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codeName="ThisWorkbook" defaultThemeVersion="124226"/>
  <xr:revisionPtr revIDLastSave="0" documentId="13_ncr:1_{DDE6A67A-BAD1-44A0-A16D-F930623B025C}" xr6:coauthVersionLast="36" xr6:coauthVersionMax="36" xr10:uidLastSave="{00000000-0000-0000-0000-000000000000}"/>
  <bookViews>
    <workbookView xWindow="30" yWindow="1005" windowWidth="27630" windowHeight="6135" tabRatio="745" activeTab="2" xr2:uid="{00000000-000D-0000-FFFF-FFFF00000000}"/>
  </bookViews>
  <sheets>
    <sheet name="Kapaku-Cover" sheetId="17" r:id="rId1"/>
    <sheet name="Permbajtja-Content" sheetId="15" r:id="rId2"/>
    <sheet name="_tab_1" sheetId="5" r:id="rId3"/>
    <sheet name="_tab_2" sheetId="6" r:id="rId4"/>
    <sheet name="_tab_3" sheetId="7" r:id="rId5"/>
    <sheet name="_tab_4" sheetId="8" r:id="rId6"/>
    <sheet name="_tab_5" sheetId="9" r:id="rId7"/>
    <sheet name="_tab_6" sheetId="14" r:id="rId8"/>
    <sheet name="_tab_7" sheetId="11" r:id="rId9"/>
    <sheet name="_tab_8" sheetId="12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ad" localSheetId="3">#REF!</definedName>
    <definedName name="ad" localSheetId="4">#REF!</definedName>
    <definedName name="ad" localSheetId="5">#REF!</definedName>
    <definedName name="ad" localSheetId="6">#REF!</definedName>
    <definedName name="ad" localSheetId="7">#REF!</definedName>
    <definedName name="ad" localSheetId="8">#REF!</definedName>
    <definedName name="ad" localSheetId="9">#REF!</definedName>
    <definedName name="ad">#REF!</definedName>
    <definedName name="Admin2">OFFSET('[1]Mes Admin'!$Y$4,'[1]Mes Admin'!$X$1,0,1,5)</definedName>
    <definedName name="Arsim2">OFFSET('[1]Mes Arsimi'!$U$3,'[1]Mes Arsimi'!$X$1,0,1,5)</definedName>
    <definedName name="datab" localSheetId="3">#REF!</definedName>
    <definedName name="datab" localSheetId="4">#REF!</definedName>
    <definedName name="datab" localSheetId="5">#REF!</definedName>
    <definedName name="datab" localSheetId="6">#REF!</definedName>
    <definedName name="datab" localSheetId="7">#REF!</definedName>
    <definedName name="datab" localSheetId="8">#REF!</definedName>
    <definedName name="datab" localSheetId="9">#REF!</definedName>
    <definedName name="datab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>#REF!</definedName>
    <definedName name="dfd" localSheetId="3">#REF!</definedName>
    <definedName name="dfd" localSheetId="4">#REF!</definedName>
    <definedName name="dfd" localSheetId="5">#REF!</definedName>
    <definedName name="dfd" localSheetId="6">#REF!</definedName>
    <definedName name="dfd" localSheetId="7">#REF!</definedName>
    <definedName name="dfd" localSheetId="8">#REF!</definedName>
    <definedName name="dfd" localSheetId="9">#REF!</definedName>
    <definedName name="dfd">#REF!</definedName>
    <definedName name="DL">[2]Temp!$AF$3:$AK$42</definedName>
    <definedName name="DU">[2]Temp!$AM$3:$AR$42</definedName>
    <definedName name="Edu">OFFSET('[3]Nr Education'!$Z$2,'[3]Nr Education'!$X$1,0,1,8)</definedName>
    <definedName name="Health">OFFSET('[3]Nr Health'!$X$3,'[3]Nr Health'!$V$1,0,1,8)</definedName>
    <definedName name="Health2">OFFSET('[1]Mes Shend'!$X$2,'[1]Mes Shend'!$X$1,0,1,5)</definedName>
    <definedName name="keyflag">[2]Input!$P$1</definedName>
    <definedName name="Lidh">OFFSET([3]Other!$X$2,[3]Other!$V$1,0,1,8)</definedName>
    <definedName name="other2">OFFSET('[1]Other 92'!$V$2,'[1]Other 92'!$X$1,0,1,5)</definedName>
    <definedName name="_xlnm.Print_Area" localSheetId="3">_tab_2!$A$1:$D$4</definedName>
    <definedName name="_xlnm.Print_Area" localSheetId="4">_tab_3!$A$1:$D$4</definedName>
    <definedName name="_xlnm.Print_Area" localSheetId="5">_tab_4!$A$1:$D$4</definedName>
    <definedName name="_xlnm.Print_Area" localSheetId="6">_tab_5!$A$1:$D$4</definedName>
    <definedName name="_xlnm.Print_Area" localSheetId="7">_tab_6!$A$2:$D$4</definedName>
    <definedName name="_xlnm.Print_Area" localSheetId="8">_tab_7!$A$1:$D$3</definedName>
    <definedName name="_xlnm.Print_Area" localSheetId="9">_tab_8!$A$1:$D$3</definedName>
    <definedName name="_xlnm.Print_Area" localSheetId="0">'Kapaku-Cover'!$A$1:$J$48</definedName>
    <definedName name="Prov">OFFSET([3]Admin!$Y$2,[3]Admin!$X$1,0,1,8)</definedName>
    <definedName name="renta05">'[4]ConstantePisani(25)'!$G$50</definedName>
    <definedName name="scrForecast">[2]Forecast!$A$1:$L$65536</definedName>
    <definedName name="scrInput">[2]Input!$A$1:$K$65536</definedName>
    <definedName name="scrOutput">[2]Output!$A$1:$U$40</definedName>
    <definedName name="Shih">OFFSET([5]FromMoF!$A$61,[5]FromMoF!$D$78,1,1,8)</definedName>
    <definedName name="SubPermbledhese" localSheetId="3">#REF!</definedName>
    <definedName name="SubPermbledhese" localSheetId="4">#REF!</definedName>
    <definedName name="SubPermbledhese" localSheetId="5">#REF!</definedName>
    <definedName name="SubPermbledhese" localSheetId="6">#REF!</definedName>
    <definedName name="SubPermbledhese" localSheetId="7">#REF!</definedName>
    <definedName name="SubPermbledhese" localSheetId="8">#REF!</definedName>
    <definedName name="SubPermbledhese" localSheetId="9">#REF!</definedName>
    <definedName name="SubPermbledhese">#REF!</definedName>
    <definedName name="Taxes_constp_2010" localSheetId="3">#REF!</definedName>
    <definedName name="Taxes_constp_2010" localSheetId="4">#REF!</definedName>
    <definedName name="Taxes_constp_2010" localSheetId="5">#REF!</definedName>
    <definedName name="Taxes_constp_2010" localSheetId="6">#REF!</definedName>
    <definedName name="Taxes_constp_2010" localSheetId="7">#REF!</definedName>
    <definedName name="Taxes_constp_2010" localSheetId="8">#REF!</definedName>
    <definedName name="Taxes_constp_2010" localSheetId="9">#REF!</definedName>
    <definedName name="Taxes_constp_2010">#REF!</definedName>
    <definedName name="x">[2]Temp!$L$4:$L$23</definedName>
    <definedName name="y">[2]Temp!$D$4:$D$23</definedName>
  </definedNames>
  <calcPr calcId="191029"/>
</workbook>
</file>

<file path=xl/calcChain.xml><?xml version="1.0" encoding="utf-8"?>
<calcChain xmlns="http://schemas.openxmlformats.org/spreadsheetml/2006/main">
  <c r="E26" i="17" l="1"/>
  <c r="A40" i="17" l="1"/>
  <c r="E23" i="17"/>
  <c r="B18" i="17" l="1"/>
  <c r="A45" i="17" l="1"/>
  <c r="B10" i="15" l="1"/>
  <c r="E24" i="17" l="1"/>
  <c r="C4" i="17" l="1"/>
  <c r="A3" i="15" l="1"/>
  <c r="B9" i="15"/>
  <c r="B12" i="15"/>
  <c r="B13" i="15"/>
  <c r="B11" i="15"/>
  <c r="B8" i="15"/>
  <c r="B7" i="15"/>
  <c r="B6" i="15"/>
</calcChain>
</file>

<file path=xl/sharedStrings.xml><?xml version="1.0" encoding="utf-8"?>
<sst xmlns="http://schemas.openxmlformats.org/spreadsheetml/2006/main" count="649" uniqueCount="136">
  <si>
    <t>Year</t>
  </si>
  <si>
    <t>Viti</t>
  </si>
  <si>
    <t xml:space="preserve"> 6=(3+4-5)</t>
  </si>
  <si>
    <t>(3=1-2)</t>
  </si>
  <si>
    <t xml:space="preserve">GDP at market prices  </t>
  </si>
  <si>
    <t>Net taxes on products</t>
  </si>
  <si>
    <t xml:space="preserve">Gross Value Added </t>
  </si>
  <si>
    <t>Intermediate Consumption</t>
  </si>
  <si>
    <t>Output</t>
  </si>
  <si>
    <t>PBB me çmimet e tregut</t>
  </si>
  <si>
    <t>Taksa neto mbi produktet</t>
  </si>
  <si>
    <t xml:space="preserve">Vlera e Shtuar Bruto  </t>
  </si>
  <si>
    <t>Konsumi Ndërmjetës</t>
  </si>
  <si>
    <t>Prodhimi</t>
  </si>
  <si>
    <t>GROSS DOMESTIC PRODUCT BY PRODUCTION APPROACH</t>
  </si>
  <si>
    <t>PRODHIMI SIPAS AKTIVITETIT EKONOMIK</t>
  </si>
  <si>
    <t>OUTPUT BY ECONOMIC ACTIVITIES</t>
  </si>
  <si>
    <t>Kodi</t>
  </si>
  <si>
    <t>Aktiviteti ekonomik</t>
  </si>
  <si>
    <t>Economic activities</t>
  </si>
  <si>
    <t>Code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</si>
  <si>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</si>
  <si>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</si>
  <si>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</si>
  <si>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</si>
  <si>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</si>
  <si>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</si>
  <si>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</si>
  <si>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</si>
  <si>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</si>
  <si>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</si>
  <si>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</si>
  <si>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</si>
  <si>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</si>
  <si>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</si>
  <si>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</si>
  <si>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</si>
  <si>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Ndërtimi</t>
  </si>
  <si>
    <t>Construction</t>
  </si>
  <si>
    <t>A17</t>
  </si>
  <si>
    <t>A18</t>
  </si>
  <si>
    <t>A19</t>
  </si>
  <si>
    <t xml:space="preserve">PRODHIMI TOTAL </t>
  </si>
  <si>
    <t>TOTAL OUTPUT</t>
  </si>
  <si>
    <t>INTERMEDIATE CONSUMPTION BY ECONOMIC AKTIVITIES</t>
  </si>
  <si>
    <t xml:space="preserve">KONSUMI NDËRMJETËS TOTAL </t>
  </si>
  <si>
    <t>TOTAL INTERMEDIATE CONSUMPTION</t>
  </si>
  <si>
    <t>GDP at market prices</t>
  </si>
  <si>
    <t>PBB ME ÇMIMET E TREGUT</t>
  </si>
  <si>
    <t>GVA at basic prices</t>
  </si>
  <si>
    <t>Vlera e Shtuar Bruto  me çmime bazë</t>
  </si>
  <si>
    <t>GROSS DOMESTIC PRODUCT BY ECONOMIC ACTIVITIES</t>
  </si>
  <si>
    <t>STRUCTURE OF GROSS DOMESTIC PRODUCTION BY ECONOMIC ACTIVITIES</t>
  </si>
  <si>
    <t xml:space="preserve">THE CONTRIBUTION OF ECONOMIC SECTORS TO THE REAL GDP GROWTH </t>
  </si>
  <si>
    <t>RRITJA REALE VJETORE E PRODHIMIT TË BRENDSHËM BRUTO SIPAS AKTIVITETIT EKONOMIK</t>
  </si>
  <si>
    <t>ANNUAL REAL GROWTH OF GROSS DOMESTIC PRODUCT  BY ECONOMIC ACTIVITIES</t>
  </si>
  <si>
    <t>tab 1</t>
  </si>
  <si>
    <t>tab 2</t>
  </si>
  <si>
    <t>tab 3</t>
  </si>
  <si>
    <t>tab 4</t>
  </si>
  <si>
    <t>tab 5</t>
  </si>
  <si>
    <t>tab 6</t>
  </si>
  <si>
    <t>tab 7</t>
  </si>
  <si>
    <t>Për pyetje në lidhje me këtë publikimi ju lutemi të kontaktoni:</t>
  </si>
  <si>
    <t>Tel +(355) 4 2222411 / +(355) 4 2233356 | Fax +(355) 4 2228300 ose E-Mail: info@instat.gov.al</t>
  </si>
  <si>
    <t>Industria nxjerrëse</t>
  </si>
  <si>
    <t>Akomodimi dhe shërbimi ushqimor</t>
  </si>
  <si>
    <t>Shëndetësia dhe aktivitete të punës sociale</t>
  </si>
  <si>
    <t>Accommodation and food service activities</t>
  </si>
  <si>
    <t>Financial and insurance activities</t>
  </si>
  <si>
    <t>Real estate activities</t>
  </si>
  <si>
    <t>Administrative and support service activities</t>
  </si>
  <si>
    <t>Public administration and defence; compulsory social security</t>
  </si>
  <si>
    <t>Education</t>
  </si>
  <si>
    <t>41-43</t>
  </si>
  <si>
    <t>64-66</t>
  </si>
  <si>
    <t>77-82</t>
  </si>
  <si>
    <t>90-93</t>
  </si>
  <si>
    <t>94-98</t>
  </si>
  <si>
    <t>NVE Rev.2</t>
  </si>
  <si>
    <t>Nace Rev.2</t>
  </si>
  <si>
    <t>86-88</t>
  </si>
  <si>
    <t>KONTRIBUTI I SEKTORËVE EKONOMIKË NË RRITJEN REALE TË PRODHIMIT TË BRËNDSHËM BRUTO</t>
  </si>
  <si>
    <t>KONSUMI NDËRMJETËS SIPAS AKTIVITETIT EKONOMIK</t>
  </si>
  <si>
    <t>PRODHIMI I BRENDSHËM BRUTO SIPAS AKTIVITETIT EKONOMIK</t>
  </si>
  <si>
    <t>PRODHIMI I BRENDSHËM BRUTO SIPAS METODËS SË PRODHIMIT</t>
  </si>
  <si>
    <t>STRUKTURA E PRODHIMIT TË BRENDSHËM BRUTO SIPAS AKTIVITETIT EKONOMIK</t>
  </si>
  <si>
    <t>Bujqësia, pyjet dhe peshkimi</t>
  </si>
  <si>
    <t>Industria përpunuese</t>
  </si>
  <si>
    <t>Energjia elektrike, gazi, avulli dhe furnizimi me ajër të kondicionuar</t>
  </si>
  <si>
    <t>36-39</t>
  </si>
  <si>
    <t>Furnizimi me ujë, aktivitetet e trajtimit dhe menaxhimit të mbeturinave, mbetjeve</t>
  </si>
  <si>
    <t>Tregtia me shumicë dhe me pakicë; riparimi i automjeteve dhe motorcikletave</t>
  </si>
  <si>
    <t>49-53</t>
  </si>
  <si>
    <t>Transporti dhe magazinimi</t>
  </si>
  <si>
    <t>58-63</t>
  </si>
  <si>
    <t xml:space="preserve">Informacioni dhe komunikacioni </t>
  </si>
  <si>
    <t xml:space="preserve">Aktivitete financiare dhe të sigurimit </t>
  </si>
  <si>
    <t>69-75</t>
  </si>
  <si>
    <t>Aktivitete profesionale, shkencore dhe teknike</t>
  </si>
  <si>
    <t xml:space="preserve">Shërbime administrative dhe mbështetëse </t>
  </si>
  <si>
    <t>Administrim publik dhe mbrojtja; sigurimi social i detyrueshëm</t>
  </si>
  <si>
    <t>Arsimimi</t>
  </si>
  <si>
    <t>Arte, argëtim dhe çlodhje</t>
  </si>
  <si>
    <t xml:space="preserve">Aktivitete të tjera shërbimi; </t>
  </si>
  <si>
    <t xml:space="preserve">Agriculture, forestry and fishing </t>
  </si>
  <si>
    <t>Electricity, gas, steam and air conditioning supply</t>
  </si>
  <si>
    <t>Water supply; sewerage, waste management and remediation activities</t>
  </si>
  <si>
    <t xml:space="preserve">Wholesale and retail trade; repair of motor vehicles and motorcycles </t>
  </si>
  <si>
    <t>Transportation and storage</t>
  </si>
  <si>
    <t>Information and communication</t>
  </si>
  <si>
    <t>Professional, scientific and technical activities</t>
  </si>
  <si>
    <t>Human health and social work activities</t>
  </si>
  <si>
    <t xml:space="preserve">Arts, entertainment and recreation </t>
  </si>
  <si>
    <t xml:space="preserve">Other service activities </t>
  </si>
  <si>
    <t xml:space="preserve"> Net taxes on products</t>
  </si>
  <si>
    <t xml:space="preserve">Aktivitete të pasurive të paluajtshme </t>
  </si>
  <si>
    <t>01-03</t>
  </si>
  <si>
    <t>05-09</t>
  </si>
  <si>
    <t>10-33</t>
  </si>
  <si>
    <t>45-47</t>
  </si>
  <si>
    <t>55-56</t>
  </si>
  <si>
    <t>Mining and quarrying industry</t>
  </si>
  <si>
    <t>Manufacturing industry</t>
  </si>
  <si>
    <t xml:space="preserve">Riprodhimi dhe shpërndarja e plotë apo e pjesëshme janë të lejuara duke marrë të mirëqënë referimin si burim. </t>
  </si>
  <si>
    <t>në milion Lekë/ in million ALL</t>
  </si>
  <si>
    <t>tab 8</t>
  </si>
  <si>
    <t>2025*</t>
  </si>
  <si>
    <t>2025* Gjysëm-finale / Semifinal data</t>
  </si>
  <si>
    <t>Publikuar: 29.06.2026</t>
  </si>
  <si>
    <t>© Instituti i Statistikave, Tiranë 2026</t>
  </si>
  <si>
    <t>(2021 – 2025*, me çmime korrente / at current prices )</t>
  </si>
  <si>
    <t>(2021 – 2025*,  me çmime korrente / at current prices )</t>
  </si>
  <si>
    <t>(2021 – 2025*, me çmimet e vitit të mëparshëm / at prices of previous year )</t>
  </si>
  <si>
    <t>(2021 – 2025*,  me çmimet e vitit të mëparshëm / compared with prices of previous year )</t>
  </si>
  <si>
    <t>(2021 – 2025*, me çmime korrente / current prices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</si>
</sst>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&quot;IR£&quot;#,##0;\-&quot;IR£&quot;#,##0"/>
    <numFmt numFmtId="170" formatCode="mmmm\ d\,\ yyyy"/>
    <numFmt numFmtId="171" formatCode="_-* #,##0_?_._-;\-* #,##0_?_._-;_-* &quot;-&quot;_?_._-;_-@_-"/>
    <numFmt numFmtId="172" formatCode="_-* #,##0.00_?_._-;\-* #,##0.00_?_._-;_-* &quot;-&quot;??_?_._-;_-@_-"/>
    <numFmt numFmtId="173" formatCode="@\ *."/>
    <numFmt numFmtId="174" formatCode="\ \ \ \ \ \ \ \ \ \ @\ *."/>
    <numFmt numFmtId="175" formatCode="\ \ \ \ \ \ \ \ \ \ \ \ @\ *."/>
    <numFmt numFmtId="176" formatCode="\ \ \ \ \ \ \ \ \ \ \ \ @"/>
    <numFmt numFmtId="177" formatCode="\ \ \ \ \ \ \ \ \ \ \ \ \ @\ *."/>
    <numFmt numFmtId="178" formatCode="\ @\ *."/>
    <numFmt numFmtId="179" formatCode="\ @"/>
    <numFmt numFmtId="180" formatCode="\ \ @\ *."/>
    <numFmt numFmtId="181" formatCode="\ \ @"/>
    <numFmt numFmtId="182" formatCode="\ \ \ @\ *."/>
    <numFmt numFmtId="183" formatCode="\ \ \ @"/>
    <numFmt numFmtId="184" formatCode="\ \ \ \ @\ *."/>
    <numFmt numFmtId="185" formatCode="\ \ \ \ @"/>
    <numFmt numFmtId="186" formatCode="\ \ \ \ \ \ @\ *."/>
    <numFmt numFmtId="187" formatCode="\ \ \ \ \ \ @"/>
    <numFmt numFmtId="188" formatCode="\ \ \ \ \ \ \ @\ *."/>
    <numFmt numFmtId="189" formatCode="\ \ \ \ \ \ \ \ \ @\ *."/>
    <numFmt numFmtId="190" formatCode="\ \ \ \ \ \ \ \ \ @"/>
    <numFmt numFmtId="191" formatCode="#,##0.0000000000"/>
    <numFmt numFmtId="192" formatCode="#,##0.00000"/>
    <numFmt numFmtId="193" formatCode="_(* #,##0.00000000000_);_(* \(#,##0.00000000000\);_(* &quot;-&quot;??_);_(@_)"/>
    <numFmt numFmtId="194" formatCode="_-* #,##0_-;\-* #,##0_-;_-* &quot;-&quot;??_-;_-@_-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0"/>
      <name val="Helv"/>
      <charset val="204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theme="10"/>
      <name val="Arial"/>
      <family val="2"/>
    </font>
    <font>
      <sz val="12"/>
      <name val="Academy"/>
    </font>
    <font>
      <sz val="8"/>
      <name val="Academy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6.15"/>
      <name val="Arial"/>
      <family val="2"/>
    </font>
    <font>
      <sz val="11"/>
      <color indexed="60"/>
      <name val="Calibri"/>
      <family val="2"/>
    </font>
    <font>
      <sz val="12"/>
      <name val="Arial"/>
      <family val="2"/>
    </font>
    <font>
      <sz val="10"/>
      <name val="NTHarmonica"/>
      <charset val="204"/>
    </font>
    <font>
      <b/>
      <sz val="11"/>
      <color indexed="63"/>
      <name val="Calibri"/>
      <family val="2"/>
    </font>
    <font>
      <b/>
      <sz val="6.15"/>
      <name val="Arial"/>
      <family val="2"/>
    </font>
    <font>
      <b/>
      <sz val="4.5"/>
      <name val="Arial"/>
      <family val="2"/>
    </font>
    <font>
      <b/>
      <sz val="12"/>
      <name val="MS Sans Serif"/>
      <family val="2"/>
    </font>
    <font>
      <sz val="4.5"/>
      <name val="Arial"/>
      <family val="2"/>
    </font>
    <font>
      <sz val="6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theme="1"/>
      <name val="Arial"/>
      <family val="2"/>
    </font>
    <font>
      <sz val="12"/>
      <name val="Arial CE"/>
      <family val="2"/>
      <charset val="238"/>
    </font>
    <font>
      <i/>
      <sz val="9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0"/>
      <name val="MetaNormalLF-Roman"/>
      <family val="2"/>
    </font>
    <font>
      <sz val="10"/>
      <name val="MetaNormalLF-Roman"/>
    </font>
    <font>
      <b/>
      <sz val="14"/>
      <name val="MetaNormalLF-Roman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1"/>
      <name val="MetaNormalLF-Roman"/>
      <family val="2"/>
    </font>
    <font>
      <sz val="24"/>
      <name val="MetaNormalLF-Roman"/>
      <family val="2"/>
    </font>
    <font>
      <sz val="24"/>
      <name val="Arial"/>
      <family val="2"/>
    </font>
    <font>
      <b/>
      <sz val="20"/>
      <name val="Arial"/>
      <family val="2"/>
    </font>
    <font>
      <b/>
      <i/>
      <sz val="14"/>
      <name val="Arial"/>
      <family val="2"/>
    </font>
    <font>
      <b/>
      <i/>
      <sz val="11"/>
      <name val="Arial"/>
      <family val="2"/>
    </font>
    <font>
      <sz val="9"/>
      <color rgb="FF000000"/>
      <name val="Arial"/>
      <family val="2"/>
    </font>
    <font>
      <sz val="8"/>
      <color rgb="FF000000"/>
      <name val="Tahoma"/>
      <family val="2"/>
    </font>
    <font>
      <i/>
      <sz val="10"/>
      <name val="MetaNormalLF-Roman"/>
    </font>
    <font>
      <sz val="14"/>
      <color rgb="FFC00000"/>
      <name val="Arial"/>
      <family val="2"/>
    </font>
    <font>
      <sz val="11"/>
      <color rgb="FF000000"/>
      <name val="Calibri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10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8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21" borderId="3" applyNumberFormat="0" applyAlignment="0" applyProtection="0"/>
    <xf numFmtId="0" fontId="14" fillId="22" borderId="4" applyNumberFormat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3" fontId="3" fillId="0" borderId="0" applyFill="0" applyBorder="0" applyAlignment="0" applyProtection="0"/>
    <xf numFmtId="169" fontId="3" fillId="0" borderId="0" applyFill="0" applyBorder="0" applyAlignment="0" applyProtection="0"/>
    <xf numFmtId="170" fontId="3" fillId="0" borderId="0" applyFill="0" applyBorder="0" applyAlignment="0" applyProtection="0"/>
    <xf numFmtId="0" fontId="17" fillId="0" borderId="0" applyNumberFormat="0" applyFill="0" applyBorder="0" applyAlignment="0" applyProtection="0"/>
    <xf numFmtId="2" fontId="3" fillId="0" borderId="0" applyFill="0" applyBorder="0" applyAlignment="0" applyProtection="0"/>
    <xf numFmtId="0" fontId="18" fillId="5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>
      <alignment wrapText="1"/>
    </xf>
    <xf numFmtId="0" fontId="24" fillId="0" borderId="0"/>
    <xf numFmtId="0" fontId="25" fillId="8" borderId="3" applyNumberFormat="0" applyAlignment="0" applyProtection="0"/>
    <xf numFmtId="0" fontId="26" fillId="0" borderId="8" applyNumberFormat="0" applyFill="0" applyAlignment="0" applyProtection="0"/>
    <xf numFmtId="0" fontId="27" fillId="0" borderId="9" applyNumberFormat="0" applyFill="0" applyProtection="0">
      <alignment horizontal="left" vertical="top" wrapText="1"/>
    </xf>
    <xf numFmtId="0" fontId="28" fillId="2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16" fillId="0" borderId="0"/>
    <xf numFmtId="0" fontId="1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24" borderId="10" applyNumberFormat="0" applyFont="0" applyAlignment="0" applyProtection="0"/>
    <xf numFmtId="171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67" fontId="3" fillId="0" borderId="0" applyFont="0" applyFill="0" applyBorder="0" applyProtection="0"/>
    <xf numFmtId="0" fontId="31" fillId="21" borderId="11" applyNumberFormat="0" applyAlignment="0" applyProtection="0"/>
    <xf numFmtId="9" fontId="3" fillId="0" borderId="0" applyFont="0" applyFill="0" applyBorder="0" applyAlignment="0" applyProtection="0"/>
    <xf numFmtId="3" fontId="27" fillId="0" borderId="0" applyFill="0" applyBorder="0" applyProtection="0">
      <alignment horizontal="right"/>
    </xf>
    <xf numFmtId="49" fontId="27" fillId="0" borderId="0" applyFill="0" applyBorder="0" applyProtection="0">
      <alignment horizontal="right"/>
    </xf>
    <xf numFmtId="49" fontId="27" fillId="0" borderId="0" applyFill="0" applyBorder="0" applyProtection="0">
      <alignment horizontal="left" vertical="top"/>
    </xf>
    <xf numFmtId="49" fontId="32" fillId="0" borderId="0" applyFill="0" applyBorder="0" applyProtection="0">
      <alignment horizontal="right"/>
    </xf>
    <xf numFmtId="49" fontId="7" fillId="0" borderId="0" applyFill="0" applyBorder="0" applyProtection="0">
      <alignment horizontal="left"/>
    </xf>
    <xf numFmtId="0" fontId="32" fillId="0" borderId="0" applyNumberFormat="0" applyFill="0" applyBorder="0" applyProtection="0"/>
    <xf numFmtId="49" fontId="32" fillId="0" borderId="9" applyFill="0" applyProtection="0">
      <alignment horizontal="center"/>
    </xf>
    <xf numFmtId="49" fontId="32" fillId="0" borderId="9" applyFill="0" applyProtection="0">
      <alignment horizontal="center" vertical="justify" wrapText="1"/>
    </xf>
    <xf numFmtId="49" fontId="33" fillId="0" borderId="9" applyFill="0" applyProtection="0">
      <alignment horizontal="center" vertical="top" wrapText="1"/>
    </xf>
    <xf numFmtId="49" fontId="32" fillId="0" borderId="0" applyFill="0" applyBorder="0" applyProtection="0">
      <alignment horizontal="right" vertical="top"/>
    </xf>
    <xf numFmtId="49" fontId="27" fillId="0" borderId="0" applyFill="0" applyBorder="0" applyProtection="0">
      <alignment horizontal="right" vertical="top" wrapText="1"/>
    </xf>
    <xf numFmtId="0" fontId="1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9" fontId="32" fillId="0" borderId="12" applyFill="0" applyProtection="0">
      <alignment horizontal="center"/>
    </xf>
    <xf numFmtId="49" fontId="32" fillId="0" borderId="12" applyFill="0" applyProtection="0">
      <alignment horizontal="center" wrapText="1"/>
    </xf>
    <xf numFmtId="0" fontId="32" fillId="0" borderId="12" applyFill="0" applyProtection="0">
      <alignment horizontal="center"/>
    </xf>
    <xf numFmtId="0" fontId="33" fillId="0" borderId="12" applyFill="0" applyProtection="0">
      <alignment horizontal="center" vertical="top"/>
    </xf>
    <xf numFmtId="0" fontId="27" fillId="0" borderId="13" applyNumberFormat="0" applyFill="0" applyProtection="0">
      <alignment vertical="top"/>
    </xf>
    <xf numFmtId="49" fontId="32" fillId="0" borderId="13" applyFill="0" applyProtection="0">
      <alignment horizontal="center" vertical="justify" wrapText="1"/>
    </xf>
    <xf numFmtId="49" fontId="32" fillId="0" borderId="13" applyFill="0" applyProtection="0">
      <alignment horizontal="center"/>
    </xf>
    <xf numFmtId="0" fontId="32" fillId="0" borderId="13" applyFill="0" applyProtection="0">
      <alignment horizontal="center"/>
    </xf>
    <xf numFmtId="0" fontId="33" fillId="0" borderId="13" applyFill="0" applyProtection="0">
      <alignment horizontal="center" vertical="top"/>
    </xf>
    <xf numFmtId="0" fontId="32" fillId="0" borderId="0" applyNumberFormat="0" applyFill="0" applyBorder="0" applyProtection="0">
      <alignment horizontal="left"/>
    </xf>
    <xf numFmtId="0" fontId="27" fillId="25" borderId="9" applyNumberFormat="0" applyAlignment="0" applyProtection="0"/>
    <xf numFmtId="3" fontId="27" fillId="25" borderId="9">
      <alignment horizontal="right"/>
      <protection locked="0"/>
    </xf>
    <xf numFmtId="49" fontId="27" fillId="26" borderId="0" applyBorder="0">
      <alignment horizontal="right"/>
      <protection locked="0"/>
    </xf>
    <xf numFmtId="0" fontId="35" fillId="25" borderId="9" applyNumberFormat="0">
      <alignment horizontal="left" vertical="top" wrapText="1"/>
      <protection locked="0"/>
    </xf>
    <xf numFmtId="0" fontId="27" fillId="0" borderId="9" applyNumberFormat="0" applyFill="0" applyAlignment="0" applyProtection="0"/>
    <xf numFmtId="3" fontId="27" fillId="0" borderId="9" applyFill="0" applyProtection="0">
      <alignment horizontal="right"/>
    </xf>
    <xf numFmtId="0" fontId="35" fillId="0" borderId="9" applyNumberFormat="0" applyFill="0" applyProtection="0">
      <alignment horizontal="left" vertical="top" wrapText="1"/>
    </xf>
    <xf numFmtId="0" fontId="8" fillId="0" borderId="0"/>
    <xf numFmtId="0" fontId="36" fillId="0" borderId="0" applyNumberFormat="0" applyBorder="0" applyAlignment="0">
      <alignment horizontal="left" readingOrder="1"/>
    </xf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3" fillId="0" borderId="0"/>
    <xf numFmtId="167" fontId="3" fillId="0" borderId="0" applyFont="0" applyFill="0" applyBorder="0" applyProtection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41" fillId="0" borderId="0"/>
    <xf numFmtId="0" fontId="8" fillId="0" borderId="0"/>
    <xf numFmtId="0" fontId="3" fillId="0" borderId="0"/>
    <xf numFmtId="0" fontId="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7" fillId="0" borderId="0"/>
    <xf numFmtId="173" fontId="49" fillId="0" borderId="0"/>
    <xf numFmtId="49" fontId="49" fillId="0" borderId="0"/>
    <xf numFmtId="174" fontId="49" fillId="0" borderId="0">
      <alignment horizontal="center"/>
    </xf>
    <xf numFmtId="175" fontId="49" fillId="0" borderId="0"/>
    <xf numFmtId="176" fontId="49" fillId="0" borderId="0"/>
    <xf numFmtId="177" fontId="49" fillId="0" borderId="0"/>
    <xf numFmtId="178" fontId="50" fillId="0" borderId="0"/>
    <xf numFmtId="179" fontId="5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180" fontId="51" fillId="0" borderId="0"/>
    <xf numFmtId="181" fontId="50" fillId="0" borderId="0"/>
    <xf numFmtId="182" fontId="49" fillId="0" borderId="0"/>
    <xf numFmtId="183" fontId="50" fillId="0" borderId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184" fontId="51" fillId="0" borderId="0"/>
    <xf numFmtId="185" fontId="50" fillId="0" borderId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186" fontId="49" fillId="0" borderId="0"/>
    <xf numFmtId="187" fontId="49" fillId="0" borderId="0">
      <alignment horizontal="center"/>
    </xf>
    <xf numFmtId="188" fontId="49" fillId="0" borderId="0">
      <alignment horizontal="center"/>
    </xf>
    <xf numFmtId="189" fontId="49" fillId="0" borderId="0"/>
    <xf numFmtId="190" fontId="49" fillId="0" borderId="0">
      <alignment horizontal="center"/>
    </xf>
    <xf numFmtId="0" fontId="49" fillId="0" borderId="2"/>
    <xf numFmtId="173" fontId="50" fillId="0" borderId="0"/>
    <xf numFmtId="49" fontId="50" fillId="0" borderId="0"/>
    <xf numFmtId="0" fontId="52" fillId="0" borderId="0"/>
    <xf numFmtId="0" fontId="3" fillId="0" borderId="0"/>
    <xf numFmtId="0" fontId="62" fillId="0" borderId="0" applyBorder="0"/>
    <xf numFmtId="0" fontId="1" fillId="0" borderId="0"/>
    <xf numFmtId="0" fontId="1" fillId="0" borderId="0"/>
  </cellStyleXfs>
  <cellXfs count="235">
    <xf numFmtId="0" fontId="0" fillId="0" borderId="0" xfId="0"/>
    <xf numFmtId="0" fontId="3" fillId="0" borderId="0" xfId="2"/>
    <xf numFmtId="0" fontId="5" fillId="0" borderId="0" xfId="2" applyFont="1" applyBorder="1"/>
    <xf numFmtId="0" fontId="4" fillId="0" borderId="0" xfId="2" applyFont="1" applyBorder="1"/>
    <xf numFmtId="0" fontId="5" fillId="0" borderId="0" xfId="2" applyFont="1"/>
    <xf numFmtId="0" fontId="40" fillId="0" borderId="0" xfId="98" applyFont="1"/>
    <xf numFmtId="0" fontId="4" fillId="0" borderId="0" xfId="98" applyFont="1"/>
    <xf numFmtId="0" fontId="40" fillId="0" borderId="0" xfId="98" applyFont="1" applyBorder="1"/>
    <xf numFmtId="0" fontId="42" fillId="0" borderId="0" xfId="98" applyFont="1" applyBorder="1" applyAlignment="1"/>
    <xf numFmtId="0" fontId="42" fillId="0" borderId="0" xfId="98" applyFont="1" applyBorder="1" applyAlignment="1">
      <alignment horizontal="center"/>
    </xf>
    <xf numFmtId="0" fontId="4" fillId="27" borderId="15" xfId="159" applyFont="1" applyFill="1" applyBorder="1" applyAlignment="1">
      <alignment vertical="center"/>
    </xf>
    <xf numFmtId="0" fontId="4" fillId="27" borderId="18" xfId="159" applyFont="1" applyFill="1" applyBorder="1" applyAlignment="1">
      <alignment vertical="center"/>
    </xf>
    <xf numFmtId="1" fontId="5" fillId="0" borderId="22" xfId="160" applyNumberFormat="1" applyFont="1" applyFill="1" applyBorder="1"/>
    <xf numFmtId="0" fontId="5" fillId="0" borderId="24" xfId="159" applyFont="1" applyBorder="1"/>
    <xf numFmtId="0" fontId="4" fillId="0" borderId="20" xfId="161" applyFont="1" applyFill="1" applyBorder="1"/>
    <xf numFmtId="0" fontId="4" fillId="0" borderId="0" xfId="98" applyFont="1" applyBorder="1"/>
    <xf numFmtId="0" fontId="1" fillId="0" borderId="0" xfId="98"/>
    <xf numFmtId="0" fontId="4" fillId="0" borderId="0" xfId="3" applyFont="1" applyBorder="1"/>
    <xf numFmtId="0" fontId="40" fillId="0" borderId="0" xfId="3" applyFont="1"/>
    <xf numFmtId="0" fontId="1" fillId="0" borderId="0" xfId="3"/>
    <xf numFmtId="0" fontId="3" fillId="0" borderId="0" xfId="90"/>
    <xf numFmtId="0" fontId="5" fillId="0" borderId="0" xfId="90" applyFont="1"/>
    <xf numFmtId="0" fontId="4" fillId="0" borderId="0" xfId="90" applyFont="1" applyBorder="1"/>
    <xf numFmtId="0" fontId="2" fillId="0" borderId="0" xfId="0" applyFont="1"/>
    <xf numFmtId="0" fontId="0" fillId="0" borderId="0" xfId="0" applyFill="1"/>
    <xf numFmtId="0" fontId="45" fillId="0" borderId="0" xfId="0" applyFont="1"/>
    <xf numFmtId="0" fontId="46" fillId="0" borderId="0" xfId="163" applyFont="1" applyAlignment="1" applyProtection="1">
      <alignment horizontal="left" indent="1"/>
      <protection locked="0"/>
    </xf>
    <xf numFmtId="0" fontId="46" fillId="0" borderId="0" xfId="163" applyFont="1" applyAlignment="1">
      <alignment horizontal="left" indent="1"/>
    </xf>
    <xf numFmtId="0" fontId="48" fillId="0" borderId="0" xfId="163" applyFont="1" applyAlignment="1">
      <alignment horizontal="left" indent="1"/>
    </xf>
    <xf numFmtId="0" fontId="5" fillId="0" borderId="0" xfId="159" applyFont="1" applyBorder="1"/>
    <xf numFmtId="0" fontId="4" fillId="0" borderId="0" xfId="161" applyFont="1" applyFill="1" applyBorder="1"/>
    <xf numFmtId="1" fontId="5" fillId="0" borderId="21" xfId="160" applyNumberFormat="1" applyFont="1" applyFill="1" applyBorder="1"/>
    <xf numFmtId="1" fontId="4" fillId="0" borderId="16" xfId="160" applyNumberFormat="1" applyFont="1" applyFill="1" applyBorder="1"/>
    <xf numFmtId="0" fontId="43" fillId="0" borderId="0" xfId="0" applyFont="1"/>
    <xf numFmtId="0" fontId="43" fillId="0" borderId="0" xfId="0" applyFont="1" applyFill="1"/>
    <xf numFmtId="0" fontId="29" fillId="0" borderId="0" xfId="163" applyNumberFormat="1" applyFont="1" applyProtection="1"/>
    <xf numFmtId="0" fontId="40" fillId="0" borderId="0" xfId="0" applyFont="1"/>
    <xf numFmtId="0" fontId="40" fillId="0" borderId="0" xfId="0" applyFont="1" applyFill="1"/>
    <xf numFmtId="0" fontId="5" fillId="0" borderId="25" xfId="159" applyFont="1" applyBorder="1"/>
    <xf numFmtId="49" fontId="56" fillId="0" borderId="0" xfId="163" applyNumberFormat="1" applyFont="1" applyProtection="1">
      <protection locked="0"/>
    </xf>
    <xf numFmtId="0" fontId="56" fillId="0" borderId="0" xfId="163" applyNumberFormat="1" applyFont="1" applyAlignment="1" applyProtection="1">
      <alignment horizontal="center"/>
      <protection locked="0"/>
    </xf>
    <xf numFmtId="0" fontId="57" fillId="0" borderId="0" xfId="163" applyNumberFormat="1" applyFont="1" applyAlignment="1" applyProtection="1">
      <alignment horizontal="center"/>
      <protection locked="0"/>
    </xf>
    <xf numFmtId="168" fontId="5" fillId="0" borderId="0" xfId="1" applyNumberFormat="1" applyFont="1"/>
    <xf numFmtId="168" fontId="5" fillId="0" borderId="0" xfId="1" applyNumberFormat="1" applyFont="1" applyBorder="1"/>
    <xf numFmtId="3" fontId="5" fillId="0" borderId="0" xfId="2" applyNumberFormat="1" applyFont="1"/>
    <xf numFmtId="191" fontId="5" fillId="0" borderId="0" xfId="2" applyNumberFormat="1" applyFont="1"/>
    <xf numFmtId="0" fontId="4" fillId="0" borderId="0" xfId="2" applyFont="1" applyFill="1" applyBorder="1" applyAlignment="1">
      <alignment horizontal="left"/>
    </xf>
    <xf numFmtId="0" fontId="5" fillId="0" borderId="21" xfId="159" applyFont="1" applyBorder="1" applyAlignment="1"/>
    <xf numFmtId="0" fontId="5" fillId="0" borderId="23" xfId="159" applyFont="1" applyBorder="1" applyAlignment="1"/>
    <xf numFmtId="0" fontId="58" fillId="0" borderId="23" xfId="0" applyFont="1" applyBorder="1" applyAlignment="1">
      <alignment horizontal="center"/>
    </xf>
    <xf numFmtId="0" fontId="58" fillId="0" borderId="18" xfId="0" applyFont="1" applyBorder="1" applyAlignment="1">
      <alignment horizontal="center"/>
    </xf>
    <xf numFmtId="1" fontId="5" fillId="0" borderId="23" xfId="160" applyNumberFormat="1" applyFont="1" applyFill="1" applyBorder="1" applyAlignment="1">
      <alignment wrapText="1"/>
    </xf>
    <xf numFmtId="0" fontId="4" fillId="0" borderId="27" xfId="161" applyFont="1" applyFill="1" applyBorder="1"/>
    <xf numFmtId="0" fontId="5" fillId="0" borderId="18" xfId="159" applyFont="1" applyBorder="1" applyAlignment="1"/>
    <xf numFmtId="1" fontId="5" fillId="0" borderId="21" xfId="160" applyNumberFormat="1" applyFont="1" applyFill="1" applyBorder="1" applyAlignment="1"/>
    <xf numFmtId="1" fontId="5" fillId="0" borderId="23" xfId="160" applyNumberFormat="1" applyFont="1" applyFill="1" applyBorder="1" applyAlignment="1"/>
    <xf numFmtId="1" fontId="5" fillId="0" borderId="18" xfId="160" applyNumberFormat="1" applyFont="1" applyFill="1" applyBorder="1" applyAlignment="1"/>
    <xf numFmtId="0" fontId="5" fillId="0" borderId="0" xfId="159" applyFont="1" applyBorder="1" applyAlignment="1"/>
    <xf numFmtId="1" fontId="4" fillId="0" borderId="16" xfId="160" applyNumberFormat="1" applyFont="1" applyFill="1" applyBorder="1" applyAlignment="1"/>
    <xf numFmtId="1" fontId="5" fillId="0" borderId="22" xfId="160" applyNumberFormat="1" applyFont="1" applyFill="1" applyBorder="1" applyAlignment="1"/>
    <xf numFmtId="0" fontId="4" fillId="0" borderId="20" xfId="161" applyFont="1" applyFill="1" applyBorder="1" applyAlignment="1"/>
    <xf numFmtId="1" fontId="4" fillId="0" borderId="28" xfId="160" applyNumberFormat="1" applyFont="1" applyFill="1" applyBorder="1" applyAlignment="1"/>
    <xf numFmtId="1" fontId="5" fillId="0" borderId="30" xfId="160" applyNumberFormat="1" applyFont="1" applyFill="1" applyBorder="1" applyAlignment="1"/>
    <xf numFmtId="0" fontId="4" fillId="0" borderId="29" xfId="161" applyFont="1" applyFill="1" applyBorder="1" applyAlignment="1"/>
    <xf numFmtId="4" fontId="3" fillId="0" borderId="0" xfId="90" applyNumberFormat="1"/>
    <xf numFmtId="49" fontId="58" fillId="0" borderId="21" xfId="0" applyNumberFormat="1" applyFont="1" applyBorder="1" applyAlignment="1">
      <alignment horizontal="center"/>
    </xf>
    <xf numFmtId="49" fontId="58" fillId="0" borderId="23" xfId="0" applyNumberFormat="1" applyFont="1" applyBorder="1" applyAlignment="1">
      <alignment horizontal="center"/>
    </xf>
    <xf numFmtId="1" fontId="4" fillId="0" borderId="21" xfId="160" applyNumberFormat="1" applyFont="1" applyFill="1" applyBorder="1" applyAlignment="1"/>
    <xf numFmtId="0" fontId="4" fillId="0" borderId="18" xfId="161" applyFont="1" applyFill="1" applyBorder="1" applyAlignment="1"/>
    <xf numFmtId="192" fontId="5" fillId="0" borderId="0" xfId="2" applyNumberFormat="1" applyFont="1"/>
    <xf numFmtId="1" fontId="5" fillId="0" borderId="30" xfId="160" applyNumberFormat="1" applyFont="1" applyFill="1" applyBorder="1"/>
    <xf numFmtId="0" fontId="4" fillId="0" borderId="29" xfId="161" applyFont="1" applyFill="1" applyBorder="1"/>
    <xf numFmtId="1" fontId="5" fillId="0" borderId="28" xfId="160" applyNumberFormat="1" applyFont="1" applyFill="1" applyBorder="1" applyAlignment="1"/>
    <xf numFmtId="0" fontId="4" fillId="0" borderId="25" xfId="161" applyFont="1" applyFill="1" applyBorder="1" applyAlignment="1">
      <alignment vertical="center"/>
    </xf>
    <xf numFmtId="0" fontId="4" fillId="0" borderId="27" xfId="161" applyFont="1" applyFill="1" applyBorder="1" applyAlignment="1">
      <alignment vertical="center"/>
    </xf>
    <xf numFmtId="168" fontId="6" fillId="0" borderId="17" xfId="1" applyNumberFormat="1" applyFont="1" applyBorder="1"/>
    <xf numFmtId="0" fontId="40" fillId="0" borderId="0" xfId="98" applyFont="1" applyFill="1"/>
    <xf numFmtId="0" fontId="1" fillId="0" borderId="0" xfId="98" applyFill="1"/>
    <xf numFmtId="0" fontId="40" fillId="0" borderId="0" xfId="98" applyFont="1" applyFill="1" applyAlignment="1">
      <alignment horizontal="right"/>
    </xf>
    <xf numFmtId="0" fontId="40" fillId="0" borderId="0" xfId="98" applyFont="1" applyFill="1" applyBorder="1"/>
    <xf numFmtId="0" fontId="47" fillId="0" borderId="0" xfId="163" applyFont="1" applyAlignment="1" applyProtection="1">
      <alignment horizontal="left" indent="1"/>
      <protection locked="0"/>
    </xf>
    <xf numFmtId="0" fontId="60" fillId="0" borderId="0" xfId="163" applyFont="1" applyAlignment="1" applyProtection="1">
      <alignment horizontal="left" indent="1"/>
      <protection locked="0"/>
    </xf>
    <xf numFmtId="0" fontId="3" fillId="0" borderId="0" xfId="2"/>
    <xf numFmtId="0" fontId="46" fillId="0" borderId="0" xfId="163" applyFont="1" applyAlignment="1" applyProtection="1">
      <alignment horizontal="left" indent="1"/>
      <protection locked="0"/>
    </xf>
    <xf numFmtId="0" fontId="46" fillId="0" borderId="0" xfId="163" applyFont="1" applyAlignment="1">
      <alignment horizontal="left" indent="1"/>
    </xf>
    <xf numFmtId="0" fontId="57" fillId="0" borderId="0" xfId="163" applyNumberFormat="1" applyFont="1" applyAlignment="1" applyProtection="1">
      <alignment horizontal="center"/>
      <protection locked="0"/>
    </xf>
    <xf numFmtId="0" fontId="42" fillId="0" borderId="0" xfId="90" applyFont="1" applyBorder="1" applyAlignment="1">
      <alignment horizontal="right"/>
    </xf>
    <xf numFmtId="168" fontId="0" fillId="0" borderId="0" xfId="0" applyNumberFormat="1"/>
    <xf numFmtId="168" fontId="5" fillId="0" borderId="0" xfId="1" applyNumberFormat="1" applyFont="1" applyFill="1" applyBorder="1" applyAlignment="1">
      <alignment horizontal="right"/>
    </xf>
    <xf numFmtId="168" fontId="40" fillId="0" borderId="0" xfId="98" applyNumberFormat="1" applyFont="1"/>
    <xf numFmtId="37" fontId="40" fillId="0" borderId="0" xfId="98" applyNumberFormat="1" applyFont="1" applyBorder="1"/>
    <xf numFmtId="2" fontId="40" fillId="0" borderId="0" xfId="98" applyNumberFormat="1" applyFont="1" applyBorder="1" applyAlignment="1"/>
    <xf numFmtId="2" fontId="40" fillId="0" borderId="17" xfId="98" applyNumberFormat="1" applyFont="1" applyBorder="1" applyAlignment="1"/>
    <xf numFmtId="0" fontId="6" fillId="27" borderId="20" xfId="98" applyFont="1" applyFill="1" applyBorder="1" applyAlignment="1">
      <alignment horizontal="center"/>
    </xf>
    <xf numFmtId="0" fontId="42" fillId="0" borderId="0" xfId="98" applyFont="1" applyFill="1" applyBorder="1" applyAlignment="1"/>
    <xf numFmtId="1" fontId="5" fillId="0" borderId="0" xfId="160" applyNumberFormat="1" applyFont="1" applyFill="1" applyBorder="1" applyAlignment="1">
      <alignment wrapText="1"/>
    </xf>
    <xf numFmtId="167" fontId="5" fillId="0" borderId="0" xfId="1" applyFont="1" applyFill="1" applyBorder="1" applyAlignment="1">
      <alignment wrapText="1"/>
    </xf>
    <xf numFmtId="0" fontId="61" fillId="0" borderId="0" xfId="98" applyFont="1"/>
    <xf numFmtId="167" fontId="5" fillId="0" borderId="0" xfId="1" applyFont="1" applyFill="1" applyBorder="1"/>
    <xf numFmtId="167" fontId="40" fillId="0" borderId="0" xfId="1" applyFont="1"/>
    <xf numFmtId="193" fontId="40" fillId="0" borderId="0" xfId="1" applyNumberFormat="1" applyFont="1"/>
    <xf numFmtId="167" fontId="64" fillId="0" borderId="0" xfId="1" applyFont="1"/>
    <xf numFmtId="167" fontId="64" fillId="0" borderId="0" xfId="1" applyFont="1" applyBorder="1"/>
    <xf numFmtId="167" fontId="63" fillId="0" borderId="0" xfId="1" applyFont="1" applyBorder="1"/>
    <xf numFmtId="0" fontId="4" fillId="0" borderId="24" xfId="161" applyFont="1" applyFill="1" applyBorder="1"/>
    <xf numFmtId="168" fontId="40" fillId="0" borderId="17" xfId="1" applyNumberFormat="1" applyFont="1" applyFill="1" applyBorder="1"/>
    <xf numFmtId="168" fontId="40" fillId="0" borderId="0" xfId="1" applyNumberFormat="1" applyFont="1" applyFill="1" applyBorder="1"/>
    <xf numFmtId="0" fontId="4" fillId="2" borderId="1" xfId="2" applyFont="1" applyFill="1" applyBorder="1" applyAlignment="1">
      <alignment horizontal="center" vertical="center" wrapText="1"/>
    </xf>
    <xf numFmtId="168" fontId="6" fillId="0" borderId="19" xfId="1" applyNumberFormat="1" applyFont="1" applyFill="1" applyBorder="1"/>
    <xf numFmtId="3" fontId="5" fillId="0" borderId="1" xfId="2" applyNumberFormat="1" applyFont="1" applyFill="1" applyBorder="1" applyAlignment="1">
      <alignment vertical="center"/>
    </xf>
    <xf numFmtId="0" fontId="64" fillId="0" borderId="0" xfId="2" applyFont="1" applyFill="1" applyBorder="1" applyAlignment="1">
      <alignment horizontal="left"/>
    </xf>
    <xf numFmtId="168" fontId="5" fillId="0" borderId="1" xfId="1" applyNumberFormat="1" applyFont="1" applyFill="1" applyBorder="1" applyAlignment="1">
      <alignment horizontal="right" vertical="center"/>
    </xf>
    <xf numFmtId="3" fontId="5" fillId="0" borderId="1" xfId="53" applyNumberFormat="1" applyFont="1" applyFill="1" applyBorder="1" applyAlignment="1">
      <alignment vertical="center"/>
    </xf>
    <xf numFmtId="0" fontId="4" fillId="2" borderId="1" xfId="2" applyFont="1" applyFill="1" applyBorder="1" applyAlignment="1">
      <alignment vertical="center" wrapText="1"/>
    </xf>
    <xf numFmtId="0" fontId="5" fillId="2" borderId="1" xfId="2" applyFont="1" applyFill="1" applyBorder="1" applyAlignment="1">
      <alignment horizontal="center"/>
    </xf>
    <xf numFmtId="3" fontId="4" fillId="2" borderId="1" xfId="2" applyNumberFormat="1" applyFont="1" applyFill="1" applyBorder="1" applyAlignment="1">
      <alignment horizontal="center"/>
    </xf>
    <xf numFmtId="3" fontId="4" fillId="2" borderId="1" xfId="2" applyNumberFormat="1" applyFont="1" applyFill="1" applyBorder="1" applyAlignment="1"/>
    <xf numFmtId="1" fontId="5" fillId="0" borderId="16" xfId="160" applyNumberFormat="1" applyFont="1" applyFill="1" applyBorder="1"/>
    <xf numFmtId="1" fontId="5" fillId="0" borderId="22" xfId="160" applyNumberFormat="1" applyFont="1" applyFill="1" applyBorder="1" applyAlignment="1">
      <alignment wrapText="1"/>
    </xf>
    <xf numFmtId="1" fontId="4" fillId="0" borderId="30" xfId="160" applyNumberFormat="1" applyFont="1" applyFill="1" applyBorder="1"/>
    <xf numFmtId="0" fontId="42" fillId="0" borderId="0" xfId="98" applyFont="1" applyBorder="1" applyAlignment="1">
      <alignment horizontal="right"/>
    </xf>
    <xf numFmtId="0" fontId="40" fillId="0" borderId="0" xfId="208" applyFont="1"/>
    <xf numFmtId="0" fontId="1" fillId="0" borderId="0" xfId="208"/>
    <xf numFmtId="2" fontId="40" fillId="0" borderId="0" xfId="209" applyNumberFormat="1" applyFont="1" applyBorder="1" applyAlignment="1">
      <alignment horizontal="center" vertical="center"/>
    </xf>
    <xf numFmtId="168" fontId="40" fillId="0" borderId="0" xfId="1" applyNumberFormat="1" applyFont="1" applyFill="1" applyBorder="1" applyAlignment="1">
      <alignment horizontal="right" vertical="center"/>
    </xf>
    <xf numFmtId="168" fontId="40" fillId="0" borderId="16" xfId="1" applyNumberFormat="1" applyFont="1" applyFill="1" applyBorder="1"/>
    <xf numFmtId="168" fontId="40" fillId="0" borderId="22" xfId="1" applyNumberFormat="1" applyFont="1" applyFill="1" applyBorder="1"/>
    <xf numFmtId="168" fontId="6" fillId="0" borderId="16" xfId="1" applyNumberFormat="1" applyFont="1" applyBorder="1"/>
    <xf numFmtId="168" fontId="6" fillId="0" borderId="20" xfId="1" applyNumberFormat="1" applyFont="1" applyFill="1" applyBorder="1"/>
    <xf numFmtId="167" fontId="0" fillId="0" borderId="0" xfId="1" applyFont="1"/>
    <xf numFmtId="1" fontId="5" fillId="0" borderId="29" xfId="160" applyNumberFormat="1" applyFont="1" applyFill="1" applyBorder="1" applyAlignment="1"/>
    <xf numFmtId="0" fontId="4" fillId="27" borderId="28" xfId="160" applyFont="1" applyFill="1" applyBorder="1" applyAlignment="1">
      <alignment vertical="center" wrapText="1"/>
    </xf>
    <xf numFmtId="0" fontId="4" fillId="27" borderId="29" xfId="160" applyFont="1" applyFill="1" applyBorder="1" applyAlignment="1">
      <alignment vertical="center" wrapText="1"/>
    </xf>
    <xf numFmtId="3" fontId="40" fillId="0" borderId="28" xfId="98" applyNumberFormat="1" applyFont="1" applyBorder="1" applyAlignment="1">
      <alignment horizontal="right" vertical="center"/>
    </xf>
    <xf numFmtId="3" fontId="40" fillId="0" borderId="30" xfId="98" applyNumberFormat="1" applyFont="1" applyBorder="1" applyAlignment="1">
      <alignment horizontal="right" vertical="center"/>
    </xf>
    <xf numFmtId="3" fontId="40" fillId="0" borderId="29" xfId="98" applyNumberFormat="1" applyFont="1" applyBorder="1" applyAlignment="1">
      <alignment horizontal="right" vertical="center"/>
    </xf>
    <xf numFmtId="1" fontId="5" fillId="0" borderId="16" xfId="160" applyNumberFormat="1" applyFont="1" applyFill="1" applyBorder="1" applyAlignment="1"/>
    <xf numFmtId="2" fontId="40" fillId="0" borderId="16" xfId="98" applyNumberFormat="1" applyFont="1" applyBorder="1" applyAlignment="1"/>
    <xf numFmtId="2" fontId="40" fillId="0" borderId="22" xfId="98" applyNumberFormat="1" applyFont="1" applyBorder="1" applyAlignment="1"/>
    <xf numFmtId="2" fontId="40" fillId="0" borderId="30" xfId="209" applyNumberFormat="1" applyFont="1" applyBorder="1" applyAlignment="1">
      <alignment horizontal="center" vertical="center"/>
    </xf>
    <xf numFmtId="2" fontId="40" fillId="0" borderId="22" xfId="209" applyNumberFormat="1" applyFont="1" applyBorder="1" applyAlignment="1">
      <alignment horizontal="center" vertical="center"/>
    </xf>
    <xf numFmtId="0" fontId="46" fillId="0" borderId="0" xfId="163" applyFont="1" applyFill="1" applyAlignment="1" applyProtection="1">
      <alignment horizontal="left" indent="1"/>
      <protection locked="0"/>
    </xf>
    <xf numFmtId="0" fontId="44" fillId="0" borderId="0" xfId="162" applyAlignment="1" applyProtection="1"/>
    <xf numFmtId="0" fontId="44" fillId="0" borderId="0" xfId="162" applyFill="1" applyAlignment="1" applyProtection="1"/>
    <xf numFmtId="0" fontId="6" fillId="27" borderId="25" xfId="98" applyFont="1" applyFill="1" applyBorder="1" applyAlignment="1">
      <alignment horizontal="center"/>
    </xf>
    <xf numFmtId="0" fontId="6" fillId="27" borderId="25" xfId="98" applyFont="1" applyFill="1" applyBorder="1" applyAlignment="1">
      <alignment horizontal="center"/>
    </xf>
    <xf numFmtId="43" fontId="5" fillId="0" borderId="0" xfId="2" applyNumberFormat="1" applyFont="1"/>
    <xf numFmtId="0" fontId="6" fillId="27" borderId="24" xfId="98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8" fontId="40" fillId="0" borderId="17" xfId="1" applyNumberFormat="1" applyFont="1" applyFill="1" applyBorder="1" applyAlignment="1">
      <alignment vertical="center"/>
    </xf>
    <xf numFmtId="168" fontId="40" fillId="0" borderId="0" xfId="1" applyNumberFormat="1" applyFont="1" applyAlignment="1">
      <alignment vertical="center"/>
    </xf>
    <xf numFmtId="168" fontId="40" fillId="0" borderId="0" xfId="1" applyNumberFormat="1" applyFont="1" applyFill="1" applyBorder="1" applyAlignment="1">
      <alignment vertical="center"/>
    </xf>
    <xf numFmtId="194" fontId="40" fillId="0" borderId="0" xfId="98" applyNumberFormat="1" applyFont="1" applyAlignment="1">
      <alignment vertical="center"/>
    </xf>
    <xf numFmtId="168" fontId="40" fillId="0" borderId="26" xfId="1" applyNumberFormat="1" applyFont="1" applyFill="1" applyBorder="1" applyAlignment="1">
      <alignment vertical="center"/>
    </xf>
    <xf numFmtId="168" fontId="40" fillId="0" borderId="27" xfId="1" applyNumberFormat="1" applyFont="1" applyFill="1" applyBorder="1" applyAlignment="1">
      <alignment vertical="center"/>
    </xf>
    <xf numFmtId="168" fontId="40" fillId="0" borderId="25" xfId="1" applyNumberFormat="1" applyFont="1" applyFill="1" applyBorder="1" applyAlignment="1">
      <alignment vertical="center"/>
    </xf>
    <xf numFmtId="168" fontId="40" fillId="0" borderId="28" xfId="1" applyNumberFormat="1" applyFont="1" applyFill="1" applyBorder="1" applyAlignment="1">
      <alignment vertical="center"/>
    </xf>
    <xf numFmtId="168" fontId="40" fillId="0" borderId="16" xfId="1" applyNumberFormat="1" applyFont="1" applyBorder="1" applyAlignment="1">
      <alignment vertical="center"/>
    </xf>
    <xf numFmtId="168" fontId="40" fillId="0" borderId="30" xfId="1" applyNumberFormat="1" applyFont="1" applyFill="1" applyBorder="1" applyAlignment="1">
      <alignment vertical="center"/>
    </xf>
    <xf numFmtId="194" fontId="40" fillId="0" borderId="22" xfId="98" applyNumberFormat="1" applyFont="1" applyBorder="1" applyAlignment="1">
      <alignment vertical="center"/>
    </xf>
    <xf numFmtId="168" fontId="6" fillId="0" borderId="28" xfId="1" applyNumberFormat="1" applyFont="1" applyBorder="1"/>
    <xf numFmtId="168" fontId="40" fillId="0" borderId="30" xfId="1" applyNumberFormat="1" applyFont="1" applyFill="1" applyBorder="1" applyAlignment="1">
      <alignment horizontal="right" vertical="center"/>
    </xf>
    <xf numFmtId="168" fontId="6" fillId="0" borderId="29" xfId="1" applyNumberFormat="1" applyFont="1" applyFill="1" applyBorder="1"/>
    <xf numFmtId="168" fontId="40" fillId="0" borderId="28" xfId="1" applyNumberFormat="1" applyFont="1" applyFill="1" applyBorder="1"/>
    <xf numFmtId="168" fontId="40" fillId="0" borderId="30" xfId="1" applyNumberFormat="1" applyFont="1" applyFill="1" applyBorder="1"/>
    <xf numFmtId="168" fontId="40" fillId="0" borderId="29" xfId="1" applyNumberFormat="1" applyFont="1" applyFill="1" applyBorder="1"/>
    <xf numFmtId="168" fontId="40" fillId="0" borderId="19" xfId="1" applyNumberFormat="1" applyFont="1" applyFill="1" applyBorder="1"/>
    <xf numFmtId="168" fontId="40" fillId="0" borderId="20" xfId="1" applyNumberFormat="1" applyFont="1" applyFill="1" applyBorder="1"/>
    <xf numFmtId="2" fontId="40" fillId="0" borderId="28" xfId="98" applyNumberFormat="1" applyFont="1" applyBorder="1" applyAlignment="1"/>
    <xf numFmtId="2" fontId="40" fillId="0" borderId="30" xfId="98" applyNumberFormat="1" applyFont="1" applyBorder="1" applyAlignment="1"/>
    <xf numFmtId="2" fontId="40" fillId="0" borderId="29" xfId="98" applyNumberFormat="1" applyFont="1" applyBorder="1" applyAlignment="1"/>
    <xf numFmtId="2" fontId="40" fillId="0" borderId="19" xfId="98" applyNumberFormat="1" applyFont="1" applyBorder="1" applyAlignment="1"/>
    <xf numFmtId="2" fontId="40" fillId="0" borderId="20" xfId="98" applyNumberFormat="1" applyFont="1" applyBorder="1" applyAlignment="1"/>
    <xf numFmtId="2" fontId="40" fillId="0" borderId="17" xfId="209" applyNumberFormat="1" applyFont="1" applyBorder="1" applyAlignment="1">
      <alignment horizontal="center" vertical="center"/>
    </xf>
    <xf numFmtId="2" fontId="40" fillId="0" borderId="28" xfId="209" applyNumberFormat="1" applyFont="1" applyBorder="1" applyAlignment="1">
      <alignment horizontal="center" vertical="center"/>
    </xf>
    <xf numFmtId="2" fontId="40" fillId="0" borderId="16" xfId="209" applyNumberFormat="1" applyFont="1" applyBorder="1" applyAlignment="1">
      <alignment horizontal="center" vertical="center"/>
    </xf>
    <xf numFmtId="167" fontId="5" fillId="0" borderId="0" xfId="1" applyFont="1"/>
    <xf numFmtId="167" fontId="6" fillId="0" borderId="28" xfId="1" applyFont="1" applyBorder="1"/>
    <xf numFmtId="167" fontId="6" fillId="0" borderId="17" xfId="1" applyFont="1" applyBorder="1"/>
    <xf numFmtId="167" fontId="6" fillId="0" borderId="16" xfId="1" applyFont="1" applyBorder="1"/>
    <xf numFmtId="167" fontId="40" fillId="0" borderId="30" xfId="1" applyFont="1" applyFill="1" applyBorder="1" applyAlignment="1">
      <alignment horizontal="right" vertical="center"/>
    </xf>
    <xf numFmtId="167" fontId="40" fillId="0" borderId="0" xfId="1" applyFont="1" applyFill="1" applyBorder="1" applyAlignment="1">
      <alignment horizontal="right" vertical="center"/>
    </xf>
    <xf numFmtId="167" fontId="40" fillId="0" borderId="0" xfId="1" applyFont="1" applyFill="1" applyBorder="1"/>
    <xf numFmtId="167" fontId="40" fillId="0" borderId="22" xfId="1" applyFont="1" applyFill="1" applyBorder="1"/>
    <xf numFmtId="167" fontId="6" fillId="0" borderId="29" xfId="1" applyFont="1" applyFill="1" applyBorder="1"/>
    <xf numFmtId="167" fontId="6" fillId="0" borderId="19" xfId="1" applyFont="1" applyFill="1" applyBorder="1"/>
    <xf numFmtId="167" fontId="6" fillId="0" borderId="20" xfId="1" applyFont="1" applyFill="1" applyBorder="1"/>
    <xf numFmtId="2" fontId="40" fillId="0" borderId="28" xfId="209" applyNumberFormat="1" applyFont="1" applyBorder="1" applyAlignment="1">
      <alignment horizontal="right" vertical="center"/>
    </xf>
    <xf numFmtId="2" fontId="40" fillId="0" borderId="17" xfId="209" applyNumberFormat="1" applyFont="1" applyBorder="1" applyAlignment="1">
      <alignment horizontal="right" vertical="center"/>
    </xf>
    <xf numFmtId="2" fontId="40" fillId="0" borderId="16" xfId="209" applyNumberFormat="1" applyFont="1" applyBorder="1" applyAlignment="1">
      <alignment horizontal="right" vertical="center"/>
    </xf>
    <xf numFmtId="2" fontId="40" fillId="0" borderId="30" xfId="209" applyNumberFormat="1" applyFont="1" applyBorder="1" applyAlignment="1">
      <alignment horizontal="right" vertical="center"/>
    </xf>
    <xf numFmtId="2" fontId="40" fillId="0" borderId="0" xfId="209" applyNumberFormat="1" applyFont="1" applyBorder="1" applyAlignment="1">
      <alignment horizontal="right" vertical="center"/>
    </xf>
    <xf numFmtId="2" fontId="40" fillId="0" borderId="22" xfId="209" applyNumberFormat="1" applyFont="1" applyBorder="1" applyAlignment="1">
      <alignment horizontal="right" vertical="center"/>
    </xf>
    <xf numFmtId="4" fontId="40" fillId="0" borderId="28" xfId="98" applyNumberFormat="1" applyFont="1" applyBorder="1" applyAlignment="1">
      <alignment horizontal="right"/>
    </xf>
    <xf numFmtId="4" fontId="40" fillId="0" borderId="17" xfId="98" applyNumberFormat="1" applyFont="1" applyBorder="1" applyAlignment="1">
      <alignment horizontal="right"/>
    </xf>
    <xf numFmtId="4" fontId="40" fillId="0" borderId="16" xfId="98" applyNumberFormat="1" applyFont="1" applyBorder="1" applyAlignment="1">
      <alignment horizontal="right"/>
    </xf>
    <xf numFmtId="4" fontId="40" fillId="0" borderId="30" xfId="98" applyNumberFormat="1" applyFont="1" applyBorder="1" applyAlignment="1">
      <alignment horizontal="right"/>
    </xf>
    <xf numFmtId="4" fontId="40" fillId="0" borderId="0" xfId="98" applyNumberFormat="1" applyFont="1" applyBorder="1" applyAlignment="1">
      <alignment horizontal="right"/>
    </xf>
    <xf numFmtId="4" fontId="40" fillId="0" borderId="22" xfId="98" applyNumberFormat="1" applyFont="1" applyBorder="1" applyAlignment="1">
      <alignment horizontal="right"/>
    </xf>
    <xf numFmtId="4" fontId="40" fillId="0" borderId="29" xfId="98" applyNumberFormat="1" applyFont="1" applyBorder="1" applyAlignment="1">
      <alignment horizontal="right"/>
    </xf>
    <xf numFmtId="4" fontId="40" fillId="0" borderId="19" xfId="98" applyNumberFormat="1" applyFont="1" applyBorder="1" applyAlignment="1">
      <alignment horizontal="right"/>
    </xf>
    <xf numFmtId="4" fontId="40" fillId="0" borderId="20" xfId="98" applyNumberFormat="1" applyFont="1" applyBorder="1" applyAlignment="1">
      <alignment horizontal="right"/>
    </xf>
    <xf numFmtId="2" fontId="40" fillId="0" borderId="28" xfId="98" applyNumberFormat="1" applyFont="1" applyBorder="1"/>
    <xf numFmtId="2" fontId="40" fillId="0" borderId="17" xfId="98" applyNumberFormat="1" applyFont="1" applyBorder="1"/>
    <xf numFmtId="2" fontId="40" fillId="0" borderId="16" xfId="98" applyNumberFormat="1" applyFont="1" applyBorder="1"/>
    <xf numFmtId="2" fontId="40" fillId="0" borderId="30" xfId="98" applyNumberFormat="1" applyFont="1" applyBorder="1"/>
    <xf numFmtId="2" fontId="40" fillId="0" borderId="0" xfId="98" applyNumberFormat="1" applyFont="1" applyBorder="1"/>
    <xf numFmtId="2" fontId="40" fillId="0" borderId="22" xfId="98" applyNumberFormat="1" applyFont="1" applyBorder="1"/>
    <xf numFmtId="2" fontId="40" fillId="0" borderId="29" xfId="98" applyNumberFormat="1" applyFont="1" applyBorder="1"/>
    <xf numFmtId="2" fontId="40" fillId="0" borderId="19" xfId="98" applyNumberFormat="1" applyFont="1" applyBorder="1"/>
    <xf numFmtId="2" fontId="40" fillId="0" borderId="20" xfId="98" applyNumberFormat="1" applyFont="1" applyBorder="1"/>
    <xf numFmtId="1" fontId="5" fillId="0" borderId="28" xfId="160" applyNumberFormat="1" applyFont="1" applyFill="1" applyBorder="1" applyAlignment="1">
      <alignment wrapText="1"/>
    </xf>
    <xf numFmtId="1" fontId="5" fillId="0" borderId="30" xfId="160" applyNumberFormat="1" applyFont="1" applyFill="1" applyBorder="1" applyAlignment="1">
      <alignment wrapText="1"/>
    </xf>
    <xf numFmtId="1" fontId="5" fillId="0" borderId="29" xfId="160" applyNumberFormat="1" applyFont="1" applyFill="1" applyBorder="1" applyAlignment="1">
      <alignment wrapText="1"/>
    </xf>
    <xf numFmtId="1" fontId="5" fillId="0" borderId="18" xfId="160" applyNumberFormat="1" applyFont="1" applyFill="1" applyBorder="1" applyAlignment="1">
      <alignment wrapText="1"/>
    </xf>
    <xf numFmtId="0" fontId="53" fillId="0" borderId="0" xfId="163" applyFont="1" applyBorder="1" applyAlignment="1">
      <alignment horizontal="center" vertical="center"/>
    </xf>
    <xf numFmtId="0" fontId="54" fillId="0" borderId="0" xfId="163" applyFont="1" applyBorder="1" applyAlignment="1">
      <alignment horizontal="center" vertical="center"/>
    </xf>
    <xf numFmtId="0" fontId="55" fillId="0" borderId="0" xfId="2" applyFont="1" applyAlignment="1">
      <alignment horizontal="center" wrapText="1"/>
    </xf>
    <xf numFmtId="0" fontId="4" fillId="27" borderId="21" xfId="160" applyFont="1" applyFill="1" applyBorder="1" applyAlignment="1">
      <alignment horizontal="center" vertical="center" wrapText="1"/>
    </xf>
    <xf numFmtId="0" fontId="4" fillId="27" borderId="18" xfId="160" applyFont="1" applyFill="1" applyBorder="1" applyAlignment="1">
      <alignment horizontal="center" vertical="center" wrapText="1"/>
    </xf>
    <xf numFmtId="0" fontId="6" fillId="27" borderId="27" xfId="98" applyFont="1" applyFill="1" applyBorder="1" applyAlignment="1">
      <alignment horizontal="center" wrapText="1"/>
    </xf>
    <xf numFmtId="0" fontId="6" fillId="27" borderId="25" xfId="98" applyFont="1" applyFill="1" applyBorder="1" applyAlignment="1">
      <alignment horizontal="center" wrapText="1"/>
    </xf>
    <xf numFmtId="0" fontId="5" fillId="0" borderId="26" xfId="159" applyFont="1" applyBorder="1" applyAlignment="1">
      <alignment horizontal="center"/>
    </xf>
    <xf numFmtId="0" fontId="5" fillId="0" borderId="25" xfId="159" applyFont="1" applyBorder="1" applyAlignment="1">
      <alignment horizontal="center"/>
    </xf>
    <xf numFmtId="0" fontId="4" fillId="27" borderId="28" xfId="160" applyFont="1" applyFill="1" applyBorder="1" applyAlignment="1">
      <alignment horizontal="center" vertical="center" wrapText="1"/>
    </xf>
    <xf numFmtId="0" fontId="4" fillId="27" borderId="29" xfId="160" applyFont="1" applyFill="1" applyBorder="1" applyAlignment="1">
      <alignment horizontal="center" vertical="center" wrapText="1"/>
    </xf>
    <xf numFmtId="0" fontId="4" fillId="27" borderId="16" xfId="160" applyFont="1" applyFill="1" applyBorder="1" applyAlignment="1">
      <alignment horizontal="center" vertical="center" wrapText="1"/>
    </xf>
    <xf numFmtId="0" fontId="4" fillId="27" borderId="20" xfId="160" applyFont="1" applyFill="1" applyBorder="1" applyAlignment="1">
      <alignment horizontal="center" vertical="center" wrapText="1"/>
    </xf>
    <xf numFmtId="0" fontId="6" fillId="27" borderId="26" xfId="98" applyFont="1" applyFill="1" applyBorder="1" applyAlignment="1">
      <alignment horizontal="center" wrapText="1"/>
    </xf>
    <xf numFmtId="0" fontId="4" fillId="27" borderId="28" xfId="160" applyFont="1" applyFill="1" applyBorder="1" applyAlignment="1">
      <alignment horizontal="center" vertical="center"/>
    </xf>
    <xf numFmtId="0" fontId="4" fillId="27" borderId="29" xfId="160" applyFont="1" applyFill="1" applyBorder="1" applyAlignment="1">
      <alignment horizontal="center" vertical="center"/>
    </xf>
    <xf numFmtId="0" fontId="4" fillId="27" borderId="21" xfId="160" applyFont="1" applyFill="1" applyBorder="1" applyAlignment="1">
      <alignment horizontal="center" vertical="center"/>
    </xf>
    <xf numFmtId="0" fontId="4" fillId="27" borderId="18" xfId="160" applyFont="1" applyFill="1" applyBorder="1" applyAlignment="1">
      <alignment horizontal="center" vertical="center"/>
    </xf>
    <xf numFmtId="0" fontId="4" fillId="27" borderId="16" xfId="160" applyFont="1" applyFill="1" applyBorder="1" applyAlignment="1">
      <alignment horizontal="center" vertical="center"/>
    </xf>
    <xf numFmtId="0" fontId="4" fillId="27" borderId="20" xfId="160" applyFont="1" applyFill="1" applyBorder="1" applyAlignment="1">
      <alignment horizontal="center" vertical="center"/>
    </xf>
  </cellXfs>
  <cellStyles count="210">
    <cellStyle name=" 1" xfId="4" xr:uid="{00000000-0005-0000-0000-000000000000}"/>
    <cellStyle name="%" xfId="5" xr:uid="{00000000-0005-0000-0000-000001000000}"/>
    <cellStyle name="_Administrata Publike" xfId="6" xr:uid="{00000000-0005-0000-0000-000002000000}"/>
    <cellStyle name="_Book1" xfId="7" xr:uid="{00000000-0005-0000-0000-000003000000}"/>
    <cellStyle name="_Bujqesia" xfId="8" xr:uid="{00000000-0005-0000-0000-000004000000}"/>
    <cellStyle name="_GDP Final 1996-2005 by 2 approaches" xfId="9" xr:uid="{00000000-0005-0000-0000-000005000000}"/>
    <cellStyle name="_GDP Final 1996-2005 by 2 approaches_Finale 2008 me Nace4" xfId="10" xr:uid="{00000000-0005-0000-0000-000006000000}"/>
    <cellStyle name="_gdp2009, varianti 4" xfId="11" xr:uid="{00000000-0005-0000-0000-000007000000}"/>
    <cellStyle name="_gdp2009, varianti 5" xfId="12" xr:uid="{00000000-0005-0000-0000-000008000000}"/>
    <cellStyle name="_gdp2009, varianti 5_Finale 2008 me Nace4" xfId="13" xr:uid="{00000000-0005-0000-0000-000009000000}"/>
    <cellStyle name="_Per vjetoren nga 3_mujoret" xfId="14" xr:uid="{00000000-0005-0000-0000-00000A000000}"/>
    <cellStyle name="_TAB1" xfId="15" xr:uid="{00000000-0005-0000-0000-00000B000000}"/>
    <cellStyle name="_TAB2" xfId="16" xr:uid="{00000000-0005-0000-0000-00000C000000}"/>
    <cellStyle name="_TAB3" xfId="17" xr:uid="{00000000-0005-0000-0000-00000D000000}"/>
    <cellStyle name="_TAB4" xfId="18" xr:uid="{00000000-0005-0000-0000-00000E000000}"/>
    <cellStyle name="_TAB5" xfId="19" xr:uid="{00000000-0005-0000-0000-00000F000000}"/>
    <cellStyle name="_VA-cons_TOT" xfId="20" xr:uid="{00000000-0005-0000-0000-000010000000}"/>
    <cellStyle name="_VA-cons_TOT_Finale 2008 me Nace4" xfId="21" xr:uid="{00000000-0005-0000-0000-000011000000}"/>
    <cellStyle name="_VA-cons_TOT_Ledjoni energjia" xfId="22" xr:uid="{00000000-0005-0000-0000-000012000000}"/>
    <cellStyle name="_VA-cons_TOT_Ledjoni energjia_Finale 2008 me Nace4" xfId="23" xr:uid="{00000000-0005-0000-0000-000013000000}"/>
    <cellStyle name="_Workbook for QGDP(dt.24 Prill, 2008)" xfId="24" xr:uid="{00000000-0005-0000-0000-000014000000}"/>
    <cellStyle name="0mitP" xfId="165" xr:uid="{00000000-0005-0000-0000-000015000000}"/>
    <cellStyle name="0ohneP" xfId="166" xr:uid="{00000000-0005-0000-0000-000016000000}"/>
    <cellStyle name="10mitP" xfId="167" xr:uid="{00000000-0005-0000-0000-000017000000}"/>
    <cellStyle name="12mitP" xfId="168" xr:uid="{00000000-0005-0000-0000-000018000000}"/>
    <cellStyle name="12ohneP" xfId="169" xr:uid="{00000000-0005-0000-0000-000019000000}"/>
    <cellStyle name="13mitP" xfId="170" xr:uid="{00000000-0005-0000-0000-00001A000000}"/>
    <cellStyle name="1mitP" xfId="171" xr:uid="{00000000-0005-0000-0000-00001B000000}"/>
    <cellStyle name="1ohneP" xfId="172" xr:uid="{00000000-0005-0000-0000-00001C000000}"/>
    <cellStyle name="20% - Accent1 2" xfId="25" xr:uid="{00000000-0005-0000-0000-00001D000000}"/>
    <cellStyle name="20% - Accent2 2" xfId="26" xr:uid="{00000000-0005-0000-0000-00001E000000}"/>
    <cellStyle name="20% - Accent3 2" xfId="27" xr:uid="{00000000-0005-0000-0000-00001F000000}"/>
    <cellStyle name="20% - Accent4 2" xfId="28" xr:uid="{00000000-0005-0000-0000-000020000000}"/>
    <cellStyle name="20% - Accent5 2" xfId="29" xr:uid="{00000000-0005-0000-0000-000021000000}"/>
    <cellStyle name="20% - Accent6 2" xfId="30" xr:uid="{00000000-0005-0000-0000-000022000000}"/>
    <cellStyle name="20% - Akzent1" xfId="173" xr:uid="{00000000-0005-0000-0000-000023000000}"/>
    <cellStyle name="20% - Akzent2" xfId="174" xr:uid="{00000000-0005-0000-0000-000024000000}"/>
    <cellStyle name="20% - Akzent3" xfId="175" xr:uid="{00000000-0005-0000-0000-000025000000}"/>
    <cellStyle name="20% - Akzent4" xfId="176" xr:uid="{00000000-0005-0000-0000-000026000000}"/>
    <cellStyle name="20% - Akzent5" xfId="177" xr:uid="{00000000-0005-0000-0000-000027000000}"/>
    <cellStyle name="20% - Akzent6" xfId="178" xr:uid="{00000000-0005-0000-0000-000028000000}"/>
    <cellStyle name="2mitP" xfId="179" xr:uid="{00000000-0005-0000-0000-000029000000}"/>
    <cellStyle name="2ohneP" xfId="180" xr:uid="{00000000-0005-0000-0000-00002A000000}"/>
    <cellStyle name="3mitP" xfId="181" xr:uid="{00000000-0005-0000-0000-00002B000000}"/>
    <cellStyle name="3ohneP" xfId="182" xr:uid="{00000000-0005-0000-0000-00002C000000}"/>
    <cellStyle name="40% - Accent1 2" xfId="31" xr:uid="{00000000-0005-0000-0000-00002D000000}"/>
    <cellStyle name="40% - Accent2 2" xfId="32" xr:uid="{00000000-0005-0000-0000-00002E000000}"/>
    <cellStyle name="40% - Accent3 2" xfId="33" xr:uid="{00000000-0005-0000-0000-00002F000000}"/>
    <cellStyle name="40% - Accent4 2" xfId="34" xr:uid="{00000000-0005-0000-0000-000030000000}"/>
    <cellStyle name="40% - Accent5 2" xfId="35" xr:uid="{00000000-0005-0000-0000-000031000000}"/>
    <cellStyle name="40% - Accent6 2" xfId="36" xr:uid="{00000000-0005-0000-0000-000032000000}"/>
    <cellStyle name="40% - Akzent1" xfId="183" xr:uid="{00000000-0005-0000-0000-000033000000}"/>
    <cellStyle name="40% - Akzent2" xfId="184" xr:uid="{00000000-0005-0000-0000-000034000000}"/>
    <cellStyle name="40% - Akzent3" xfId="185" xr:uid="{00000000-0005-0000-0000-000035000000}"/>
    <cellStyle name="40% - Akzent4" xfId="186" xr:uid="{00000000-0005-0000-0000-000036000000}"/>
    <cellStyle name="40% - Akzent5" xfId="187" xr:uid="{00000000-0005-0000-0000-000037000000}"/>
    <cellStyle name="40% - Akzent6" xfId="188" xr:uid="{00000000-0005-0000-0000-000038000000}"/>
    <cellStyle name="4mitP" xfId="189" xr:uid="{00000000-0005-0000-0000-000039000000}"/>
    <cellStyle name="4ohneP" xfId="190" xr:uid="{00000000-0005-0000-0000-00003A000000}"/>
    <cellStyle name="60% - Accent1 2" xfId="37" xr:uid="{00000000-0005-0000-0000-00003B000000}"/>
    <cellStyle name="60% - Accent2 2" xfId="38" xr:uid="{00000000-0005-0000-0000-00003C000000}"/>
    <cellStyle name="60% - Accent3 2" xfId="39" xr:uid="{00000000-0005-0000-0000-00003D000000}"/>
    <cellStyle name="60% - Accent4 2" xfId="40" xr:uid="{00000000-0005-0000-0000-00003E000000}"/>
    <cellStyle name="60% - Accent5 2" xfId="41" xr:uid="{00000000-0005-0000-0000-00003F000000}"/>
    <cellStyle name="60% - Accent6 2" xfId="42" xr:uid="{00000000-0005-0000-0000-000040000000}"/>
    <cellStyle name="60% - Akzent1" xfId="191" xr:uid="{00000000-0005-0000-0000-000041000000}"/>
    <cellStyle name="60% - Akzent2" xfId="192" xr:uid="{00000000-0005-0000-0000-000042000000}"/>
    <cellStyle name="60% - Akzent3" xfId="193" xr:uid="{00000000-0005-0000-0000-000043000000}"/>
    <cellStyle name="60% - Akzent4" xfId="194" xr:uid="{00000000-0005-0000-0000-000044000000}"/>
    <cellStyle name="60% - Akzent5" xfId="195" xr:uid="{00000000-0005-0000-0000-000045000000}"/>
    <cellStyle name="60% - Akzent6" xfId="196" xr:uid="{00000000-0005-0000-0000-000046000000}"/>
    <cellStyle name="6mitP" xfId="197" xr:uid="{00000000-0005-0000-0000-000047000000}"/>
    <cellStyle name="6ohneP" xfId="198" xr:uid="{00000000-0005-0000-0000-000048000000}"/>
    <cellStyle name="7mitP" xfId="199" xr:uid="{00000000-0005-0000-0000-000049000000}"/>
    <cellStyle name="9mitP" xfId="200" xr:uid="{00000000-0005-0000-0000-00004A000000}"/>
    <cellStyle name="9ohneP" xfId="201" xr:uid="{00000000-0005-0000-0000-00004B000000}"/>
    <cellStyle name="Accent1 2" xfId="43" xr:uid="{00000000-0005-0000-0000-00004C000000}"/>
    <cellStyle name="Accent2 2" xfId="44" xr:uid="{00000000-0005-0000-0000-00004D000000}"/>
    <cellStyle name="Accent3 2" xfId="45" xr:uid="{00000000-0005-0000-0000-00004E000000}"/>
    <cellStyle name="Accent4 2" xfId="46" xr:uid="{00000000-0005-0000-0000-00004F000000}"/>
    <cellStyle name="Accent5 2" xfId="47" xr:uid="{00000000-0005-0000-0000-000050000000}"/>
    <cellStyle name="Accent6 2" xfId="48" xr:uid="{00000000-0005-0000-0000-000051000000}"/>
    <cellStyle name="Bad 2" xfId="49" xr:uid="{00000000-0005-0000-0000-000052000000}"/>
    <cellStyle name="Calculation 2" xfId="50" xr:uid="{00000000-0005-0000-0000-000053000000}"/>
    <cellStyle name="Check Cell 2" xfId="51" xr:uid="{00000000-0005-0000-0000-000054000000}"/>
    <cellStyle name="Comma" xfId="1" builtinId="3"/>
    <cellStyle name="Comma 17" xfId="52" xr:uid="{00000000-0005-0000-0000-000057000000}"/>
    <cellStyle name="Comma 2" xfId="53" xr:uid="{00000000-0005-0000-0000-000058000000}"/>
    <cellStyle name="Comma 2 2" xfId="54" xr:uid="{00000000-0005-0000-0000-000059000000}"/>
    <cellStyle name="Comma 2 3" xfId="55" xr:uid="{00000000-0005-0000-0000-00005A000000}"/>
    <cellStyle name="Comma 3" xfId="56" xr:uid="{00000000-0005-0000-0000-00005B000000}"/>
    <cellStyle name="Comma 3 2" xfId="57" xr:uid="{00000000-0005-0000-0000-00005C000000}"/>
    <cellStyle name="Comma 3 3" xfId="58" xr:uid="{00000000-0005-0000-0000-00005D000000}"/>
    <cellStyle name="Comma 3 3 2" xfId="59" xr:uid="{00000000-0005-0000-0000-00005E000000}"/>
    <cellStyle name="Comma 3 4" xfId="60" xr:uid="{00000000-0005-0000-0000-00005F000000}"/>
    <cellStyle name="Comma 4" xfId="61" xr:uid="{00000000-0005-0000-0000-000060000000}"/>
    <cellStyle name="Comma 5" xfId="62" xr:uid="{00000000-0005-0000-0000-000061000000}"/>
    <cellStyle name="Comma 5 2" xfId="63" xr:uid="{00000000-0005-0000-0000-000062000000}"/>
    <cellStyle name="Comma 5 3" xfId="64" xr:uid="{00000000-0005-0000-0000-000063000000}"/>
    <cellStyle name="Comma 6" xfId="65" xr:uid="{00000000-0005-0000-0000-000064000000}"/>
    <cellStyle name="Comma 7" xfId="66" xr:uid="{00000000-0005-0000-0000-000065000000}"/>
    <cellStyle name="Comma 7 2" xfId="67" xr:uid="{00000000-0005-0000-0000-000066000000}"/>
    <cellStyle name="Comma 8" xfId="68" xr:uid="{00000000-0005-0000-0000-000067000000}"/>
    <cellStyle name="Comma0" xfId="69" xr:uid="{00000000-0005-0000-0000-000068000000}"/>
    <cellStyle name="Currency0" xfId="70" xr:uid="{00000000-0005-0000-0000-000069000000}"/>
    <cellStyle name="Date" xfId="71" xr:uid="{00000000-0005-0000-0000-00006A000000}"/>
    <cellStyle name="Explanatory Text 2" xfId="72" xr:uid="{00000000-0005-0000-0000-00006B000000}"/>
    <cellStyle name="Fixed" xfId="73" xr:uid="{00000000-0005-0000-0000-00006C000000}"/>
    <cellStyle name="Fuss" xfId="202" xr:uid="{00000000-0005-0000-0000-00006D000000}"/>
    <cellStyle name="Good 2" xfId="74" xr:uid="{00000000-0005-0000-0000-00006E000000}"/>
    <cellStyle name="Heading 1 2" xfId="75" xr:uid="{00000000-0005-0000-0000-00006F000000}"/>
    <cellStyle name="Heading 2 2" xfId="76" xr:uid="{00000000-0005-0000-0000-000070000000}"/>
    <cellStyle name="Heading 3 2" xfId="77" xr:uid="{00000000-0005-0000-0000-000071000000}"/>
    <cellStyle name="Heading 4 2" xfId="78" xr:uid="{00000000-0005-0000-0000-000072000000}"/>
    <cellStyle name="Hyperlink" xfId="162" builtinId="8"/>
    <cellStyle name="Hyperlink 2" xfId="79" xr:uid="{00000000-0005-0000-0000-000074000000}"/>
    <cellStyle name="Iau?iue_?ac?.oaa.90-92" xfId="80" xr:uid="{00000000-0005-0000-0000-000075000000}"/>
    <cellStyle name="Îáû÷íûé_93ãîä (2)" xfId="81" xr:uid="{00000000-0005-0000-0000-000076000000}"/>
    <cellStyle name="Input 2" xfId="82" xr:uid="{00000000-0005-0000-0000-000077000000}"/>
    <cellStyle name="Linked Cell 2" xfId="83" xr:uid="{00000000-0005-0000-0000-000078000000}"/>
    <cellStyle name="m49048872" xfId="84" xr:uid="{00000000-0005-0000-0000-000079000000}"/>
    <cellStyle name="mitP" xfId="203" xr:uid="{00000000-0005-0000-0000-00007A000000}"/>
    <cellStyle name="Neutral 2" xfId="85" xr:uid="{00000000-0005-0000-0000-00007B000000}"/>
    <cellStyle name="Normal" xfId="0" builtinId="0"/>
    <cellStyle name="Normal 10" xfId="86" xr:uid="{00000000-0005-0000-0000-00007D000000}"/>
    <cellStyle name="Normal 11" xfId="87" xr:uid="{00000000-0005-0000-0000-00007E000000}"/>
    <cellStyle name="Normal 12" xfId="88" xr:uid="{00000000-0005-0000-0000-00007F000000}"/>
    <cellStyle name="Normal 13" xfId="2" xr:uid="{00000000-0005-0000-0000-000080000000}"/>
    <cellStyle name="Normal 13 2" xfId="89" xr:uid="{00000000-0005-0000-0000-000081000000}"/>
    <cellStyle name="Normal 14" xfId="3" xr:uid="{00000000-0005-0000-0000-000082000000}"/>
    <cellStyle name="Normal 14 2" xfId="208" xr:uid="{F61B14E4-EF67-48CF-8B2F-ADF7014D5B51}"/>
    <cellStyle name="Normal 15" xfId="90" xr:uid="{00000000-0005-0000-0000-000083000000}"/>
    <cellStyle name="Normal 16" xfId="164" xr:uid="{00000000-0005-0000-0000-000084000000}"/>
    <cellStyle name="Normal 17" xfId="207" xr:uid="{00000000-0005-0000-0000-000085000000}"/>
    <cellStyle name="Normal 18" xfId="91" xr:uid="{00000000-0005-0000-0000-000086000000}"/>
    <cellStyle name="Normal 2" xfId="92" xr:uid="{00000000-0005-0000-0000-000087000000}"/>
    <cellStyle name="Normal 2 2" xfId="93" xr:uid="{00000000-0005-0000-0000-000088000000}"/>
    <cellStyle name="Normal 2 2 2" xfId="94" xr:uid="{00000000-0005-0000-0000-000089000000}"/>
    <cellStyle name="Normal 3" xfId="95" xr:uid="{00000000-0005-0000-0000-00008A000000}"/>
    <cellStyle name="Normal 3 2" xfId="96" xr:uid="{00000000-0005-0000-0000-00008B000000}"/>
    <cellStyle name="Normal 3 3" xfId="97" xr:uid="{00000000-0005-0000-0000-00008C000000}"/>
    <cellStyle name="Normal 4" xfId="98" xr:uid="{00000000-0005-0000-0000-00008D000000}"/>
    <cellStyle name="Normal 4 2" xfId="99" xr:uid="{00000000-0005-0000-0000-00008E000000}"/>
    <cellStyle name="Normal 4 3" xfId="100" xr:uid="{00000000-0005-0000-0000-00008F000000}"/>
    <cellStyle name="Normal 4 4" xfId="209" xr:uid="{B414E56E-94F9-459F-BB08-348666E22E49}"/>
    <cellStyle name="Normal 5" xfId="101" xr:uid="{00000000-0005-0000-0000-000090000000}"/>
    <cellStyle name="Normal 5 2" xfId="102" xr:uid="{00000000-0005-0000-0000-000091000000}"/>
    <cellStyle name="Normal 5 3" xfId="103" xr:uid="{00000000-0005-0000-0000-000092000000}"/>
    <cellStyle name="Normal 6" xfId="104" xr:uid="{00000000-0005-0000-0000-000093000000}"/>
    <cellStyle name="Normal 6 2" xfId="105" xr:uid="{00000000-0005-0000-0000-000094000000}"/>
    <cellStyle name="Normal 7" xfId="106" xr:uid="{00000000-0005-0000-0000-000095000000}"/>
    <cellStyle name="Normal 8" xfId="107" xr:uid="{00000000-0005-0000-0000-000096000000}"/>
    <cellStyle name="Normal 9" xfId="108" xr:uid="{00000000-0005-0000-0000-000097000000}"/>
    <cellStyle name="Normal 9 2" xfId="109" xr:uid="{00000000-0005-0000-0000-000098000000}"/>
    <cellStyle name="Normal_Agregatet kryesore te vitit 2003 " xfId="161" xr:uid="{00000000-0005-0000-0000-000099000000}"/>
    <cellStyle name="Normál_Felhasznalas_tabla_1999" xfId="110" xr:uid="{00000000-0005-0000-0000-00009A000000}"/>
    <cellStyle name="Normal_Final data of 2004 by 25 branch gj 2" xfId="160" xr:uid="{00000000-0005-0000-0000-00009B000000}"/>
    <cellStyle name="Normal_Semifinal Data year 08" xfId="159" xr:uid="{00000000-0005-0000-0000-00009D000000}"/>
    <cellStyle name="Normál_uzlidnk" xfId="158" xr:uid="{00000000-0005-0000-0000-00009E000000}"/>
    <cellStyle name="Note 2" xfId="111" xr:uid="{00000000-0005-0000-0000-00009F000000}"/>
    <cellStyle name="ohneP" xfId="204" xr:uid="{00000000-0005-0000-0000-0000A0000000}"/>
    <cellStyle name="Ouny?e [0]_Eeno1" xfId="112" xr:uid="{00000000-0005-0000-0000-0000A1000000}"/>
    <cellStyle name="Ouny?e_Eeno1" xfId="113" xr:uid="{00000000-0005-0000-0000-0000A2000000}"/>
    <cellStyle name="Òûñÿ÷è_Sheet1" xfId="114" xr:uid="{00000000-0005-0000-0000-0000A3000000}"/>
    <cellStyle name="Output 2" xfId="115" xr:uid="{00000000-0005-0000-0000-0000A4000000}"/>
    <cellStyle name="Percent 2" xfId="116" xr:uid="{00000000-0005-0000-0000-0000A5000000}"/>
    <cellStyle name="s24" xfId="117" xr:uid="{00000000-0005-0000-0000-0000A6000000}"/>
    <cellStyle name="s30" xfId="118" xr:uid="{00000000-0005-0000-0000-0000A7000000}"/>
    <cellStyle name="s32" xfId="119" xr:uid="{00000000-0005-0000-0000-0000A8000000}"/>
    <cellStyle name="s33" xfId="120" xr:uid="{00000000-0005-0000-0000-0000A9000000}"/>
    <cellStyle name="s35" xfId="121" xr:uid="{00000000-0005-0000-0000-0000AA000000}"/>
    <cellStyle name="s37" xfId="122" xr:uid="{00000000-0005-0000-0000-0000AB000000}"/>
    <cellStyle name="s44" xfId="123" xr:uid="{00000000-0005-0000-0000-0000AC000000}"/>
    <cellStyle name="s45" xfId="124" xr:uid="{00000000-0005-0000-0000-0000AD000000}"/>
    <cellStyle name="s48" xfId="125" xr:uid="{00000000-0005-0000-0000-0000AE000000}"/>
    <cellStyle name="s56" xfId="126" xr:uid="{00000000-0005-0000-0000-0000AF000000}"/>
    <cellStyle name="s57" xfId="127" xr:uid="{00000000-0005-0000-0000-0000B0000000}"/>
    <cellStyle name="s58" xfId="128" xr:uid="{00000000-0005-0000-0000-0000B1000000}"/>
    <cellStyle name="s59" xfId="129" xr:uid="{00000000-0005-0000-0000-0000B2000000}"/>
    <cellStyle name="s62" xfId="130" xr:uid="{00000000-0005-0000-0000-0000B3000000}"/>
    <cellStyle name="s63" xfId="131" xr:uid="{00000000-0005-0000-0000-0000B4000000}"/>
    <cellStyle name="s64" xfId="132" xr:uid="{00000000-0005-0000-0000-0000B5000000}"/>
    <cellStyle name="s65" xfId="133" xr:uid="{00000000-0005-0000-0000-0000B6000000}"/>
    <cellStyle name="s66" xfId="134" xr:uid="{00000000-0005-0000-0000-0000B7000000}"/>
    <cellStyle name="s67" xfId="135" xr:uid="{00000000-0005-0000-0000-0000B8000000}"/>
    <cellStyle name="s68" xfId="136" xr:uid="{00000000-0005-0000-0000-0000B9000000}"/>
    <cellStyle name="s69" xfId="137" xr:uid="{00000000-0005-0000-0000-0000BA000000}"/>
    <cellStyle name="s70" xfId="138" xr:uid="{00000000-0005-0000-0000-0000BB000000}"/>
    <cellStyle name="s73" xfId="139" xr:uid="{00000000-0005-0000-0000-0000BC000000}"/>
    <cellStyle name="s78" xfId="140" xr:uid="{00000000-0005-0000-0000-0000BD000000}"/>
    <cellStyle name="s80" xfId="141" xr:uid="{00000000-0005-0000-0000-0000BE000000}"/>
    <cellStyle name="s82" xfId="142" xr:uid="{00000000-0005-0000-0000-0000BF000000}"/>
    <cellStyle name="s85" xfId="143" xr:uid="{00000000-0005-0000-0000-0000C0000000}"/>
    <cellStyle name="s93" xfId="144" xr:uid="{00000000-0005-0000-0000-0000C1000000}"/>
    <cellStyle name="s94" xfId="145" xr:uid="{00000000-0005-0000-0000-0000C2000000}"/>
    <cellStyle name="s95" xfId="146" xr:uid="{00000000-0005-0000-0000-0000C3000000}"/>
    <cellStyle name="Standard 2" xfId="205" xr:uid="{00000000-0005-0000-0000-0000C4000000}"/>
    <cellStyle name="Standard 3" xfId="206" xr:uid="{00000000-0005-0000-0000-0000C5000000}"/>
    <cellStyle name="Standard 3 2" xfId="163" xr:uid="{00000000-0005-0000-0000-0000C6000000}"/>
    <cellStyle name="Style 1" xfId="147" xr:uid="{00000000-0005-0000-0000-0000C7000000}"/>
    <cellStyle name="Text_e" xfId="148" xr:uid="{00000000-0005-0000-0000-0000C8000000}"/>
    <cellStyle name="Title 2" xfId="149" xr:uid="{00000000-0005-0000-0000-0000C9000000}"/>
    <cellStyle name="Total 2" xfId="150" xr:uid="{00000000-0005-0000-0000-0000CA000000}"/>
    <cellStyle name="Warning Text 2" xfId="151" xr:uid="{00000000-0005-0000-0000-0000CB000000}"/>
    <cellStyle name="Денежный [0]_BBПиндекс" xfId="152" xr:uid="{00000000-0005-0000-0000-0000CC000000}"/>
    <cellStyle name="Денежный_BBПиндекс" xfId="153" xr:uid="{00000000-0005-0000-0000-0000CD000000}"/>
    <cellStyle name="Обычный_5_QUART" xfId="154" xr:uid="{00000000-0005-0000-0000-0000CE000000}"/>
    <cellStyle name="Тысячи_Sheet1" xfId="155" xr:uid="{00000000-0005-0000-0000-0000CF000000}"/>
    <cellStyle name="Финансовый [0]_BBПиндекс" xfId="156" xr:uid="{00000000-0005-0000-0000-0000D0000000}"/>
    <cellStyle name="Финансовый_BBПиндекс" xfId="157" xr:uid="{00000000-0005-0000-0000-0000D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ctrlProps/ctrlProp1.xml><?xml version="1.0" encoding="utf-8"?>
<formControlPr xmlns="http://schemas.microsoft.com/office/spreadsheetml/2009/9/main" objectType="Radio" checked="Checked" firstButton="1" fmlaLink="'Permbajtja-Content'!$A$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'Permbajtja-Content'!$A$1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1397479</xdr:colOff>
      <xdr:row>3</xdr:row>
      <xdr:rowOff>77637</xdr:rowOff>
    </xdr:from>
    <xdr:to>
      <xdr:col>9</xdr:col>
      <xdr:colOff>3499</xdr:colOff>
      <xdr:row>3</xdr:row>
      <xdr:rowOff>165215</xdr:rowOff>
    </xdr:to>
    <xdr:pic>
      <xdr:nvPicPr>
        <xdr:cNvPr id="2" name="Picture 2" descr="http://photos.wikimapia.org/p/00/01/45/06/03_96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959" t="5534" r="11644" b="19763"/>
        <a:stretch>
          <a:fillRect/>
        </a:stretch>
      </xdr:blipFill>
      <xdr:spPr bwMode="auto">
        <a:xfrm>
          <a:off x="5483704" y="401487"/>
          <a:ext cx="9370" cy="87578"/>
        </a:xfrm>
        <a:prstGeom prst="rect">
          <a:avLst/>
        </a:prstGeom>
        <a:noFill/>
      </xdr:spPr>
    </xdr:pic>
    <xdr:clientData/>
  </xdr:twoCellAnchor>
  <xdr:twoCellAnchor>
    <xdr:from>
      <xdr:col>10</xdr:col>
      <xdr:colOff>352987</xdr:colOff>
      <xdr:row>5</xdr:row>
      <xdr:rowOff>72838</xdr:rowOff>
    </xdr:from>
    <xdr:to>
      <xdr:col>12</xdr:col>
      <xdr:colOff>67046</xdr:colOff>
      <xdr:row>8</xdr:row>
      <xdr:rowOff>41390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06137" y="1158688"/>
          <a:ext cx="933259" cy="454327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0</xdr:col>
      <xdr:colOff>47625</xdr:colOff>
      <xdr:row>1</xdr:row>
      <xdr:rowOff>114300</xdr:rowOff>
    </xdr:from>
    <xdr:to>
      <xdr:col>2</xdr:col>
      <xdr:colOff>87849</xdr:colOff>
      <xdr:row>4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276225"/>
          <a:ext cx="1326099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457200</xdr:colOff>
          <xdr:row>5</xdr:row>
          <xdr:rowOff>142875</xdr:rowOff>
        </xdr:from>
        <xdr:to>
          <xdr:col>11</xdr:col>
          <xdr:colOff>514350</xdr:colOff>
          <xdr:row>6</xdr:row>
          <xdr:rowOff>142875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Shqip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457200</xdr:colOff>
          <xdr:row>6</xdr:row>
          <xdr:rowOff>142875</xdr:rowOff>
        </xdr:from>
        <xdr:to>
          <xdr:col>11</xdr:col>
          <xdr:colOff>533400</xdr:colOff>
          <xdr:row>8</xdr:row>
          <xdr:rowOff>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550332</xdr:colOff>
      <xdr:row>1</xdr:row>
      <xdr:rowOff>31750</xdr:rowOff>
    </xdr:from>
    <xdr:to>
      <xdr:col>13</xdr:col>
      <xdr:colOff>255925</xdr:colOff>
      <xdr:row>3</xdr:row>
      <xdr:rowOff>94494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302499" y="222250"/>
          <a:ext cx="933259" cy="454327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</xdr:colOff>
          <xdr:row>1</xdr:row>
          <xdr:rowOff>76200</xdr:rowOff>
        </xdr:from>
        <xdr:to>
          <xdr:col>13</xdr:col>
          <xdr:colOff>104775</xdr:colOff>
          <xdr:row>2</xdr:row>
          <xdr:rowOff>47625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Shqip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</xdr:colOff>
          <xdr:row>2</xdr:row>
          <xdr:rowOff>47625</xdr:rowOff>
        </xdr:from>
        <xdr:to>
          <xdr:col>13</xdr:col>
          <xdr:colOff>123825</xdr:colOff>
          <xdr:row>3</xdr:row>
          <xdr:rowOff>28575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inslesh\My%20Documents\Quarterly%20National%20Account\2_administraten%20publike\Lidhja%20Paga%20(version%20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pservern01\d\pcnew\aa1permua\regfor\Regression_Forecasti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inslesh\LOCALS~1\Temp\Rar$DI75.531\Pagat%20Mesata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stat.gov.al/elirjeta_gdp/Punime%20te%20fundit/viti2005versioni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stat.gov.al/Elton_GDP/Documents%20and%20Settings/inselal/Desktop/Share/Admin/Ardhurat/Taksat%20e%20subsi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ri"/>
      <sheetName val="Paga"/>
      <sheetName val="Paga (2)"/>
      <sheetName val="Admin"/>
      <sheetName val="Mes Admin"/>
      <sheetName val="Mes Admin Finale"/>
      <sheetName val="Shend"/>
      <sheetName val="Mes Shend"/>
      <sheetName val="Arsim"/>
      <sheetName val="Mes Arsimi"/>
      <sheetName val="Other 92"/>
      <sheetName val="Permbledhes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X1">
            <v>1079</v>
          </cell>
        </row>
        <row r="4">
          <cell r="Y4" t="str">
            <v>2009_3</v>
          </cell>
        </row>
      </sheetData>
      <sheetData sheetId="5"/>
      <sheetData sheetId="6" refreshError="1"/>
      <sheetData sheetId="7">
        <row r="1">
          <cell r="X1">
            <v>1</v>
          </cell>
        </row>
        <row r="2">
          <cell r="X2" t="str">
            <v>2009_3</v>
          </cell>
        </row>
      </sheetData>
      <sheetData sheetId="8" refreshError="1"/>
      <sheetData sheetId="9">
        <row r="1">
          <cell r="X1">
            <v>101</v>
          </cell>
        </row>
        <row r="3">
          <cell r="U3" t="str">
            <v>2009_3</v>
          </cell>
        </row>
      </sheetData>
      <sheetData sheetId="10">
        <row r="1">
          <cell r="X1">
            <v>160</v>
          </cell>
        </row>
        <row r="2">
          <cell r="V2" t="str">
            <v>2009_3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Output"/>
      <sheetName val="Forecast"/>
      <sheetName val="Temp"/>
      <sheetName val="MultMac"/>
      <sheetName val="IndepMac"/>
    </sheetNames>
    <sheetDataSet>
      <sheetData sheetId="0">
        <row r="1">
          <cell r="E1" t="str">
            <v>No. of Variables</v>
          </cell>
          <cell r="G1">
            <v>4</v>
          </cell>
          <cell r="P1">
            <v>0</v>
          </cell>
        </row>
        <row r="2">
          <cell r="E2" t="str">
            <v>No. of Observations</v>
          </cell>
          <cell r="G2">
            <v>20</v>
          </cell>
        </row>
        <row r="3">
          <cell r="A3" t="str">
            <v>Dependent</v>
          </cell>
          <cell r="B3" t="str">
            <v>Indep1</v>
          </cell>
          <cell r="C3" t="str">
            <v>Indep2</v>
          </cell>
          <cell r="D3" t="str">
            <v>Indep3</v>
          </cell>
        </row>
        <row r="4">
          <cell r="A4">
            <v>94.202905783674225</v>
          </cell>
          <cell r="B4">
            <v>103.62628176880334</v>
          </cell>
          <cell r="C4">
            <v>60.140805880668516</v>
          </cell>
          <cell r="D4">
            <v>45.079409770290013</v>
          </cell>
        </row>
        <row r="5">
          <cell r="A5">
            <v>46.260456848566363</v>
          </cell>
          <cell r="B5">
            <v>52.063054354521469</v>
          </cell>
          <cell r="C5">
            <v>10.925398400353046</v>
          </cell>
          <cell r="D5">
            <v>7.1354352280141198</v>
          </cell>
        </row>
        <row r="6">
          <cell r="A6">
            <v>33.671316845049184</v>
          </cell>
          <cell r="B6">
            <v>43.124905005878624</v>
          </cell>
          <cell r="C6">
            <v>18.965392603276634</v>
          </cell>
          <cell r="D6">
            <v>40.188275617176842</v>
          </cell>
        </row>
        <row r="7">
          <cell r="A7">
            <v>69.791167455006331</v>
          </cell>
          <cell r="B7">
            <v>70.949638111574998</v>
          </cell>
          <cell r="C7">
            <v>47.552469476771755</v>
          </cell>
          <cell r="D7">
            <v>40.565079264289864</v>
          </cell>
        </row>
        <row r="8">
          <cell r="A8">
            <v>58</v>
          </cell>
          <cell r="B8">
            <v>67.982592933576683</v>
          </cell>
          <cell r="C8">
            <v>30.066613825681884</v>
          </cell>
          <cell r="D8">
            <v>42.060863299036043</v>
          </cell>
        </row>
        <row r="9">
          <cell r="A9">
            <v>22.912221582659509</v>
          </cell>
          <cell r="B9">
            <v>28.227145655863211</v>
          </cell>
          <cell r="C9">
            <v>17.126712947472225</v>
          </cell>
          <cell r="D9">
            <v>85.039014696493183</v>
          </cell>
        </row>
        <row r="10">
          <cell r="A10">
            <v>79.937267723724318</v>
          </cell>
          <cell r="B10">
            <v>89.263527947130612</v>
          </cell>
          <cell r="C10">
            <v>59.463045910402336</v>
          </cell>
          <cell r="D10">
            <v>97.375846210296331</v>
          </cell>
        </row>
        <row r="11">
          <cell r="A11">
            <v>24.333188386743743</v>
          </cell>
          <cell r="B11">
            <v>31.878979343899164</v>
          </cell>
          <cell r="C11">
            <v>-0.87524467932013295</v>
          </cell>
          <cell r="D11">
            <v>54.629653838251492</v>
          </cell>
        </row>
        <row r="12">
          <cell r="A12">
            <v>5.7156600095548571</v>
          </cell>
          <cell r="B12">
            <v>9.1476356251700857</v>
          </cell>
          <cell r="C12">
            <v>-27.064785500379575</v>
          </cell>
          <cell r="D12">
            <v>20.327047912014873</v>
          </cell>
        </row>
        <row r="13">
          <cell r="A13">
            <v>53.253150834732921</v>
          </cell>
          <cell r="B13">
            <v>56.303890953418964</v>
          </cell>
          <cell r="C13">
            <v>44.45727186461685</v>
          </cell>
          <cell r="D13">
            <v>77.933905040224261</v>
          </cell>
        </row>
        <row r="14">
          <cell r="A14">
            <v>44.329172304759211</v>
          </cell>
          <cell r="B14">
            <v>51.741954859500957</v>
          </cell>
          <cell r="C14">
            <v>21.467921637925883</v>
          </cell>
          <cell r="D14">
            <v>12.78612104252465</v>
          </cell>
        </row>
        <row r="15">
          <cell r="A15">
            <v>46</v>
          </cell>
          <cell r="B15">
            <v>51.410375675853246</v>
          </cell>
          <cell r="C15">
            <v>19.78531634551809</v>
          </cell>
          <cell r="D15">
            <v>14.347633191881437</v>
          </cell>
        </row>
        <row r="16">
          <cell r="A16">
            <v>24.48765043612584</v>
          </cell>
          <cell r="B16">
            <v>33.977854804894378</v>
          </cell>
          <cell r="C16">
            <v>-2.7537467335772945</v>
          </cell>
          <cell r="D16">
            <v>95.465223733935673</v>
          </cell>
        </row>
        <row r="17">
          <cell r="A17">
            <v>38.832535640335394</v>
          </cell>
          <cell r="B17">
            <v>43.203513843610899</v>
          </cell>
          <cell r="C17">
            <v>2.0441446091603908</v>
          </cell>
          <cell r="D17">
            <v>58.805148379172564</v>
          </cell>
        </row>
        <row r="18">
          <cell r="A18">
            <v>19.798154205109377</v>
          </cell>
          <cell r="B18">
            <v>25.222475323957077</v>
          </cell>
          <cell r="C18">
            <v>-16.856803061058137</v>
          </cell>
          <cell r="D18">
            <v>4.0737767178522288</v>
          </cell>
        </row>
        <row r="19">
          <cell r="A19">
            <v>21.167186750505842</v>
          </cell>
          <cell r="B19">
            <v>28.18208452579541</v>
          </cell>
          <cell r="C19">
            <v>12.334257122436789</v>
          </cell>
          <cell r="D19">
            <v>7.4250132513889788</v>
          </cell>
        </row>
        <row r="20">
          <cell r="A20">
            <v>22</v>
          </cell>
          <cell r="B20">
            <v>28.721810572016626</v>
          </cell>
          <cell r="C20">
            <v>-17.535727507344269</v>
          </cell>
          <cell r="D20">
            <v>19.940127709935517</v>
          </cell>
        </row>
        <row r="21">
          <cell r="A21">
            <v>23</v>
          </cell>
          <cell r="B21">
            <v>27.740312446855924</v>
          </cell>
          <cell r="C21">
            <v>-11.431430877457217</v>
          </cell>
          <cell r="D21">
            <v>20.187173582186844</v>
          </cell>
        </row>
        <row r="22">
          <cell r="A22">
            <v>39.832914619039016</v>
          </cell>
          <cell r="B22">
            <v>40.468555291317486</v>
          </cell>
          <cell r="C22">
            <v>36.392737615589525</v>
          </cell>
          <cell r="D22">
            <v>70.213343240969991</v>
          </cell>
        </row>
        <row r="23">
          <cell r="A23">
            <v>64.214344836904687</v>
          </cell>
          <cell r="B23">
            <v>67.298401691672254</v>
          </cell>
          <cell r="C23">
            <v>49.124742240732864</v>
          </cell>
          <cell r="D23">
            <v>49.640697061863115</v>
          </cell>
        </row>
      </sheetData>
      <sheetData sheetId="1">
        <row r="3">
          <cell r="A3" t="str">
            <v>Equation Parameters</v>
          </cell>
        </row>
        <row r="4">
          <cell r="A4" t="str">
            <v>R Square</v>
          </cell>
          <cell r="B4">
            <v>0.98942269074867251</v>
          </cell>
          <cell r="C4" t="str">
            <v xml:space="preserve"> 98.94% of the change in Dependent can be explained by the change in the 3 Independent Variables</v>
          </cell>
        </row>
        <row r="5">
          <cell r="A5" t="str">
            <v>Adjusted R Square</v>
          </cell>
          <cell r="B5">
            <v>0.98743944526404859</v>
          </cell>
          <cell r="C5" t="str">
            <v xml:space="preserve"> Adjusted for Sample Size bias</v>
          </cell>
          <cell r="I5">
            <v>2.5538418304475297</v>
          </cell>
          <cell r="J5" t="str">
            <v xml:space="preserve">  Durbin-Watson Statistic</v>
          </cell>
          <cell r="N5" t="str">
            <v>Critical D-W Values: Lower (Dl)=1.00; Upper (Du)=1.68</v>
          </cell>
        </row>
        <row r="6">
          <cell r="A6" t="str">
            <v>Standard Error</v>
          </cell>
          <cell r="B6">
            <v>2.5609392330812422</v>
          </cell>
          <cell r="C6" t="str">
            <v xml:space="preserve"> to +/- on result of Regression Equation</v>
          </cell>
          <cell r="J6" t="str">
            <v>Therefore Negative Autocorrelation maybe present at 95% Confidence</v>
          </cell>
        </row>
        <row r="7">
          <cell r="A7" t="str">
            <v>F - Statistic</v>
          </cell>
          <cell r="B7">
            <v>498.89068116865161</v>
          </cell>
          <cell r="C7" t="str">
            <v xml:space="preserve"> Therefore analysis IS Significant</v>
          </cell>
          <cell r="I7">
            <v>3.1273543754650746</v>
          </cell>
          <cell r="J7" t="str">
            <v xml:space="preserve">  Critical F-Statistic at 95% Confidence</v>
          </cell>
          <cell r="P7" t="str">
            <v xml:space="preserve"> (Significance holds to 100.0% Level of Confidence)</v>
          </cell>
        </row>
        <row r="9">
          <cell r="A9" t="str">
            <v xml:space="preserve"> Multiple Regression Equation</v>
          </cell>
          <cell r="E9" t="str">
            <v>Independent Analysis</v>
          </cell>
          <cell r="I9" t="str">
            <v>Auto Correlation</v>
          </cell>
          <cell r="J9" t="str">
            <v>Tests for Multicolinearity between Independent Variables</v>
          </cell>
        </row>
        <row r="10">
          <cell r="B10" t="str">
            <v>Coefficients</v>
          </cell>
          <cell r="C10" t="str">
            <v>Standard Error</v>
          </cell>
          <cell r="E10" t="str">
            <v xml:space="preserve"> R Squared</v>
          </cell>
          <cell r="F10" t="str">
            <v xml:space="preserve"> Gradient</v>
          </cell>
          <cell r="G10" t="str">
            <v xml:space="preserve"> Intercept</v>
          </cell>
          <cell r="I10" t="str">
            <v>Dl=1.20 Du=1.41</v>
          </cell>
          <cell r="J10" t="str">
            <v xml:space="preserve">Adjusted R-Squared against other Indep </v>
          </cell>
          <cell r="K10" t="str">
            <v>Independent R-Square Matrix</v>
          </cell>
        </row>
        <row r="11">
          <cell r="A11" t="str">
            <v>Intercept</v>
          </cell>
          <cell r="B11">
            <v>-0.35710865451048335</v>
          </cell>
          <cell r="C11">
            <v>2.289982527459844</v>
          </cell>
          <cell r="I11" t="str">
            <v>DW-Stat</v>
          </cell>
        </row>
        <row r="12">
          <cell r="A12" t="str">
            <v>Indep1</v>
          </cell>
          <cell r="B12">
            <v>0.85587438081697798</v>
          </cell>
          <cell r="C12">
            <v>5.5436136340869593E-2</v>
          </cell>
          <cell r="E12">
            <v>0.98570843075001191</v>
          </cell>
          <cell r="F12">
            <v>0.97173293197231314</v>
          </cell>
          <cell r="G12">
            <v>-4.5963429613504232</v>
          </cell>
          <cell r="I12">
            <v>2.4255992957428472</v>
          </cell>
          <cell r="J12">
            <v>0.76968651765812923</v>
          </cell>
          <cell r="K12">
            <v>1</v>
          </cell>
          <cell r="L12">
            <v>0.7807950978837267</v>
          </cell>
          <cell r="M12">
            <v>7.6866305087159623E-2</v>
          </cell>
          <cell r="U12" t="str">
            <v>Indep1</v>
          </cell>
        </row>
        <row r="13">
          <cell r="A13" t="str">
            <v>Indep2</v>
          </cell>
          <cell r="B13">
            <v>0.12470050637701124</v>
          </cell>
          <cell r="C13">
            <v>5.2609163735930609E-2</v>
          </cell>
          <cell r="E13">
            <v>0.81596491442934149</v>
          </cell>
          <cell r="F13">
            <v>0.78806901583047428</v>
          </cell>
          <cell r="G13">
            <v>27.664579218502453</v>
          </cell>
          <cell r="I13">
            <v>1.9016696302881781</v>
          </cell>
          <cell r="J13">
            <v>0.79681383986500676</v>
          </cell>
          <cell r="K13">
            <v>0.7807950978837267</v>
          </cell>
          <cell r="L13">
            <v>1</v>
          </cell>
          <cell r="M13">
            <v>0.18559700086445963</v>
          </cell>
          <cell r="U13" t="str">
            <v>Indep2</v>
          </cell>
        </row>
        <row r="14">
          <cell r="A14" t="str">
            <v>Indep3</v>
          </cell>
          <cell r="B14">
            <v>-2.1683258330503552E-2</v>
          </cell>
          <cell r="C14">
            <v>2.2282941877398738E-2</v>
          </cell>
          <cell r="E14">
            <v>7.5858575085584426E-2</v>
          </cell>
          <cell r="F14">
            <v>0.20885705522393228</v>
          </cell>
          <cell r="G14">
            <v>32.5724980011151</v>
          </cell>
          <cell r="I14">
            <v>1.7055884211359829</v>
          </cell>
          <cell r="J14">
            <v>0.14432574750962412</v>
          </cell>
          <cell r="K14">
            <v>7.6866305087159623E-2</v>
          </cell>
          <cell r="L14">
            <v>0.18559700086445963</v>
          </cell>
          <cell r="M14">
            <v>1</v>
          </cell>
          <cell r="U14" t="str">
            <v>Indep3</v>
          </cell>
        </row>
        <row r="22">
          <cell r="A22" t="str">
            <v xml:space="preserve">Dependent = </v>
          </cell>
          <cell r="B22" t="str">
            <v>0.86*Indep1 + 0.12*Indep2 + -0.02*Indep3 + -0.36 (+/- 2.56)</v>
          </cell>
          <cell r="K22" t="str">
            <v>Indep1</v>
          </cell>
          <cell r="L22" t="str">
            <v>Indep2</v>
          </cell>
          <cell r="M22" t="str">
            <v>Indep3</v>
          </cell>
        </row>
        <row r="24">
          <cell r="A24" t="str">
            <v>Actual versus Predicted Dependent</v>
          </cell>
          <cell r="K24" t="str">
            <v>Step 2 - Forecasting</v>
          </cell>
        </row>
        <row r="25">
          <cell r="K25" t="str">
            <v>Trend R-Squared Matrix</v>
          </cell>
          <cell r="P25" t="str">
            <v>3rd Ord Polynomial</v>
          </cell>
          <cell r="Q25" t="str">
            <v>2nd Ord Polynomial</v>
          </cell>
          <cell r="R25" t="str">
            <v>Exponential</v>
          </cell>
          <cell r="S25" t="str">
            <v>Linear</v>
          </cell>
        </row>
        <row r="27">
          <cell r="K27" t="str">
            <v>Independent Variable</v>
          </cell>
          <cell r="T27" t="str">
            <v>Choose Method</v>
          </cell>
        </row>
        <row r="28">
          <cell r="K28" t="str">
            <v>Indep1</v>
          </cell>
          <cell r="P28">
            <v>0.33114899218271193</v>
          </cell>
          <cell r="Q28">
            <v>0.32730319434876626</v>
          </cell>
          <cell r="R28">
            <v>0.11267768872073029</v>
          </cell>
          <cell r="S28">
            <v>0.19565925849166566</v>
          </cell>
          <cell r="U28" t="str">
            <v>Linear</v>
          </cell>
        </row>
        <row r="29">
          <cell r="K29" t="str">
            <v>Indep2</v>
          </cell>
          <cell r="P29">
            <v>0.31312466886155887</v>
          </cell>
          <cell r="Q29">
            <v>0.22131366634565902</v>
          </cell>
          <cell r="R29" t="e">
            <v>#NUM!</v>
          </cell>
          <cell r="S29">
            <v>0.10119714514195569</v>
          </cell>
          <cell r="U29" t="str">
            <v>Linear</v>
          </cell>
        </row>
        <row r="30">
          <cell r="K30" t="str">
            <v>Indep3</v>
          </cell>
          <cell r="P30">
            <v>0.18241797308472479</v>
          </cell>
          <cell r="Q30">
            <v>2.8090884873810319E-2</v>
          </cell>
          <cell r="R30">
            <v>1.8779440217156228E-2</v>
          </cell>
          <cell r="S30">
            <v>9.7158090118854758E-3</v>
          </cell>
          <cell r="U30" t="str">
            <v>Linear</v>
          </cell>
        </row>
        <row r="39">
          <cell r="K39" t="str">
            <v>Number of Periods to Forecast</v>
          </cell>
          <cell r="P39">
            <v>10</v>
          </cell>
        </row>
      </sheetData>
      <sheetData sheetId="2">
        <row r="1">
          <cell r="A1" t="str">
            <v>Forecast Output</v>
          </cell>
        </row>
        <row r="2">
          <cell r="A2">
            <v>-0.35710865451048335</v>
          </cell>
          <cell r="B2">
            <v>0.85587438081697798</v>
          </cell>
          <cell r="C2">
            <v>0.12470050637701124</v>
          </cell>
          <cell r="D2">
            <v>-2.1683258330503552E-2</v>
          </cell>
        </row>
        <row r="3">
          <cell r="A3" t="str">
            <v>Time Period</v>
          </cell>
          <cell r="B3" t="str">
            <v>Indep1</v>
          </cell>
          <cell r="C3" t="str">
            <v>Indep2</v>
          </cell>
          <cell r="D3" t="str">
            <v>Indep3</v>
          </cell>
          <cell r="L3" t="str">
            <v>Dependent</v>
          </cell>
        </row>
        <row r="4">
          <cell r="A4">
            <v>1</v>
          </cell>
          <cell r="B4">
            <v>103.62628176880334</v>
          </cell>
          <cell r="C4">
            <v>60.140805880668516</v>
          </cell>
          <cell r="D4">
            <v>45.079409770290013</v>
          </cell>
          <cell r="L4">
            <v>94.202905783674225</v>
          </cell>
        </row>
        <row r="5">
          <cell r="A5">
            <v>2</v>
          </cell>
          <cell r="B5">
            <v>52.063054354521469</v>
          </cell>
          <cell r="C5">
            <v>10.925398400353046</v>
          </cell>
          <cell r="D5">
            <v>7.1354352280141198</v>
          </cell>
          <cell r="L5">
            <v>46.260456848566363</v>
          </cell>
        </row>
        <row r="6">
          <cell r="A6">
            <v>3</v>
          </cell>
          <cell r="B6">
            <v>43.124905005878624</v>
          </cell>
          <cell r="C6">
            <v>18.965392603276634</v>
          </cell>
          <cell r="D6">
            <v>40.188275617176842</v>
          </cell>
          <cell r="L6">
            <v>33.671316845049184</v>
          </cell>
        </row>
        <row r="7">
          <cell r="A7">
            <v>4</v>
          </cell>
          <cell r="B7">
            <v>70.949638111574998</v>
          </cell>
          <cell r="C7">
            <v>47.552469476771755</v>
          </cell>
          <cell r="D7">
            <v>40.565079264289864</v>
          </cell>
          <cell r="L7">
            <v>69.791167455006331</v>
          </cell>
        </row>
        <row r="8">
          <cell r="A8">
            <v>5</v>
          </cell>
          <cell r="B8">
            <v>67.982592933576683</v>
          </cell>
          <cell r="C8">
            <v>30.066613825681884</v>
          </cell>
          <cell r="D8">
            <v>42.060863299036043</v>
          </cell>
          <cell r="L8">
            <v>58</v>
          </cell>
        </row>
        <row r="9">
          <cell r="A9">
            <v>6</v>
          </cell>
          <cell r="B9">
            <v>28.227145655863211</v>
          </cell>
          <cell r="C9">
            <v>17.126712947472225</v>
          </cell>
          <cell r="D9">
            <v>85.039014696493183</v>
          </cell>
          <cell r="L9">
            <v>22.912221582659509</v>
          </cell>
        </row>
        <row r="10">
          <cell r="A10">
            <v>7</v>
          </cell>
          <cell r="B10">
            <v>89.263527947130612</v>
          </cell>
          <cell r="C10">
            <v>59.463045910402336</v>
          </cell>
          <cell r="D10">
            <v>97.375846210296331</v>
          </cell>
          <cell r="L10">
            <v>79.937267723724318</v>
          </cell>
        </row>
        <row r="11">
          <cell r="A11">
            <v>8</v>
          </cell>
          <cell r="B11">
            <v>31.878979343899164</v>
          </cell>
          <cell r="C11">
            <v>-0.87524467932013295</v>
          </cell>
          <cell r="D11">
            <v>54.629653838251492</v>
          </cell>
          <cell r="L11">
            <v>24.333188386743743</v>
          </cell>
        </row>
        <row r="12">
          <cell r="A12">
            <v>9</v>
          </cell>
          <cell r="B12">
            <v>9.1476356251700857</v>
          </cell>
          <cell r="C12">
            <v>-27.064785500379575</v>
          </cell>
          <cell r="D12">
            <v>20.327047912014873</v>
          </cell>
          <cell r="L12">
            <v>5.7156600095548571</v>
          </cell>
        </row>
        <row r="13">
          <cell r="A13">
            <v>10</v>
          </cell>
          <cell r="B13">
            <v>56.303890953418964</v>
          </cell>
          <cell r="C13">
            <v>44.45727186461685</v>
          </cell>
          <cell r="D13">
            <v>77.933905040224261</v>
          </cell>
          <cell r="L13">
            <v>53.253150834732921</v>
          </cell>
        </row>
        <row r="14">
          <cell r="A14">
            <v>11</v>
          </cell>
          <cell r="B14">
            <v>51.741954859500957</v>
          </cell>
          <cell r="C14">
            <v>21.467921637925883</v>
          </cell>
          <cell r="D14">
            <v>12.78612104252465</v>
          </cell>
          <cell r="L14">
            <v>44.329172304759211</v>
          </cell>
        </row>
        <row r="15">
          <cell r="A15">
            <v>12</v>
          </cell>
          <cell r="B15">
            <v>51.410375675853246</v>
          </cell>
          <cell r="C15">
            <v>19.78531634551809</v>
          </cell>
          <cell r="D15">
            <v>14.347633191881437</v>
          </cell>
          <cell r="L15">
            <v>46</v>
          </cell>
        </row>
        <row r="16">
          <cell r="A16">
            <v>13</v>
          </cell>
          <cell r="B16">
            <v>33.977854804894378</v>
          </cell>
          <cell r="C16">
            <v>-2.7537467335772945</v>
          </cell>
          <cell r="D16">
            <v>95.465223733935673</v>
          </cell>
          <cell r="L16">
            <v>24.48765043612584</v>
          </cell>
        </row>
        <row r="17">
          <cell r="A17">
            <v>14</v>
          </cell>
          <cell r="B17">
            <v>43.203513843610899</v>
          </cell>
          <cell r="C17">
            <v>2.0441446091603908</v>
          </cell>
          <cell r="D17">
            <v>58.805148379172564</v>
          </cell>
          <cell r="L17">
            <v>38.832535640335394</v>
          </cell>
        </row>
        <row r="18">
          <cell r="A18">
            <v>15</v>
          </cell>
          <cell r="B18">
            <v>25.222475323957077</v>
          </cell>
          <cell r="C18">
            <v>-16.856803061058137</v>
          </cell>
          <cell r="D18">
            <v>4.0737767178522288</v>
          </cell>
          <cell r="L18">
            <v>19.798154205109377</v>
          </cell>
        </row>
        <row r="19">
          <cell r="A19">
            <v>16</v>
          </cell>
          <cell r="B19">
            <v>28.18208452579541</v>
          </cell>
          <cell r="C19">
            <v>12.334257122436789</v>
          </cell>
          <cell r="D19">
            <v>7.4250132513889788</v>
          </cell>
          <cell r="L19">
            <v>21.167186750505842</v>
          </cell>
        </row>
        <row r="20">
          <cell r="A20">
            <v>17</v>
          </cell>
          <cell r="B20">
            <v>28.721810572016626</v>
          </cell>
          <cell r="C20">
            <v>-17.535727507344269</v>
          </cell>
          <cell r="D20">
            <v>19.940127709935517</v>
          </cell>
          <cell r="L20">
            <v>22</v>
          </cell>
        </row>
        <row r="21">
          <cell r="A21">
            <v>18</v>
          </cell>
          <cell r="B21">
            <v>27.740312446855924</v>
          </cell>
          <cell r="C21">
            <v>-11.431430877457217</v>
          </cell>
          <cell r="D21">
            <v>20.187173582186844</v>
          </cell>
          <cell r="L21">
            <v>23</v>
          </cell>
        </row>
        <row r="22">
          <cell r="A22">
            <v>19</v>
          </cell>
          <cell r="B22">
            <v>40.468555291317486</v>
          </cell>
          <cell r="C22">
            <v>36.392737615589525</v>
          </cell>
          <cell r="D22">
            <v>70.213343240969991</v>
          </cell>
          <cell r="L22">
            <v>39.832914619039016</v>
          </cell>
        </row>
        <row r="23">
          <cell r="A23">
            <v>20</v>
          </cell>
          <cell r="B23">
            <v>67.298401691672254</v>
          </cell>
          <cell r="C23">
            <v>49.124742240732864</v>
          </cell>
          <cell r="D23">
            <v>49.640697061863115</v>
          </cell>
          <cell r="L23">
            <v>64.214344836904687</v>
          </cell>
        </row>
        <row r="24">
          <cell r="A24">
            <v>21</v>
          </cell>
          <cell r="B24">
            <v>29.198218630656399</v>
          </cell>
          <cell r="C24">
            <v>2.878579968817828</v>
          </cell>
          <cell r="L24">
            <v>24.991859016719616</v>
          </cell>
        </row>
        <row r="25">
          <cell r="A25">
            <v>22</v>
          </cell>
          <cell r="B25">
            <v>27.452644258646004</v>
          </cell>
          <cell r="C25">
            <v>1.4702109557458591</v>
          </cell>
          <cell r="L25">
            <v>23.322242302809471</v>
          </cell>
        </row>
        <row r="26">
          <cell r="A26">
            <v>23</v>
          </cell>
          <cell r="B26">
            <v>25.707069886635601</v>
          </cell>
          <cell r="C26">
            <v>6.1841942673886763E-2</v>
          </cell>
          <cell r="L26">
            <v>21.652625588899312</v>
          </cell>
        </row>
        <row r="27">
          <cell r="A27">
            <v>24</v>
          </cell>
          <cell r="B27">
            <v>23.961495514625199</v>
          </cell>
          <cell r="C27">
            <v>-1.3465270703980821</v>
          </cell>
          <cell r="L27">
            <v>19.98300887498916</v>
          </cell>
        </row>
        <row r="28">
          <cell r="A28">
            <v>25</v>
          </cell>
          <cell r="B28">
            <v>22.215921142614803</v>
          </cell>
          <cell r="C28">
            <v>-2.7548960834700509</v>
          </cell>
          <cell r="L28">
            <v>18.313392161079008</v>
          </cell>
        </row>
        <row r="29">
          <cell r="A29">
            <v>26</v>
          </cell>
          <cell r="B29">
            <v>20.470346770604401</v>
          </cell>
          <cell r="C29">
            <v>-4.1632650965420197</v>
          </cell>
          <cell r="L29">
            <v>16.643775447168856</v>
          </cell>
        </row>
        <row r="30">
          <cell r="A30">
            <v>27</v>
          </cell>
          <cell r="B30">
            <v>18.724772398593998</v>
          </cell>
          <cell r="C30">
            <v>-5.5716341096139885</v>
          </cell>
          <cell r="L30">
            <v>14.974158733258705</v>
          </cell>
        </row>
        <row r="31">
          <cell r="A31">
            <v>28</v>
          </cell>
          <cell r="B31">
            <v>16.979198026583603</v>
          </cell>
          <cell r="C31">
            <v>-6.9800031226859574</v>
          </cell>
          <cell r="L31">
            <v>13.304542019348554</v>
          </cell>
        </row>
        <row r="32">
          <cell r="A32">
            <v>29</v>
          </cell>
          <cell r="B32">
            <v>15.233623654573201</v>
          </cell>
          <cell r="C32">
            <v>-8.3883721357579333</v>
          </cell>
          <cell r="L32">
            <v>11.634925305438399</v>
          </cell>
        </row>
        <row r="33">
          <cell r="A33">
            <v>30</v>
          </cell>
          <cell r="B33">
            <v>13.488049282562798</v>
          </cell>
          <cell r="C33">
            <v>-9.7967411488299021</v>
          </cell>
          <cell r="L33">
            <v>9.9653085915282436</v>
          </cell>
        </row>
        <row r="34">
          <cell r="A34">
            <v>31</v>
          </cell>
          <cell r="B34">
            <v>11.742474910552403</v>
          </cell>
          <cell r="C34">
            <v>-11.205110161901871</v>
          </cell>
          <cell r="L34">
            <v>8.2956918776180952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  <row r="58">
          <cell r="A58">
            <v>55</v>
          </cell>
        </row>
        <row r="59">
          <cell r="A59">
            <v>56</v>
          </cell>
        </row>
        <row r="60">
          <cell r="A60">
            <v>57</v>
          </cell>
        </row>
        <row r="61">
          <cell r="A61">
            <v>58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</row>
        <row r="65">
          <cell r="A65">
            <v>62</v>
          </cell>
        </row>
        <row r="66">
          <cell r="A66">
            <v>63</v>
          </cell>
        </row>
        <row r="67">
          <cell r="A67">
            <v>64</v>
          </cell>
        </row>
        <row r="68">
          <cell r="A68">
            <v>65</v>
          </cell>
        </row>
        <row r="69">
          <cell r="A69">
            <v>66</v>
          </cell>
        </row>
        <row r="70">
          <cell r="A70">
            <v>67</v>
          </cell>
        </row>
        <row r="71">
          <cell r="A71">
            <v>68</v>
          </cell>
        </row>
        <row r="72">
          <cell r="A72">
            <v>69</v>
          </cell>
        </row>
        <row r="73">
          <cell r="A73">
            <v>70</v>
          </cell>
        </row>
        <row r="74">
          <cell r="A74">
            <v>71</v>
          </cell>
        </row>
        <row r="75">
          <cell r="A75">
            <v>72</v>
          </cell>
        </row>
        <row r="76">
          <cell r="A76">
            <v>73</v>
          </cell>
        </row>
        <row r="77">
          <cell r="A77">
            <v>74</v>
          </cell>
        </row>
        <row r="78">
          <cell r="A78">
            <v>75</v>
          </cell>
        </row>
        <row r="79">
          <cell r="A79">
            <v>76</v>
          </cell>
        </row>
        <row r="80">
          <cell r="A80">
            <v>77</v>
          </cell>
        </row>
        <row r="81">
          <cell r="A81">
            <v>78</v>
          </cell>
        </row>
        <row r="82">
          <cell r="A82">
            <v>79</v>
          </cell>
        </row>
        <row r="83">
          <cell r="A83">
            <v>80</v>
          </cell>
        </row>
        <row r="84">
          <cell r="A84">
            <v>81</v>
          </cell>
        </row>
        <row r="85">
          <cell r="A85">
            <v>82</v>
          </cell>
        </row>
        <row r="86">
          <cell r="A86">
            <v>83</v>
          </cell>
        </row>
        <row r="87">
          <cell r="A87">
            <v>84</v>
          </cell>
        </row>
        <row r="88">
          <cell r="A88">
            <v>85</v>
          </cell>
        </row>
        <row r="89">
          <cell r="A89">
            <v>86</v>
          </cell>
        </row>
        <row r="90">
          <cell r="A90">
            <v>87</v>
          </cell>
        </row>
        <row r="91">
          <cell r="A91">
            <v>88</v>
          </cell>
        </row>
        <row r="92">
          <cell r="A92">
            <v>89</v>
          </cell>
        </row>
        <row r="93">
          <cell r="A93">
            <v>90</v>
          </cell>
        </row>
        <row r="94">
          <cell r="A94">
            <v>91</v>
          </cell>
        </row>
        <row r="95">
          <cell r="A95">
            <v>92</v>
          </cell>
        </row>
        <row r="96">
          <cell r="A96">
            <v>93</v>
          </cell>
        </row>
        <row r="97">
          <cell r="A97">
            <v>94</v>
          </cell>
        </row>
        <row r="98">
          <cell r="A98">
            <v>95</v>
          </cell>
        </row>
        <row r="99">
          <cell r="A99">
            <v>96</v>
          </cell>
        </row>
        <row r="100">
          <cell r="A100">
            <v>97</v>
          </cell>
        </row>
        <row r="101">
          <cell r="A101">
            <v>98</v>
          </cell>
        </row>
        <row r="102">
          <cell r="A102">
            <v>99</v>
          </cell>
        </row>
        <row r="103">
          <cell r="A103">
            <v>100</v>
          </cell>
        </row>
        <row r="104">
          <cell r="A104">
            <v>101</v>
          </cell>
        </row>
        <row r="105">
          <cell r="A105">
            <v>102</v>
          </cell>
        </row>
        <row r="106">
          <cell r="A106">
            <v>103</v>
          </cell>
        </row>
        <row r="107">
          <cell r="A107">
            <v>104</v>
          </cell>
        </row>
        <row r="108">
          <cell r="A108">
            <v>105</v>
          </cell>
        </row>
        <row r="109">
          <cell r="A109">
            <v>106</v>
          </cell>
        </row>
        <row r="110">
          <cell r="A110">
            <v>107</v>
          </cell>
        </row>
        <row r="111">
          <cell r="A111">
            <v>108</v>
          </cell>
        </row>
        <row r="112">
          <cell r="A112">
            <v>109</v>
          </cell>
        </row>
        <row r="113">
          <cell r="A113">
            <v>110</v>
          </cell>
        </row>
        <row r="114">
          <cell r="A114">
            <v>111</v>
          </cell>
        </row>
        <row r="115">
          <cell r="A115">
            <v>112</v>
          </cell>
        </row>
        <row r="116">
          <cell r="A116">
            <v>113</v>
          </cell>
        </row>
        <row r="117">
          <cell r="A117">
            <v>114</v>
          </cell>
        </row>
        <row r="118">
          <cell r="A118">
            <v>115</v>
          </cell>
        </row>
        <row r="119">
          <cell r="A119">
            <v>116</v>
          </cell>
        </row>
        <row r="120">
          <cell r="A120">
            <v>117</v>
          </cell>
        </row>
        <row r="121">
          <cell r="A121">
            <v>118</v>
          </cell>
        </row>
        <row r="122">
          <cell r="A122">
            <v>119</v>
          </cell>
        </row>
        <row r="123">
          <cell r="A123">
            <v>120</v>
          </cell>
        </row>
        <row r="124">
          <cell r="A124">
            <v>121</v>
          </cell>
        </row>
        <row r="125">
          <cell r="A125">
            <v>122</v>
          </cell>
        </row>
        <row r="126">
          <cell r="A126">
            <v>123</v>
          </cell>
        </row>
        <row r="127">
          <cell r="A127">
            <v>124</v>
          </cell>
        </row>
        <row r="128">
          <cell r="A128">
            <v>125</v>
          </cell>
        </row>
        <row r="129">
          <cell r="A129">
            <v>126</v>
          </cell>
        </row>
        <row r="130">
          <cell r="A130">
            <v>127</v>
          </cell>
        </row>
        <row r="131">
          <cell r="A131">
            <v>128</v>
          </cell>
        </row>
        <row r="132">
          <cell r="A132">
            <v>129</v>
          </cell>
        </row>
        <row r="133">
          <cell r="A133">
            <v>130</v>
          </cell>
        </row>
        <row r="134">
          <cell r="A134">
            <v>131</v>
          </cell>
        </row>
        <row r="135">
          <cell r="A135">
            <v>132</v>
          </cell>
        </row>
        <row r="136">
          <cell r="A136">
            <v>133</v>
          </cell>
        </row>
        <row r="137">
          <cell r="A137">
            <v>134</v>
          </cell>
        </row>
        <row r="138">
          <cell r="A138">
            <v>135</v>
          </cell>
        </row>
        <row r="139">
          <cell r="A139">
            <v>136</v>
          </cell>
        </row>
        <row r="140">
          <cell r="A140">
            <v>137</v>
          </cell>
        </row>
        <row r="141">
          <cell r="A141">
            <v>138</v>
          </cell>
        </row>
        <row r="142">
          <cell r="A142">
            <v>139</v>
          </cell>
        </row>
        <row r="143">
          <cell r="A143">
            <v>140</v>
          </cell>
        </row>
        <row r="144">
          <cell r="A144">
            <v>141</v>
          </cell>
        </row>
        <row r="145">
          <cell r="A145">
            <v>142</v>
          </cell>
        </row>
        <row r="146">
          <cell r="A146">
            <v>143</v>
          </cell>
        </row>
        <row r="147">
          <cell r="A147">
            <v>144</v>
          </cell>
        </row>
        <row r="148">
          <cell r="A148">
            <v>145</v>
          </cell>
        </row>
        <row r="149">
          <cell r="A149">
            <v>146</v>
          </cell>
        </row>
        <row r="150">
          <cell r="A150">
            <v>147</v>
          </cell>
        </row>
        <row r="151">
          <cell r="A151">
            <v>148</v>
          </cell>
        </row>
        <row r="152">
          <cell r="A152">
            <v>149</v>
          </cell>
        </row>
        <row r="153">
          <cell r="A153">
            <v>150</v>
          </cell>
        </row>
      </sheetData>
      <sheetData sheetId="3">
        <row r="3">
          <cell r="AF3" t="str">
            <v>DL</v>
          </cell>
          <cell r="AG3">
            <v>1</v>
          </cell>
          <cell r="AH3">
            <v>2</v>
          </cell>
          <cell r="AI3">
            <v>3</v>
          </cell>
          <cell r="AJ3">
            <v>4</v>
          </cell>
          <cell r="AK3">
            <v>5</v>
          </cell>
          <cell r="AM3" t="str">
            <v>DU</v>
          </cell>
          <cell r="AN3">
            <v>1</v>
          </cell>
          <cell r="AO3">
            <v>2</v>
          </cell>
          <cell r="AP3">
            <v>3</v>
          </cell>
          <cell r="AQ3">
            <v>4</v>
          </cell>
          <cell r="AR3">
            <v>5</v>
          </cell>
        </row>
        <row r="4">
          <cell r="D4">
            <v>45.079409770290013</v>
          </cell>
          <cell r="L4">
            <v>1</v>
          </cell>
          <cell r="AF4">
            <v>0</v>
          </cell>
          <cell r="AG4">
            <v>1.08</v>
          </cell>
          <cell r="AH4">
            <v>0.95</v>
          </cell>
          <cell r="AI4">
            <v>0.82</v>
          </cell>
          <cell r="AJ4">
            <v>0.69</v>
          </cell>
          <cell r="AK4">
            <v>0.56000000000000005</v>
          </cell>
          <cell r="AM4">
            <v>0</v>
          </cell>
          <cell r="AN4">
            <v>1.36</v>
          </cell>
          <cell r="AO4">
            <v>1.54</v>
          </cell>
          <cell r="AP4">
            <v>1.75</v>
          </cell>
          <cell r="AQ4">
            <v>1.97</v>
          </cell>
          <cell r="AR4">
            <v>2.21</v>
          </cell>
        </row>
        <row r="5">
          <cell r="D5">
            <v>7.1354352280141198</v>
          </cell>
          <cell r="L5">
            <v>2</v>
          </cell>
          <cell r="AF5">
            <v>15</v>
          </cell>
          <cell r="AG5">
            <v>1.08</v>
          </cell>
          <cell r="AH5">
            <v>0.95</v>
          </cell>
          <cell r="AI5">
            <v>0.82</v>
          </cell>
          <cell r="AJ5">
            <v>0.69</v>
          </cell>
          <cell r="AK5">
            <v>0.56000000000000005</v>
          </cell>
          <cell r="AM5">
            <v>15</v>
          </cell>
          <cell r="AN5">
            <v>1.36</v>
          </cell>
          <cell r="AO5">
            <v>1.54</v>
          </cell>
          <cell r="AP5">
            <v>1.75</v>
          </cell>
          <cell r="AQ5">
            <v>1.97</v>
          </cell>
          <cell r="AR5">
            <v>2.21</v>
          </cell>
        </row>
        <row r="6">
          <cell r="D6">
            <v>40.188275617176842</v>
          </cell>
          <cell r="L6">
            <v>3</v>
          </cell>
          <cell r="AF6">
            <v>16</v>
          </cell>
          <cell r="AG6">
            <v>1.1000000000000001</v>
          </cell>
          <cell r="AH6">
            <v>0.98</v>
          </cell>
          <cell r="AI6">
            <v>0.86</v>
          </cell>
          <cell r="AJ6">
            <v>0.74</v>
          </cell>
          <cell r="AK6">
            <v>0.62</v>
          </cell>
          <cell r="AM6">
            <v>16</v>
          </cell>
          <cell r="AN6">
            <v>1.37</v>
          </cell>
          <cell r="AO6">
            <v>1.54</v>
          </cell>
          <cell r="AP6">
            <v>1.73</v>
          </cell>
          <cell r="AQ6">
            <v>1.93</v>
          </cell>
          <cell r="AR6">
            <v>2.15</v>
          </cell>
        </row>
        <row r="7">
          <cell r="D7">
            <v>40.565079264289864</v>
          </cell>
          <cell r="L7">
            <v>4</v>
          </cell>
          <cell r="AF7">
            <v>17</v>
          </cell>
          <cell r="AG7">
            <v>1.1299999999999999</v>
          </cell>
          <cell r="AH7">
            <v>1.02</v>
          </cell>
          <cell r="AI7">
            <v>0.9</v>
          </cell>
          <cell r="AJ7">
            <v>0.78</v>
          </cell>
          <cell r="AK7">
            <v>0.67</v>
          </cell>
          <cell r="AM7">
            <v>17</v>
          </cell>
          <cell r="AN7">
            <v>1.38</v>
          </cell>
          <cell r="AO7">
            <v>1.54</v>
          </cell>
          <cell r="AP7">
            <v>1.71</v>
          </cell>
          <cell r="AQ7">
            <v>1.9</v>
          </cell>
          <cell r="AR7">
            <v>2.1</v>
          </cell>
        </row>
        <row r="8">
          <cell r="D8">
            <v>42.060863299036043</v>
          </cell>
          <cell r="L8">
            <v>5</v>
          </cell>
          <cell r="AF8">
            <v>18</v>
          </cell>
          <cell r="AG8">
            <v>1.1599999999999999</v>
          </cell>
          <cell r="AH8">
            <v>1.05</v>
          </cell>
          <cell r="AI8">
            <v>0.93</v>
          </cell>
          <cell r="AJ8">
            <v>0.82</v>
          </cell>
          <cell r="AK8">
            <v>0.71</v>
          </cell>
          <cell r="AM8">
            <v>18</v>
          </cell>
          <cell r="AN8">
            <v>1.39</v>
          </cell>
          <cell r="AO8">
            <v>1.53</v>
          </cell>
          <cell r="AP8">
            <v>1.69</v>
          </cell>
          <cell r="AQ8">
            <v>1.87</v>
          </cell>
          <cell r="AR8">
            <v>2.06</v>
          </cell>
        </row>
        <row r="9">
          <cell r="D9">
            <v>85.039014696493183</v>
          </cell>
          <cell r="L9">
            <v>6</v>
          </cell>
          <cell r="AF9">
            <v>19</v>
          </cell>
          <cell r="AG9">
            <v>1.18</v>
          </cell>
          <cell r="AH9">
            <v>1.08</v>
          </cell>
          <cell r="AI9">
            <v>0.97</v>
          </cell>
          <cell r="AJ9">
            <v>0.86</v>
          </cell>
          <cell r="AK9">
            <v>0.75</v>
          </cell>
          <cell r="AM9">
            <v>19</v>
          </cell>
          <cell r="AN9">
            <v>1.4</v>
          </cell>
          <cell r="AO9">
            <v>1.53</v>
          </cell>
          <cell r="AP9">
            <v>1.68</v>
          </cell>
          <cell r="AQ9">
            <v>1.85</v>
          </cell>
          <cell r="AR9">
            <v>2.02</v>
          </cell>
        </row>
        <row r="10">
          <cell r="D10">
            <v>97.375846210296331</v>
          </cell>
          <cell r="L10">
            <v>7</v>
          </cell>
          <cell r="AF10">
            <v>20</v>
          </cell>
          <cell r="AG10">
            <v>1.2</v>
          </cell>
          <cell r="AH10">
            <v>1.1000000000000001</v>
          </cell>
          <cell r="AI10">
            <v>1</v>
          </cell>
          <cell r="AJ10">
            <v>0.9</v>
          </cell>
          <cell r="AK10">
            <v>0.79</v>
          </cell>
          <cell r="AM10">
            <v>20</v>
          </cell>
          <cell r="AN10">
            <v>1.41</v>
          </cell>
          <cell r="AO10">
            <v>1.54</v>
          </cell>
          <cell r="AP10">
            <v>1.68</v>
          </cell>
          <cell r="AQ10">
            <v>1.83</v>
          </cell>
          <cell r="AR10">
            <v>1.99</v>
          </cell>
        </row>
        <row r="11">
          <cell r="D11">
            <v>54.629653838251492</v>
          </cell>
          <cell r="L11">
            <v>8</v>
          </cell>
          <cell r="AF11">
            <v>21</v>
          </cell>
          <cell r="AG11">
            <v>1.22</v>
          </cell>
          <cell r="AH11">
            <v>1.1299999999999999</v>
          </cell>
          <cell r="AI11">
            <v>1.03</v>
          </cell>
          <cell r="AJ11">
            <v>0.93</v>
          </cell>
          <cell r="AK11">
            <v>0.83</v>
          </cell>
          <cell r="AM11">
            <v>21</v>
          </cell>
          <cell r="AN11">
            <v>1.42</v>
          </cell>
          <cell r="AO11">
            <v>1.54</v>
          </cell>
          <cell r="AP11">
            <v>1.67</v>
          </cell>
          <cell r="AQ11">
            <v>1.81</v>
          </cell>
          <cell r="AR11">
            <v>1.96</v>
          </cell>
        </row>
        <row r="12">
          <cell r="D12">
            <v>20.327047912014873</v>
          </cell>
          <cell r="L12">
            <v>9</v>
          </cell>
          <cell r="AF12">
            <v>22</v>
          </cell>
          <cell r="AG12">
            <v>1.24</v>
          </cell>
          <cell r="AH12">
            <v>1.1499999999999999</v>
          </cell>
          <cell r="AI12">
            <v>1.05</v>
          </cell>
          <cell r="AJ12">
            <v>0.96</v>
          </cell>
          <cell r="AK12">
            <v>0.86</v>
          </cell>
          <cell r="AM12">
            <v>22</v>
          </cell>
          <cell r="AN12">
            <v>1.43</v>
          </cell>
          <cell r="AO12">
            <v>1.54</v>
          </cell>
          <cell r="AP12">
            <v>1.66</v>
          </cell>
          <cell r="AQ12">
            <v>1.8</v>
          </cell>
          <cell r="AR12">
            <v>1.94</v>
          </cell>
        </row>
        <row r="13">
          <cell r="D13">
            <v>77.933905040224261</v>
          </cell>
          <cell r="L13">
            <v>10</v>
          </cell>
          <cell r="AF13">
            <v>23</v>
          </cell>
          <cell r="AG13">
            <v>1.26</v>
          </cell>
          <cell r="AH13">
            <v>1.17</v>
          </cell>
          <cell r="AI13">
            <v>1.08</v>
          </cell>
          <cell r="AJ13">
            <v>0.99</v>
          </cell>
          <cell r="AK13">
            <v>0.9</v>
          </cell>
          <cell r="AM13">
            <v>23</v>
          </cell>
          <cell r="AN13">
            <v>1.44</v>
          </cell>
          <cell r="AO13">
            <v>1.54</v>
          </cell>
          <cell r="AP13">
            <v>1.66</v>
          </cell>
          <cell r="AQ13">
            <v>1.79</v>
          </cell>
          <cell r="AR13">
            <v>1.92</v>
          </cell>
        </row>
        <row r="14">
          <cell r="D14">
            <v>12.78612104252465</v>
          </cell>
          <cell r="L14">
            <v>11</v>
          </cell>
          <cell r="AF14">
            <v>24</v>
          </cell>
          <cell r="AG14">
            <v>1.27</v>
          </cell>
          <cell r="AH14">
            <v>1.19</v>
          </cell>
          <cell r="AI14">
            <v>1.1000000000000001</v>
          </cell>
          <cell r="AJ14">
            <v>1.01</v>
          </cell>
          <cell r="AK14">
            <v>0.93</v>
          </cell>
          <cell r="AM14">
            <v>24</v>
          </cell>
          <cell r="AN14">
            <v>1.45</v>
          </cell>
          <cell r="AO14">
            <v>1.55</v>
          </cell>
          <cell r="AP14">
            <v>1.66</v>
          </cell>
          <cell r="AQ14">
            <v>1.78</v>
          </cell>
          <cell r="AR14">
            <v>1.9</v>
          </cell>
        </row>
        <row r="15">
          <cell r="D15">
            <v>14.347633191881437</v>
          </cell>
          <cell r="L15">
            <v>12</v>
          </cell>
          <cell r="AF15">
            <v>25</v>
          </cell>
          <cell r="AG15">
            <v>1.29</v>
          </cell>
          <cell r="AH15">
            <v>1.21</v>
          </cell>
          <cell r="AI15">
            <v>1.1200000000000001</v>
          </cell>
          <cell r="AJ15">
            <v>1.04</v>
          </cell>
          <cell r="AK15">
            <v>0.95</v>
          </cell>
          <cell r="AM15">
            <v>25</v>
          </cell>
          <cell r="AN15">
            <v>1.45</v>
          </cell>
          <cell r="AO15">
            <v>1.55</v>
          </cell>
          <cell r="AP15">
            <v>1.66</v>
          </cell>
          <cell r="AQ15">
            <v>1.77</v>
          </cell>
          <cell r="AR15">
            <v>1.89</v>
          </cell>
        </row>
        <row r="16">
          <cell r="D16">
            <v>95.465223733935673</v>
          </cell>
          <cell r="L16">
            <v>13</v>
          </cell>
          <cell r="AF16">
            <v>26</v>
          </cell>
          <cell r="AG16">
            <v>1.3</v>
          </cell>
          <cell r="AH16">
            <v>1.22</v>
          </cell>
          <cell r="AI16">
            <v>1.1399999999999999</v>
          </cell>
          <cell r="AJ16">
            <v>1.06</v>
          </cell>
          <cell r="AK16">
            <v>0.98</v>
          </cell>
          <cell r="AM16">
            <v>26</v>
          </cell>
          <cell r="AN16">
            <v>1.46</v>
          </cell>
          <cell r="AO16">
            <v>1.55</v>
          </cell>
          <cell r="AP16">
            <v>1.65</v>
          </cell>
          <cell r="AQ16">
            <v>1.76</v>
          </cell>
          <cell r="AR16">
            <v>1.88</v>
          </cell>
        </row>
        <row r="17">
          <cell r="D17">
            <v>58.805148379172564</v>
          </cell>
          <cell r="L17">
            <v>14</v>
          </cell>
          <cell r="AF17">
            <v>27</v>
          </cell>
          <cell r="AG17">
            <v>1.32</v>
          </cell>
          <cell r="AH17">
            <v>1.24</v>
          </cell>
          <cell r="AI17">
            <v>1.1599999999999999</v>
          </cell>
          <cell r="AJ17">
            <v>1.08</v>
          </cell>
          <cell r="AK17">
            <v>1.01</v>
          </cell>
          <cell r="AM17">
            <v>27</v>
          </cell>
          <cell r="AN17">
            <v>1.47</v>
          </cell>
          <cell r="AO17">
            <v>1.56</v>
          </cell>
          <cell r="AP17">
            <v>1.65</v>
          </cell>
          <cell r="AQ17">
            <v>1.76</v>
          </cell>
          <cell r="AR17">
            <v>1.86</v>
          </cell>
        </row>
        <row r="18">
          <cell r="D18">
            <v>4.0737767178522288</v>
          </cell>
          <cell r="L18">
            <v>15</v>
          </cell>
          <cell r="AF18">
            <v>28</v>
          </cell>
          <cell r="AG18">
            <v>1.33</v>
          </cell>
          <cell r="AH18">
            <v>1.26</v>
          </cell>
          <cell r="AI18">
            <v>1.18</v>
          </cell>
          <cell r="AJ18">
            <v>1.1000000000000001</v>
          </cell>
          <cell r="AK18">
            <v>1.03</v>
          </cell>
          <cell r="AM18">
            <v>28</v>
          </cell>
          <cell r="AN18">
            <v>1.48</v>
          </cell>
          <cell r="AO18">
            <v>1.56</v>
          </cell>
          <cell r="AP18">
            <v>1.65</v>
          </cell>
          <cell r="AQ18">
            <v>1.75</v>
          </cell>
          <cell r="AR18">
            <v>1.85</v>
          </cell>
        </row>
        <row r="19">
          <cell r="D19">
            <v>7.4250132513889788</v>
          </cell>
          <cell r="L19">
            <v>16</v>
          </cell>
          <cell r="AF19">
            <v>29</v>
          </cell>
          <cell r="AG19">
            <v>1.34</v>
          </cell>
          <cell r="AH19">
            <v>1.27</v>
          </cell>
          <cell r="AI19">
            <v>1.2</v>
          </cell>
          <cell r="AJ19">
            <v>1.1200000000000001</v>
          </cell>
          <cell r="AK19">
            <v>1.05</v>
          </cell>
          <cell r="AM19">
            <v>29</v>
          </cell>
          <cell r="AN19">
            <v>1.48</v>
          </cell>
          <cell r="AO19">
            <v>1.56</v>
          </cell>
          <cell r="AP19">
            <v>1.65</v>
          </cell>
          <cell r="AQ19">
            <v>1.74</v>
          </cell>
          <cell r="AR19">
            <v>1.84</v>
          </cell>
        </row>
        <row r="20">
          <cell r="D20">
            <v>19.940127709935517</v>
          </cell>
          <cell r="L20">
            <v>17</v>
          </cell>
          <cell r="AF20">
            <v>30</v>
          </cell>
          <cell r="AG20">
            <v>1.35</v>
          </cell>
          <cell r="AH20">
            <v>1.28</v>
          </cell>
          <cell r="AI20">
            <v>1.21</v>
          </cell>
          <cell r="AJ20">
            <v>1.1399999999999999</v>
          </cell>
          <cell r="AK20">
            <v>1.07</v>
          </cell>
          <cell r="AM20">
            <v>30</v>
          </cell>
          <cell r="AN20">
            <v>1.49</v>
          </cell>
          <cell r="AO20">
            <v>1.57</v>
          </cell>
          <cell r="AP20">
            <v>1.65</v>
          </cell>
          <cell r="AQ20">
            <v>1.74</v>
          </cell>
          <cell r="AR20">
            <v>1.83</v>
          </cell>
        </row>
        <row r="21">
          <cell r="D21">
            <v>20.187173582186844</v>
          </cell>
          <cell r="L21">
            <v>18</v>
          </cell>
          <cell r="AF21">
            <v>31</v>
          </cell>
          <cell r="AG21">
            <v>1.36</v>
          </cell>
          <cell r="AH21">
            <v>1.3</v>
          </cell>
          <cell r="AI21">
            <v>1.23</v>
          </cell>
          <cell r="AJ21">
            <v>1.1599999999999999</v>
          </cell>
          <cell r="AK21">
            <v>1.0900000000000001</v>
          </cell>
          <cell r="AM21">
            <v>31</v>
          </cell>
          <cell r="AN21">
            <v>1.5</v>
          </cell>
          <cell r="AO21">
            <v>1.57</v>
          </cell>
          <cell r="AP21">
            <v>1.65</v>
          </cell>
          <cell r="AQ21">
            <v>1.74</v>
          </cell>
          <cell r="AR21">
            <v>1.83</v>
          </cell>
        </row>
        <row r="22">
          <cell r="D22">
            <v>70.213343240969991</v>
          </cell>
          <cell r="L22">
            <v>19</v>
          </cell>
          <cell r="AF22">
            <v>32</v>
          </cell>
          <cell r="AG22">
            <v>1.37</v>
          </cell>
          <cell r="AH22">
            <v>1.31</v>
          </cell>
          <cell r="AI22">
            <v>1.24</v>
          </cell>
          <cell r="AJ22">
            <v>1.18</v>
          </cell>
          <cell r="AK22">
            <v>1.1100000000000001</v>
          </cell>
          <cell r="AM22">
            <v>32</v>
          </cell>
          <cell r="AN22">
            <v>1.5</v>
          </cell>
          <cell r="AO22">
            <v>1.57</v>
          </cell>
          <cell r="AP22">
            <v>1.65</v>
          </cell>
          <cell r="AQ22">
            <v>1.73</v>
          </cell>
          <cell r="AR22">
            <v>1.82</v>
          </cell>
        </row>
        <row r="23">
          <cell r="D23">
            <v>49.640697061863115</v>
          </cell>
          <cell r="L23">
            <v>20</v>
          </cell>
          <cell r="AF23">
            <v>33</v>
          </cell>
          <cell r="AG23">
            <v>1.38</v>
          </cell>
          <cell r="AH23">
            <v>1.32</v>
          </cell>
          <cell r="AI23">
            <v>1.26</v>
          </cell>
          <cell r="AJ23">
            <v>1.19</v>
          </cell>
          <cell r="AK23">
            <v>1.1299999999999999</v>
          </cell>
          <cell r="AM23">
            <v>33</v>
          </cell>
          <cell r="AN23">
            <v>1.51</v>
          </cell>
          <cell r="AO23">
            <v>1.58</v>
          </cell>
          <cell r="AP23">
            <v>1.65</v>
          </cell>
          <cell r="AQ23">
            <v>1.73</v>
          </cell>
          <cell r="AR23">
            <v>1.81</v>
          </cell>
        </row>
        <row r="24">
          <cell r="AF24">
            <v>34</v>
          </cell>
          <cell r="AG24">
            <v>1.39</v>
          </cell>
          <cell r="AH24">
            <v>1.33</v>
          </cell>
          <cell r="AI24">
            <v>1.27</v>
          </cell>
          <cell r="AJ24">
            <v>1.21</v>
          </cell>
          <cell r="AK24">
            <v>1.1499999999999999</v>
          </cell>
          <cell r="AM24">
            <v>34</v>
          </cell>
          <cell r="AN24">
            <v>1.51</v>
          </cell>
          <cell r="AO24">
            <v>1.58</v>
          </cell>
          <cell r="AP24">
            <v>1.65</v>
          </cell>
          <cell r="AQ24">
            <v>1.73</v>
          </cell>
          <cell r="AR24">
            <v>1.81</v>
          </cell>
        </row>
        <row r="25">
          <cell r="AF25">
            <v>35</v>
          </cell>
          <cell r="AG25">
            <v>1.4</v>
          </cell>
          <cell r="AH25">
            <v>1.34</v>
          </cell>
          <cell r="AI25">
            <v>1.28</v>
          </cell>
          <cell r="AJ25">
            <v>1.22</v>
          </cell>
          <cell r="AK25">
            <v>1.1599999999999999</v>
          </cell>
          <cell r="AM25">
            <v>35</v>
          </cell>
          <cell r="AN25">
            <v>1.52</v>
          </cell>
          <cell r="AO25">
            <v>1.58</v>
          </cell>
          <cell r="AP25">
            <v>1.65</v>
          </cell>
          <cell r="AQ25">
            <v>1.73</v>
          </cell>
          <cell r="AR25">
            <v>1.8</v>
          </cell>
        </row>
        <row r="26">
          <cell r="AF26">
            <v>36</v>
          </cell>
          <cell r="AG26">
            <v>1.41</v>
          </cell>
          <cell r="AH26">
            <v>1.35</v>
          </cell>
          <cell r="AI26">
            <v>1.29</v>
          </cell>
          <cell r="AJ26">
            <v>1.24</v>
          </cell>
          <cell r="AK26">
            <v>1.18</v>
          </cell>
          <cell r="AM26">
            <v>36</v>
          </cell>
          <cell r="AN26">
            <v>1.52</v>
          </cell>
          <cell r="AO26">
            <v>1.59</v>
          </cell>
          <cell r="AP26">
            <v>1.65</v>
          </cell>
          <cell r="AQ26">
            <v>1.73</v>
          </cell>
          <cell r="AR26">
            <v>1.8</v>
          </cell>
        </row>
        <row r="27">
          <cell r="AF27">
            <v>37</v>
          </cell>
          <cell r="AG27">
            <v>1.42</v>
          </cell>
          <cell r="AH27">
            <v>1.36</v>
          </cell>
          <cell r="AI27">
            <v>1.31</v>
          </cell>
          <cell r="AJ27">
            <v>1.25</v>
          </cell>
          <cell r="AK27">
            <v>1.19</v>
          </cell>
          <cell r="AM27">
            <v>37</v>
          </cell>
          <cell r="AN27">
            <v>1.53</v>
          </cell>
          <cell r="AO27">
            <v>1.59</v>
          </cell>
          <cell r="AP27">
            <v>1.66</v>
          </cell>
          <cell r="AQ27">
            <v>1.72</v>
          </cell>
          <cell r="AR27">
            <v>1.8</v>
          </cell>
        </row>
        <row r="28">
          <cell r="AF28">
            <v>38</v>
          </cell>
          <cell r="AG28">
            <v>1.43</v>
          </cell>
          <cell r="AH28">
            <v>1.37</v>
          </cell>
          <cell r="AI28">
            <v>1.32</v>
          </cell>
          <cell r="AJ28">
            <v>1.26</v>
          </cell>
          <cell r="AK28">
            <v>1.21</v>
          </cell>
          <cell r="AM28">
            <v>38</v>
          </cell>
          <cell r="AN28">
            <v>1.54</v>
          </cell>
          <cell r="AO28">
            <v>1.59</v>
          </cell>
          <cell r="AP28">
            <v>1.66</v>
          </cell>
          <cell r="AQ28">
            <v>1.72</v>
          </cell>
          <cell r="AR28">
            <v>1.79</v>
          </cell>
        </row>
        <row r="29">
          <cell r="AF29">
            <v>39</v>
          </cell>
          <cell r="AG29">
            <v>1.43</v>
          </cell>
          <cell r="AH29">
            <v>1.38</v>
          </cell>
          <cell r="AI29">
            <v>1.33</v>
          </cell>
          <cell r="AJ29">
            <v>1.27</v>
          </cell>
          <cell r="AK29">
            <v>1.22</v>
          </cell>
          <cell r="AM29">
            <v>39</v>
          </cell>
          <cell r="AN29">
            <v>1.54</v>
          </cell>
          <cell r="AO29">
            <v>1.6</v>
          </cell>
          <cell r="AP29">
            <v>1.66</v>
          </cell>
          <cell r="AQ29">
            <v>1.72</v>
          </cell>
          <cell r="AR29">
            <v>1.79</v>
          </cell>
        </row>
        <row r="30">
          <cell r="AF30">
            <v>40</v>
          </cell>
          <cell r="AG30">
            <v>1.44</v>
          </cell>
          <cell r="AH30">
            <v>1.39</v>
          </cell>
          <cell r="AI30">
            <v>1.34</v>
          </cell>
          <cell r="AJ30">
            <v>1.29</v>
          </cell>
          <cell r="AK30">
            <v>1.23</v>
          </cell>
          <cell r="AM30">
            <v>40</v>
          </cell>
          <cell r="AN30">
            <v>1.54</v>
          </cell>
          <cell r="AO30">
            <v>1.6</v>
          </cell>
          <cell r="AP30">
            <v>1.66</v>
          </cell>
          <cell r="AQ30">
            <v>1.72</v>
          </cell>
          <cell r="AR30">
            <v>1.79</v>
          </cell>
        </row>
        <row r="31">
          <cell r="AF31">
            <v>45</v>
          </cell>
          <cell r="AG31">
            <v>1.48</v>
          </cell>
          <cell r="AH31">
            <v>1.43</v>
          </cell>
          <cell r="AI31">
            <v>1.38</v>
          </cell>
          <cell r="AJ31">
            <v>1.34</v>
          </cell>
          <cell r="AK31">
            <v>1.29</v>
          </cell>
          <cell r="AM31">
            <v>45</v>
          </cell>
          <cell r="AN31">
            <v>1.57</v>
          </cell>
          <cell r="AO31">
            <v>1.62</v>
          </cell>
          <cell r="AP31">
            <v>1.67</v>
          </cell>
          <cell r="AQ31">
            <v>1.72</v>
          </cell>
          <cell r="AR31">
            <v>1.78</v>
          </cell>
        </row>
        <row r="32">
          <cell r="AF32">
            <v>50</v>
          </cell>
          <cell r="AG32">
            <v>1.5</v>
          </cell>
          <cell r="AH32">
            <v>1.46</v>
          </cell>
          <cell r="AI32">
            <v>1.42</v>
          </cell>
          <cell r="AJ32">
            <v>1.38</v>
          </cell>
          <cell r="AK32">
            <v>1.34</v>
          </cell>
          <cell r="AM32">
            <v>50</v>
          </cell>
          <cell r="AN32">
            <v>1.59</v>
          </cell>
          <cell r="AO32">
            <v>1.63</v>
          </cell>
          <cell r="AP32">
            <v>1.67</v>
          </cell>
          <cell r="AQ32">
            <v>1.72</v>
          </cell>
          <cell r="AR32">
            <v>1.77</v>
          </cell>
        </row>
        <row r="33">
          <cell r="AF33">
            <v>55</v>
          </cell>
          <cell r="AG33">
            <v>1.53</v>
          </cell>
          <cell r="AH33">
            <v>1.49</v>
          </cell>
          <cell r="AI33">
            <v>1.45</v>
          </cell>
          <cell r="AJ33">
            <v>1.41</v>
          </cell>
          <cell r="AK33">
            <v>1.38</v>
          </cell>
          <cell r="AM33">
            <v>55</v>
          </cell>
          <cell r="AN33">
            <v>1.6</v>
          </cell>
          <cell r="AO33">
            <v>1.64</v>
          </cell>
          <cell r="AP33">
            <v>1.68</v>
          </cell>
          <cell r="AQ33">
            <v>1.72</v>
          </cell>
          <cell r="AR33">
            <v>1.77</v>
          </cell>
        </row>
        <row r="34">
          <cell r="AF34">
            <v>60</v>
          </cell>
          <cell r="AG34">
            <v>1.55</v>
          </cell>
          <cell r="AH34">
            <v>1.51</v>
          </cell>
          <cell r="AI34">
            <v>1.48</v>
          </cell>
          <cell r="AJ34">
            <v>1.44</v>
          </cell>
          <cell r="AK34">
            <v>1.41</v>
          </cell>
          <cell r="AM34">
            <v>60</v>
          </cell>
          <cell r="AN34">
            <v>1.62</v>
          </cell>
          <cell r="AO34">
            <v>1.65</v>
          </cell>
          <cell r="AP34">
            <v>1.69</v>
          </cell>
          <cell r="AQ34">
            <v>1.73</v>
          </cell>
          <cell r="AR34">
            <v>1.77</v>
          </cell>
        </row>
        <row r="35">
          <cell r="AF35">
            <v>65</v>
          </cell>
          <cell r="AG35">
            <v>1.57</v>
          </cell>
          <cell r="AH35">
            <v>1.54</v>
          </cell>
          <cell r="AI35">
            <v>1.5</v>
          </cell>
          <cell r="AJ35">
            <v>1.47</v>
          </cell>
          <cell r="AK35">
            <v>1.44</v>
          </cell>
          <cell r="AM35">
            <v>65</v>
          </cell>
          <cell r="AN35">
            <v>1.63</v>
          </cell>
          <cell r="AO35">
            <v>1.66</v>
          </cell>
          <cell r="AP35">
            <v>1.7</v>
          </cell>
          <cell r="AQ35">
            <v>1.73</v>
          </cell>
          <cell r="AR35">
            <v>1.77</v>
          </cell>
        </row>
        <row r="36">
          <cell r="AF36">
            <v>70</v>
          </cell>
          <cell r="AG36">
            <v>1.58</v>
          </cell>
          <cell r="AH36">
            <v>1.55</v>
          </cell>
          <cell r="AI36">
            <v>1.52</v>
          </cell>
          <cell r="AJ36">
            <v>1.49</v>
          </cell>
          <cell r="AK36">
            <v>1.46</v>
          </cell>
          <cell r="AM36">
            <v>70</v>
          </cell>
          <cell r="AN36">
            <v>1.64</v>
          </cell>
          <cell r="AO36">
            <v>1.67</v>
          </cell>
          <cell r="AP36">
            <v>1.7</v>
          </cell>
          <cell r="AQ36">
            <v>1.74</v>
          </cell>
          <cell r="AR36">
            <v>1.77</v>
          </cell>
        </row>
        <row r="37">
          <cell r="AF37">
            <v>75</v>
          </cell>
          <cell r="AG37">
            <v>1.6</v>
          </cell>
          <cell r="AH37">
            <v>1.57</v>
          </cell>
          <cell r="AI37">
            <v>1.54</v>
          </cell>
          <cell r="AJ37">
            <v>1.51</v>
          </cell>
          <cell r="AK37">
            <v>1.49</v>
          </cell>
          <cell r="AM37">
            <v>75</v>
          </cell>
          <cell r="AN37">
            <v>1.65</v>
          </cell>
          <cell r="AO37">
            <v>1.68</v>
          </cell>
          <cell r="AP37">
            <v>1.71</v>
          </cell>
          <cell r="AQ37">
            <v>1.74</v>
          </cell>
          <cell r="AR37">
            <v>1.77</v>
          </cell>
        </row>
        <row r="38">
          <cell r="AF38">
            <v>80</v>
          </cell>
          <cell r="AG38">
            <v>1.61</v>
          </cell>
          <cell r="AH38">
            <v>1.59</v>
          </cell>
          <cell r="AI38">
            <v>1.56</v>
          </cell>
          <cell r="AJ38">
            <v>1.53</v>
          </cell>
          <cell r="AK38">
            <v>1.51</v>
          </cell>
          <cell r="AM38">
            <v>80</v>
          </cell>
          <cell r="AN38">
            <v>1.66</v>
          </cell>
          <cell r="AO38">
            <v>1.69</v>
          </cell>
          <cell r="AP38">
            <v>1.72</v>
          </cell>
          <cell r="AQ38">
            <v>1.74</v>
          </cell>
          <cell r="AR38">
            <v>1.77</v>
          </cell>
        </row>
        <row r="39">
          <cell r="AF39">
            <v>85</v>
          </cell>
          <cell r="AG39">
            <v>1.62</v>
          </cell>
          <cell r="AH39">
            <v>1.6</v>
          </cell>
          <cell r="AI39">
            <v>1.57</v>
          </cell>
          <cell r="AJ39">
            <v>1.55</v>
          </cell>
          <cell r="AK39">
            <v>1.52</v>
          </cell>
          <cell r="AM39">
            <v>85</v>
          </cell>
          <cell r="AN39">
            <v>1.67</v>
          </cell>
          <cell r="AO39">
            <v>1.7</v>
          </cell>
          <cell r="AP39">
            <v>1.72</v>
          </cell>
          <cell r="AQ39">
            <v>1.75</v>
          </cell>
          <cell r="AR39">
            <v>1.77</v>
          </cell>
        </row>
        <row r="40">
          <cell r="AF40">
            <v>90</v>
          </cell>
          <cell r="AG40">
            <v>1.63</v>
          </cell>
          <cell r="AH40">
            <v>1.61</v>
          </cell>
          <cell r="AI40">
            <v>1.59</v>
          </cell>
          <cell r="AJ40">
            <v>1.57</v>
          </cell>
          <cell r="AK40">
            <v>1.54</v>
          </cell>
          <cell r="AM40">
            <v>90</v>
          </cell>
          <cell r="AN40">
            <v>1.68</v>
          </cell>
          <cell r="AO40">
            <v>1.7</v>
          </cell>
          <cell r="AP40">
            <v>1.73</v>
          </cell>
          <cell r="AQ40">
            <v>1.75</v>
          </cell>
          <cell r="AR40">
            <v>1.78</v>
          </cell>
        </row>
        <row r="41">
          <cell r="AF41">
            <v>95</v>
          </cell>
          <cell r="AG41">
            <v>1.64</v>
          </cell>
          <cell r="AH41">
            <v>1.62</v>
          </cell>
          <cell r="AI41">
            <v>1.6</v>
          </cell>
          <cell r="AJ41">
            <v>1.58</v>
          </cell>
          <cell r="AK41">
            <v>1.56</v>
          </cell>
          <cell r="AM41">
            <v>95</v>
          </cell>
          <cell r="AN41">
            <v>1.69</v>
          </cell>
          <cell r="AO41">
            <v>1.71</v>
          </cell>
          <cell r="AP41">
            <v>1.73</v>
          </cell>
          <cell r="AQ41">
            <v>1.75</v>
          </cell>
          <cell r="AR41">
            <v>1.78</v>
          </cell>
        </row>
        <row r="42">
          <cell r="AF42">
            <v>100</v>
          </cell>
          <cell r="AG42">
            <v>1.65</v>
          </cell>
          <cell r="AH42">
            <v>1.63</v>
          </cell>
          <cell r="AI42">
            <v>1.61</v>
          </cell>
          <cell r="AJ42">
            <v>1.59</v>
          </cell>
          <cell r="AK42">
            <v>1.57</v>
          </cell>
          <cell r="AM42">
            <v>100</v>
          </cell>
          <cell r="AN42">
            <v>1.69</v>
          </cell>
          <cell r="AO42">
            <v>1.72</v>
          </cell>
          <cell r="AP42">
            <v>1.74</v>
          </cell>
          <cell r="AQ42">
            <v>1.76</v>
          </cell>
          <cell r="AR42">
            <v>1.78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Admin"/>
      <sheetName val="Sheet4"/>
      <sheetName val="Education"/>
      <sheetName val="Nr Education"/>
      <sheetName val="Health"/>
      <sheetName val="Nr Health"/>
      <sheetName val="Sheet3"/>
      <sheetName val="Other"/>
      <sheetName val="Admin (2)"/>
      <sheetName val="Permbledhese"/>
    </sheetNames>
    <sheetDataSet>
      <sheetData sheetId="0"/>
      <sheetData sheetId="1"/>
      <sheetData sheetId="2">
        <row r="1">
          <cell r="X1">
            <v>1032</v>
          </cell>
        </row>
        <row r="2">
          <cell r="Y2" t="str">
            <v>2008_3</v>
          </cell>
        </row>
      </sheetData>
      <sheetData sheetId="3"/>
      <sheetData sheetId="4"/>
      <sheetData sheetId="5">
        <row r="1">
          <cell r="X1">
            <v>91</v>
          </cell>
        </row>
        <row r="2">
          <cell r="Z2" t="str">
            <v>2008_3</v>
          </cell>
        </row>
      </sheetData>
      <sheetData sheetId="6"/>
      <sheetData sheetId="7">
        <row r="1">
          <cell r="V1">
            <v>135</v>
          </cell>
        </row>
        <row r="3">
          <cell r="X3" t="str">
            <v>2008_3</v>
          </cell>
        </row>
      </sheetData>
      <sheetData sheetId="8"/>
      <sheetData sheetId="9">
        <row r="1">
          <cell r="V1">
            <v>6</v>
          </cell>
        </row>
        <row r="2">
          <cell r="X2" t="str">
            <v>2008_3</v>
          </cell>
        </row>
      </sheetData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tante v1 me total (2)"/>
      <sheetName val="v2005k (16)"/>
      <sheetName val="Renta"/>
      <sheetName val="Konstante v1 me total"/>
      <sheetName val="Konstante By Marku"/>
      <sheetName val="Konstante v2"/>
      <sheetName val="Enterp"/>
      <sheetName val="Chart1"/>
      <sheetName val="Konstante"/>
      <sheetName val="MoaroTables"/>
      <sheetName val="Antonela"/>
      <sheetName val="Antonella"/>
      <sheetName val="final V1"/>
      <sheetName val="Sheet1"/>
      <sheetName val="ConstantePisani(30)"/>
      <sheetName val="ConstantePisani(25)"/>
      <sheetName val="mrfnewp"/>
      <sheetName val="metoda rek florina"/>
      <sheetName val="Metoda me aplikim volumi"/>
      <sheetName val="RezFinal"/>
      <sheetName val="RezFinal30"/>
      <sheetName val="v2005"/>
      <sheetName val="v2005k"/>
      <sheetName val="stock"/>
      <sheetName val="GEneral05"/>
      <sheetName val="NOEDATA"/>
      <sheetName val="iNVESTIME05"/>
      <sheetName val="GEneral05 (2)"/>
      <sheetName val="Diferenca"/>
      <sheetName val="EmpInt"/>
      <sheetName val="Fisim"/>
      <sheetName val="Marzhet"/>
      <sheetName val="Deget 22_23_24(Zana)"/>
      <sheetName val="HG30"/>
      <sheetName val="HoldingGain"/>
      <sheetName val="RezFinalNace2"/>
      <sheetName val="v2005n2"/>
      <sheetName val="Sheet3"/>
      <sheetName val="gjendjet (25)"/>
      <sheetName val="gjendjet"/>
      <sheetName val="Rezultat"/>
      <sheetName val="Instruksione"/>
      <sheetName val="Hyrje"/>
      <sheetName val="Total Defl"/>
      <sheetName val="metoda rek florina 2"/>
      <sheetName val="viti2005versioni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0">
          <cell r="G50">
            <v>64098.786689700013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mMoF"/>
    </sheetNames>
    <sheetDataSet>
      <sheetData sheetId="0" refreshError="1">
        <row r="61">
          <cell r="A61" t="str">
            <v>Subsidies</v>
          </cell>
        </row>
        <row r="78">
          <cell r="D7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3:I49"/>
  <sheetViews>
    <sheetView showGridLines="0" zoomScaleNormal="100" workbookViewId="0">
      <selection activeCell="F26" sqref="F26"/>
    </sheetView>
  </sheetViews>
  <sheetFormatPr defaultColWidth="9.140625" defaultRowHeight="12.75"/>
  <cols>
    <col min="1" max="1" width="9.140625" style="1"/>
    <col min="2" max="2" width="10.140625" style="1" customWidth="1"/>
    <col min="3" max="8" width="9.140625" style="1"/>
    <col min="9" max="9" width="10.28515625" style="1" customWidth="1"/>
    <col min="10" max="10" width="10" style="1" customWidth="1"/>
    <col min="11" max="16384" width="9.140625" style="1"/>
  </cols>
  <sheetData>
    <row r="3" spans="3:9" hidden="1"/>
    <row r="4" spans="3:9" ht="47.25" customHeight="1">
      <c r="C4" s="215" t="str">
        <f>CHOOSE('Permbajtja-Content'!$A$1,"Instituti i Statistikave","Institute of Statistics")</f>
        <v>Instituti i Statistikave</v>
      </c>
      <c r="D4" s="216"/>
      <c r="E4" s="216"/>
      <c r="F4" s="216"/>
      <c r="G4" s="216"/>
      <c r="H4" s="216"/>
      <c r="I4" s="216"/>
    </row>
    <row r="18" spans="2:8" ht="54.75" customHeight="1">
      <c r="B18" s="217" t="str">
        <f>CHOOSE('Permbajtja-Content'!$A$1,"Llogaritë Kombëtare Vjetore (Metoda e Prodhimit)","Annual National Accounts (Production Approach)")</f>
        <v>Llogaritë Kombëtare Vjetore (Metoda e Prodhimit)</v>
      </c>
      <c r="C18" s="217"/>
      <c r="D18" s="217"/>
      <c r="E18" s="217"/>
      <c r="F18" s="217"/>
      <c r="G18" s="217"/>
      <c r="H18" s="217"/>
    </row>
    <row r="23" spans="2:8" ht="18.75">
      <c r="E23" s="40" t="str">
        <f>CHOOSE('Permbajtja-Content'!$A$1,"Produkti i Brendshëm Bruto 2025 ","Gross Domestic Product 2025,")</f>
        <v xml:space="preserve">Produkti i Brendshëm Bruto 2025 </v>
      </c>
    </row>
    <row r="24" spans="2:8" ht="18.75">
      <c r="C24" s="39"/>
      <c r="E24" s="41" t="str">
        <f>CHOOSE('Permbajtja-Content'!$A$1,"Rezultatet sipas klasifikimit NVE Rev.2, në nivel A19 ","GDP by NACE Rev.2, at level A19")</f>
        <v xml:space="preserve">Rezultatet sipas klasifikimit NVE Rev.2, në nivel A19 </v>
      </c>
    </row>
    <row r="26" spans="2:8" s="82" customFormat="1" ht="18.75">
      <c r="C26" s="39"/>
      <c r="E26" s="85" t="str">
        <f>CHOOSE('Permbajtja-Content'!$A$1,"Seritë e të dhënave të PBB-së 2021-2025* ","Time series of GDP 2021-2025*")</f>
        <v xml:space="preserve">Seritë e të dhënave të PBB-së 2021-2025* </v>
      </c>
    </row>
    <row r="27" spans="2:8" ht="14.25">
      <c r="E27" s="85"/>
    </row>
    <row r="28" spans="2:8" ht="14.25">
      <c r="E28" s="85"/>
    </row>
    <row r="39" spans="1:8">
      <c r="A39" s="141" t="s">
        <v>129</v>
      </c>
      <c r="C39" s="26"/>
      <c r="D39" s="26"/>
      <c r="E39" s="26"/>
      <c r="F39" s="26"/>
      <c r="G39" s="26"/>
      <c r="H39" s="26"/>
    </row>
    <row r="40" spans="1:8">
      <c r="A40" s="80" t="str">
        <f>CHOOSE('Permbajtja-Content'!$A$1,"Përditësimi i fundit: Qershor 2026"," Last update: June 2026")</f>
        <v>Përditësimi i fundit: Qershor 2026</v>
      </c>
      <c r="C40" s="27"/>
      <c r="D40" s="27"/>
      <c r="E40" s="27"/>
      <c r="F40" s="27"/>
      <c r="G40" s="27"/>
      <c r="H40" s="27"/>
    </row>
    <row r="41" spans="1:8" s="82" customFormat="1">
      <c r="A41" s="80"/>
      <c r="C41" s="84"/>
      <c r="D41" s="84"/>
      <c r="E41" s="84"/>
      <c r="F41" s="84"/>
      <c r="G41" s="84"/>
      <c r="H41" s="84"/>
    </row>
    <row r="42" spans="1:8">
      <c r="A42" s="26" t="s">
        <v>63</v>
      </c>
      <c r="C42" s="26"/>
      <c r="D42" s="26"/>
      <c r="E42" s="26"/>
      <c r="F42" s="26"/>
      <c r="G42" s="26"/>
      <c r="H42" s="26"/>
    </row>
    <row r="43" spans="1:8">
      <c r="A43" s="26" t="s">
        <v>64</v>
      </c>
      <c r="C43" s="26"/>
      <c r="D43" s="26"/>
      <c r="E43" s="26"/>
      <c r="F43" s="26"/>
      <c r="G43" s="26"/>
      <c r="H43" s="26"/>
    </row>
    <row r="44" spans="1:8" s="82" customFormat="1">
      <c r="A44" s="83"/>
      <c r="C44" s="83"/>
      <c r="D44" s="83"/>
      <c r="E44" s="83"/>
      <c r="F44" s="83"/>
      <c r="G44" s="83"/>
      <c r="H44" s="83"/>
    </row>
    <row r="45" spans="1:8">
      <c r="A45" s="81" t="str">
        <f>CHOOSE('Permbajtja-Content'!$A$1,"Për të dhëna më të detajuara sipas aktiviteteve ekonomike, ju lutemi konsultoni faqen e INSTAT, seksioni Databaza Statistikore, tema Llogaritë Kombëtare"," For more detail information by economic activities, please refer to INSTAT website, section Statistical database, National accounts")</f>
        <v>Për të dhëna më të detajuara sipas aktiviteteve ekonomike, ju lutemi konsultoni faqen e INSTAT, seksioni Databaza Statistikore, tema Llogaritë Kombëtare</v>
      </c>
      <c r="G45" s="27"/>
      <c r="H45" s="27"/>
    </row>
    <row r="46" spans="1:8" s="82" customFormat="1">
      <c r="A46" s="81"/>
      <c r="G46" s="84"/>
      <c r="H46" s="84"/>
    </row>
    <row r="47" spans="1:8" ht="18">
      <c r="A47" s="28" t="s">
        <v>130</v>
      </c>
      <c r="C47" s="27"/>
      <c r="D47" s="27"/>
      <c r="E47" s="27"/>
      <c r="F47" s="27"/>
      <c r="G47" s="27"/>
      <c r="H47" s="27"/>
    </row>
    <row r="48" spans="1:8">
      <c r="A48" s="84" t="s">
        <v>124</v>
      </c>
      <c r="C48" s="27"/>
      <c r="D48" s="27"/>
      <c r="E48" s="27"/>
      <c r="F48" s="27"/>
      <c r="G48" s="27"/>
      <c r="H48" s="27"/>
    </row>
    <row r="49" spans="2:8">
      <c r="B49" s="27"/>
      <c r="C49" s="27"/>
      <c r="D49" s="27"/>
      <c r="E49" s="27"/>
      <c r="F49" s="27"/>
      <c r="G49" s="27"/>
      <c r="H49" s="27"/>
    </row>
  </sheetData>
  <mergeCells count="2">
    <mergeCell ref="C4:I4"/>
    <mergeCell ref="B18:H18"/>
  </mergeCells>
  <pageMargins left="0.7" right="0.7" top="0.75" bottom="0.75" header="0.3" footer="0.3"/>
  <pageSetup scale="95" orientation="portrait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 sizeWithCells="1">
                  <from>
                    <xdr:col>10</xdr:col>
                    <xdr:colOff>457200</xdr:colOff>
                    <xdr:row>5</xdr:row>
                    <xdr:rowOff>142875</xdr:rowOff>
                  </from>
                  <to>
                    <xdr:col>11</xdr:col>
                    <xdr:colOff>514350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 sizeWithCells="1">
                  <from>
                    <xdr:col>10</xdr:col>
                    <xdr:colOff>457200</xdr:colOff>
                    <xdr:row>6</xdr:row>
                    <xdr:rowOff>142875</xdr:rowOff>
                  </from>
                  <to>
                    <xdr:col>11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B1:J30"/>
  <sheetViews>
    <sheetView showGridLines="0" zoomScaleNormal="100" workbookViewId="0">
      <selection activeCell="D15" sqref="D15"/>
    </sheetView>
  </sheetViews>
  <sheetFormatPr defaultColWidth="9.140625" defaultRowHeight="15"/>
  <cols>
    <col min="1" max="1" width="3.28515625" customWidth="1"/>
    <col min="2" max="2" width="5.7109375" customWidth="1"/>
    <col min="3" max="3" width="10.140625" customWidth="1"/>
    <col min="4" max="4" width="52.7109375" customWidth="1"/>
    <col min="5" max="9" width="9" customWidth="1"/>
    <col min="10" max="10" width="58.42578125" bestFit="1" customWidth="1"/>
    <col min="13" max="13" width="19.7109375" bestFit="1" customWidth="1"/>
  </cols>
  <sheetData>
    <row r="1" spans="2:10" s="20" customFormat="1" ht="12.75"/>
    <row r="2" spans="2:10" s="20" customFormat="1" ht="12.75">
      <c r="B2" s="22" t="s">
        <v>82</v>
      </c>
      <c r="C2" s="22"/>
      <c r="D2" s="21"/>
      <c r="E2" s="21"/>
      <c r="F2" s="21"/>
      <c r="G2" s="21"/>
      <c r="H2" s="21"/>
      <c r="I2" s="21"/>
    </row>
    <row r="3" spans="2:10" s="20" customFormat="1" ht="12.75">
      <c r="B3" s="22" t="s">
        <v>53</v>
      </c>
      <c r="C3" s="22"/>
      <c r="D3" s="21"/>
      <c r="E3" s="21"/>
      <c r="F3" s="21"/>
      <c r="G3" s="21"/>
      <c r="H3" s="21"/>
      <c r="I3" s="21"/>
    </row>
    <row r="4" spans="2:10" s="20" customFormat="1" ht="13.5" thickBot="1">
      <c r="B4" s="46"/>
      <c r="E4" s="86"/>
      <c r="F4" s="86"/>
      <c r="G4" s="86"/>
      <c r="H4" s="86"/>
      <c r="I4" s="64"/>
    </row>
    <row r="5" spans="2:10" s="20" customFormat="1" ht="15.75" customHeight="1" thickBot="1">
      <c r="B5" s="10" t="s">
        <v>17</v>
      </c>
      <c r="C5" s="10" t="s">
        <v>79</v>
      </c>
      <c r="D5" s="229" t="s">
        <v>18</v>
      </c>
      <c r="E5" s="228"/>
      <c r="F5" s="220"/>
      <c r="G5" s="220"/>
      <c r="H5" s="220"/>
      <c r="I5" s="221"/>
      <c r="J5" s="231" t="s">
        <v>19</v>
      </c>
    </row>
    <row r="6" spans="2:10" s="20" customFormat="1" ht="13.5" thickBot="1">
      <c r="B6" s="11" t="s">
        <v>20</v>
      </c>
      <c r="C6" s="11" t="s">
        <v>80</v>
      </c>
      <c r="D6" s="230"/>
      <c r="E6" s="147">
        <v>2021</v>
      </c>
      <c r="F6" s="145">
        <v>2022</v>
      </c>
      <c r="G6" s="145">
        <v>2023</v>
      </c>
      <c r="H6" s="147">
        <v>2024</v>
      </c>
      <c r="I6" s="145" t="s">
        <v>127</v>
      </c>
      <c r="J6" s="232"/>
    </row>
    <row r="7" spans="2:10" s="20" customFormat="1" ht="12.75">
      <c r="B7" s="47" t="s">
        <v>21</v>
      </c>
      <c r="C7" s="65" t="s">
        <v>117</v>
      </c>
      <c r="D7" s="72" t="s">
        <v>87</v>
      </c>
      <c r="E7" s="187">
        <v>-0.30768414096045138</v>
      </c>
      <c r="F7" s="188">
        <v>-0.83807328725684582</v>
      </c>
      <c r="G7" s="188">
        <v>-0.21798780404265095</v>
      </c>
      <c r="H7" s="188">
        <v>-9.5340626779343698E-2</v>
      </c>
      <c r="I7" s="189">
        <v>-0.38194026578285739</v>
      </c>
      <c r="J7" s="54" t="s">
        <v>105</v>
      </c>
    </row>
    <row r="8" spans="2:10" s="20" customFormat="1" ht="12.75">
      <c r="B8" s="48" t="s">
        <v>22</v>
      </c>
      <c r="C8" s="66" t="s">
        <v>118</v>
      </c>
      <c r="D8" s="62" t="s">
        <v>65</v>
      </c>
      <c r="E8" s="190">
        <v>3.0794132735282247E-2</v>
      </c>
      <c r="F8" s="191">
        <v>-0.104618914741029</v>
      </c>
      <c r="G8" s="191">
        <v>-0.29514542673660038</v>
      </c>
      <c r="H8" s="191">
        <v>-0.22256993161718602</v>
      </c>
      <c r="I8" s="192">
        <v>-0.40376166450516771</v>
      </c>
      <c r="J8" s="51" t="s">
        <v>122</v>
      </c>
    </row>
    <row r="9" spans="2:10" s="20" customFormat="1" ht="12.75">
      <c r="B9" s="48" t="s">
        <v>23</v>
      </c>
      <c r="C9" s="66" t="s">
        <v>119</v>
      </c>
      <c r="D9" s="62" t="s">
        <v>88</v>
      </c>
      <c r="E9" s="190">
        <v>0.81574570944804681</v>
      </c>
      <c r="F9" s="191">
        <v>0.38373916673652997</v>
      </c>
      <c r="G9" s="191">
        <v>-0.22519866308554942</v>
      </c>
      <c r="H9" s="191">
        <v>-6.48680544039031E-2</v>
      </c>
      <c r="I9" s="192">
        <v>-9.7923315123197352E-2</v>
      </c>
      <c r="J9" s="51" t="s">
        <v>123</v>
      </c>
    </row>
    <row r="10" spans="2:10" s="20" customFormat="1" ht="12.75">
      <c r="B10" s="48" t="s">
        <v>24</v>
      </c>
      <c r="C10" s="66">
        <v>35</v>
      </c>
      <c r="D10" s="62" t="s">
        <v>89</v>
      </c>
      <c r="E10" s="190">
        <v>0.14703944797724375</v>
      </c>
      <c r="F10" s="191">
        <v>6.058663389035316E-2</v>
      </c>
      <c r="G10" s="191">
        <v>0.87100152065196068</v>
      </c>
      <c r="H10" s="191">
        <v>7.8970064254160283E-2</v>
      </c>
      <c r="I10" s="192">
        <v>0.13595412057372133</v>
      </c>
      <c r="J10" s="55" t="s">
        <v>106</v>
      </c>
    </row>
    <row r="11" spans="2:10" s="20" customFormat="1" ht="12.75">
      <c r="B11" s="48" t="s">
        <v>25</v>
      </c>
      <c r="C11" s="66" t="s">
        <v>90</v>
      </c>
      <c r="D11" s="62" t="s">
        <v>91</v>
      </c>
      <c r="E11" s="190">
        <v>2.5801104739702228E-2</v>
      </c>
      <c r="F11" s="191">
        <v>7.8220936483045733E-2</v>
      </c>
      <c r="G11" s="191">
        <v>1.067637899464908E-2</v>
      </c>
      <c r="H11" s="191">
        <v>-0.12232567991892676</v>
      </c>
      <c r="I11" s="192">
        <v>-4.7282870701318973E-2</v>
      </c>
      <c r="J11" s="55" t="s">
        <v>107</v>
      </c>
    </row>
    <row r="12" spans="2:10" s="20" customFormat="1" ht="12.75">
      <c r="B12" s="48" t="s">
        <v>26</v>
      </c>
      <c r="C12" s="66" t="s">
        <v>74</v>
      </c>
      <c r="D12" s="62" t="s">
        <v>37</v>
      </c>
      <c r="E12" s="190">
        <v>1.2943506276680272</v>
      </c>
      <c r="F12" s="191">
        <v>1.0990964557920968</v>
      </c>
      <c r="G12" s="191">
        <v>0.6703828460991722</v>
      </c>
      <c r="H12" s="191">
        <v>0.65164028366336857</v>
      </c>
      <c r="I12" s="192">
        <v>0.50243822836897634</v>
      </c>
      <c r="J12" s="55" t="s">
        <v>38</v>
      </c>
    </row>
    <row r="13" spans="2:10" s="20" customFormat="1" ht="12.75">
      <c r="B13" s="48" t="s">
        <v>27</v>
      </c>
      <c r="C13" s="66" t="s">
        <v>120</v>
      </c>
      <c r="D13" s="62" t="s">
        <v>92</v>
      </c>
      <c r="E13" s="190">
        <v>0.38138289791578039</v>
      </c>
      <c r="F13" s="191">
        <v>0.64181646052677699</v>
      </c>
      <c r="G13" s="191">
        <v>0.3518094980442763</v>
      </c>
      <c r="H13" s="191">
        <v>0.10763754756788453</v>
      </c>
      <c r="I13" s="192">
        <v>5.9349723168237077E-2</v>
      </c>
      <c r="J13" s="55" t="s">
        <v>108</v>
      </c>
    </row>
    <row r="14" spans="2:10" s="20" customFormat="1" ht="12.75">
      <c r="B14" s="48" t="s">
        <v>28</v>
      </c>
      <c r="C14" s="66" t="s">
        <v>93</v>
      </c>
      <c r="D14" s="62" t="s">
        <v>94</v>
      </c>
      <c r="E14" s="190">
        <v>0.47333450998958448</v>
      </c>
      <c r="F14" s="191">
        <v>9.1656796994530443E-2</v>
      </c>
      <c r="G14" s="191">
        <v>0.19992274844886088</v>
      </c>
      <c r="H14" s="191">
        <v>0.2379607616352209</v>
      </c>
      <c r="I14" s="192">
        <v>0.2410582183305609</v>
      </c>
      <c r="J14" s="55" t="s">
        <v>109</v>
      </c>
    </row>
    <row r="15" spans="2:10" s="20" customFormat="1" ht="12.75">
      <c r="B15" s="48" t="s">
        <v>29</v>
      </c>
      <c r="C15" s="66" t="s">
        <v>121</v>
      </c>
      <c r="D15" s="62" t="s">
        <v>66</v>
      </c>
      <c r="E15" s="190">
        <v>0.60042937309449862</v>
      </c>
      <c r="F15" s="191">
        <v>0.83115575822152266</v>
      </c>
      <c r="G15" s="191">
        <v>0.99033601588797282</v>
      </c>
      <c r="H15" s="191">
        <v>0.71514647462954917</v>
      </c>
      <c r="I15" s="192">
        <v>0.17199024071538629</v>
      </c>
      <c r="J15" s="55" t="s">
        <v>68</v>
      </c>
    </row>
    <row r="16" spans="2:10" s="20" customFormat="1" ht="12.75">
      <c r="B16" s="48" t="s">
        <v>30</v>
      </c>
      <c r="C16" s="66" t="s">
        <v>95</v>
      </c>
      <c r="D16" s="62" t="s">
        <v>96</v>
      </c>
      <c r="E16" s="190">
        <v>0.42135209476913482</v>
      </c>
      <c r="F16" s="191">
        <v>0.37804238604264206</v>
      </c>
      <c r="G16" s="191">
        <v>0.16468261672418624</v>
      </c>
      <c r="H16" s="191">
        <v>-6.1993583138425026E-2</v>
      </c>
      <c r="I16" s="192">
        <v>5.7389327400277058E-2</v>
      </c>
      <c r="J16" s="55" t="s">
        <v>110</v>
      </c>
    </row>
    <row r="17" spans="2:10" s="20" customFormat="1" ht="12.75">
      <c r="B17" s="48" t="s">
        <v>31</v>
      </c>
      <c r="C17" s="66" t="s">
        <v>75</v>
      </c>
      <c r="D17" s="62" t="s">
        <v>97</v>
      </c>
      <c r="E17" s="190">
        <v>0.30684899316633618</v>
      </c>
      <c r="F17" s="191">
        <v>0.1553899974697443</v>
      </c>
      <c r="G17" s="191">
        <v>0.13850745196031364</v>
      </c>
      <c r="H17" s="191">
        <v>6.6841859940095893E-2</v>
      </c>
      <c r="I17" s="192">
        <v>5.5682668803124849E-2</v>
      </c>
      <c r="J17" s="55" t="s">
        <v>69</v>
      </c>
    </row>
    <row r="18" spans="2:10" s="20" customFormat="1" ht="12.75">
      <c r="B18" s="48" t="s">
        <v>32</v>
      </c>
      <c r="C18" s="66">
        <v>68</v>
      </c>
      <c r="D18" s="62" t="s">
        <v>116</v>
      </c>
      <c r="E18" s="190">
        <v>0.21171844678823928</v>
      </c>
      <c r="F18" s="191">
        <v>0.36514028773171114</v>
      </c>
      <c r="G18" s="191">
        <v>0.3057680230369082</v>
      </c>
      <c r="H18" s="191">
        <v>2.3902647317921275E-2</v>
      </c>
      <c r="I18" s="192">
        <v>0.4178988309633036</v>
      </c>
      <c r="J18" s="55" t="s">
        <v>70</v>
      </c>
    </row>
    <row r="19" spans="2:10" s="20" customFormat="1" ht="12.75">
      <c r="B19" s="48" t="s">
        <v>33</v>
      </c>
      <c r="C19" s="66" t="s">
        <v>98</v>
      </c>
      <c r="D19" s="62" t="s">
        <v>99</v>
      </c>
      <c r="E19" s="190">
        <v>-1.8587786149681209E-3</v>
      </c>
      <c r="F19" s="191">
        <v>0.67143098477683838</v>
      </c>
      <c r="G19" s="191">
        <v>0.21244619735143991</v>
      </c>
      <c r="H19" s="191">
        <v>8.8278037474024088E-2</v>
      </c>
      <c r="I19" s="192">
        <v>3.7588720548029711E-2</v>
      </c>
      <c r="J19" s="55" t="s">
        <v>111</v>
      </c>
    </row>
    <row r="20" spans="2:10" s="20" customFormat="1" ht="12.75">
      <c r="B20" s="48" t="s">
        <v>34</v>
      </c>
      <c r="C20" s="66" t="s">
        <v>76</v>
      </c>
      <c r="D20" s="62" t="s">
        <v>100</v>
      </c>
      <c r="E20" s="190">
        <v>0.45756509558865005</v>
      </c>
      <c r="F20" s="191">
        <v>-6.5700792303229283E-2</v>
      </c>
      <c r="G20" s="191">
        <v>0.34224808503805881</v>
      </c>
      <c r="H20" s="191">
        <v>0.36188743400727902</v>
      </c>
      <c r="I20" s="192">
        <v>-9.7373543464877779E-3</v>
      </c>
      <c r="J20" s="55" t="s">
        <v>71</v>
      </c>
    </row>
    <row r="21" spans="2:10" s="20" customFormat="1" ht="12.75">
      <c r="B21" s="48" t="s">
        <v>35</v>
      </c>
      <c r="C21" s="49">
        <v>84</v>
      </c>
      <c r="D21" s="62" t="s">
        <v>101</v>
      </c>
      <c r="E21" s="190">
        <v>0.33655132958895662</v>
      </c>
      <c r="F21" s="191">
        <v>-7.7945484048373023E-2</v>
      </c>
      <c r="G21" s="191">
        <v>0.4435714613757068</v>
      </c>
      <c r="H21" s="191">
        <v>0.21059189041921575</v>
      </c>
      <c r="I21" s="192">
        <v>1.0037273954874362</v>
      </c>
      <c r="J21" s="55" t="s">
        <v>72</v>
      </c>
    </row>
    <row r="22" spans="2:10" s="20" customFormat="1" ht="12.75">
      <c r="B22" s="48" t="s">
        <v>36</v>
      </c>
      <c r="C22" s="49">
        <v>85</v>
      </c>
      <c r="D22" s="62" t="s">
        <v>102</v>
      </c>
      <c r="E22" s="190">
        <v>0.18301910266696092</v>
      </c>
      <c r="F22" s="191">
        <v>0.10689569570100019</v>
      </c>
      <c r="G22" s="191">
        <v>5.6303294244048729E-2</v>
      </c>
      <c r="H22" s="191">
        <v>0.2432580721707559</v>
      </c>
      <c r="I22" s="192">
        <v>0.37382752800581953</v>
      </c>
      <c r="J22" s="55" t="s">
        <v>73</v>
      </c>
    </row>
    <row r="23" spans="2:10" s="20" customFormat="1" ht="12.75">
      <c r="B23" s="48" t="s">
        <v>39</v>
      </c>
      <c r="C23" s="49" t="s">
        <v>81</v>
      </c>
      <c r="D23" s="62" t="s">
        <v>67</v>
      </c>
      <c r="E23" s="190">
        <v>0.66571972874696017</v>
      </c>
      <c r="F23" s="191">
        <v>3.9933803652065218E-2</v>
      </c>
      <c r="G23" s="191">
        <v>8.0148008845620025E-2</v>
      </c>
      <c r="H23" s="191">
        <v>0.19816634695033691</v>
      </c>
      <c r="I23" s="192">
        <v>0.26954583329138465</v>
      </c>
      <c r="J23" s="55" t="s">
        <v>112</v>
      </c>
    </row>
    <row r="24" spans="2:10" s="20" customFormat="1" ht="12.75">
      <c r="B24" s="48" t="s">
        <v>40</v>
      </c>
      <c r="C24" s="49" t="s">
        <v>77</v>
      </c>
      <c r="D24" s="62" t="s">
        <v>103</v>
      </c>
      <c r="E24" s="190">
        <v>0.14218211435732747</v>
      </c>
      <c r="F24" s="191">
        <v>9.5572318087443681E-2</v>
      </c>
      <c r="G24" s="191">
        <v>3.6494124379974915E-2</v>
      </c>
      <c r="H24" s="191">
        <v>7.7902556635302433E-2</v>
      </c>
      <c r="I24" s="192">
        <v>8.7005068892164958E-3</v>
      </c>
      <c r="J24" s="55" t="s">
        <v>113</v>
      </c>
    </row>
    <row r="25" spans="2:10" s="20" customFormat="1" ht="13.5" thickBot="1">
      <c r="B25" s="53" t="s">
        <v>41</v>
      </c>
      <c r="C25" s="50" t="s">
        <v>78</v>
      </c>
      <c r="D25" s="130" t="s">
        <v>104</v>
      </c>
      <c r="E25" s="190">
        <v>0.12768675709485475</v>
      </c>
      <c r="F25" s="191">
        <v>0.21977285872568775</v>
      </c>
      <c r="G25" s="191">
        <v>0.168232693042972</v>
      </c>
      <c r="H25" s="191">
        <v>8.7173912101293494E-2</v>
      </c>
      <c r="I25" s="192">
        <v>0.11024579407053925</v>
      </c>
      <c r="J25" s="56" t="s">
        <v>114</v>
      </c>
    </row>
    <row r="26" spans="2:10" s="20" customFormat="1" ht="12.75">
      <c r="D26" s="61" t="s">
        <v>50</v>
      </c>
      <c r="E26" s="193">
        <v>6.3119785467601748</v>
      </c>
      <c r="F26" s="194">
        <v>4.1321120624825047</v>
      </c>
      <c r="G26" s="194">
        <v>4.3041990702613289</v>
      </c>
      <c r="H26" s="194">
        <v>2.5822600129086388</v>
      </c>
      <c r="I26" s="195">
        <v>2.5047710861928003</v>
      </c>
      <c r="J26" s="67" t="s">
        <v>49</v>
      </c>
    </row>
    <row r="27" spans="2:10" s="20" customFormat="1" ht="12.75">
      <c r="C27" s="2"/>
      <c r="D27" s="62" t="s">
        <v>10</v>
      </c>
      <c r="E27" s="196">
        <v>2.6123274916873349</v>
      </c>
      <c r="F27" s="197">
        <v>0.3574363022282056</v>
      </c>
      <c r="G27" s="197">
        <v>-0.29322624664425578</v>
      </c>
      <c r="H27" s="197">
        <v>1.446251206362297</v>
      </c>
      <c r="I27" s="198">
        <v>1.1553116111297221</v>
      </c>
      <c r="J27" s="55" t="s">
        <v>115</v>
      </c>
    </row>
    <row r="28" spans="2:10" s="20" customFormat="1" ht="13.5" thickBot="1">
      <c r="C28" s="82"/>
      <c r="D28" s="63" t="s">
        <v>48</v>
      </c>
      <c r="E28" s="199">
        <v>8.9243060384475186</v>
      </c>
      <c r="F28" s="200">
        <v>4.489548364710708</v>
      </c>
      <c r="G28" s="200">
        <v>4.0109728236170623</v>
      </c>
      <c r="H28" s="200">
        <v>4.0285112192709427</v>
      </c>
      <c r="I28" s="201">
        <v>3.6600826973225176</v>
      </c>
      <c r="J28" s="68" t="s">
        <v>47</v>
      </c>
    </row>
    <row r="29" spans="2:10" s="20" customFormat="1">
      <c r="E29" s="64"/>
      <c r="F29" s="64"/>
      <c r="G29" s="64"/>
      <c r="H29" s="64"/>
      <c r="I29"/>
      <c r="J29"/>
    </row>
    <row r="30" spans="2:10" s="20" customFormat="1">
      <c r="B30" s="110"/>
      <c r="D30" s="110" t="s">
        <v>128</v>
      </c>
      <c r="E30" s="64"/>
      <c r="F30" s="64"/>
      <c r="G30" s="64"/>
      <c r="H30" s="64"/>
      <c r="I30"/>
      <c r="J30"/>
    </row>
  </sheetData>
  <mergeCells count="3">
    <mergeCell ref="D5:D6"/>
    <mergeCell ref="J5:J6"/>
    <mergeCell ref="E5:I5"/>
  </mergeCells>
  <pageMargins left="0.7" right="0.7" top="0.75" bottom="0.75" header="0.3" footer="0.3"/>
  <pageSetup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H14"/>
  <sheetViews>
    <sheetView showGridLines="0" zoomScale="90" zoomScaleNormal="90" workbookViewId="0">
      <selection sqref="A1:XFD1048576"/>
    </sheetView>
  </sheetViews>
  <sheetFormatPr defaultRowHeight="15"/>
  <sheetData>
    <row r="1" spans="1:8">
      <c r="A1" s="23">
        <v>1</v>
      </c>
    </row>
    <row r="2" spans="1:8">
      <c r="A2" s="23"/>
    </row>
    <row r="3" spans="1:8" ht="15.75">
      <c r="A3" s="35" t="str">
        <f>CHOOSE(A1,"PËRMBAJTJA","CONTENT")</f>
        <v>PËRMBAJTJA</v>
      </c>
    </row>
    <row r="6" spans="1:8">
      <c r="A6" s="142" t="s">
        <v>56</v>
      </c>
      <c r="B6" s="36" t="str">
        <f>CHOOSE($A$1,_tab_1!$A$1,_tab_1!$A$2)</f>
        <v>PRODHIMI I BRENDSHËM BRUTO SIPAS METODËS SË PRODHIMIT</v>
      </c>
      <c r="C6" s="36"/>
      <c r="D6" s="36"/>
      <c r="E6" s="36"/>
      <c r="F6" s="33"/>
      <c r="G6" s="33"/>
      <c r="H6" s="33"/>
    </row>
    <row r="7" spans="1:8">
      <c r="A7" s="142" t="s">
        <v>57</v>
      </c>
      <c r="B7" s="36" t="str">
        <f>CHOOSE($A$1,_tab_2!$B$2,_tab_2!$B$3)</f>
        <v>PRODHIMI SIPAS AKTIVITETIT EKONOMIK</v>
      </c>
      <c r="C7" s="36"/>
      <c r="D7" s="36"/>
      <c r="E7" s="36"/>
      <c r="F7" s="33"/>
      <c r="G7" s="33"/>
      <c r="H7" s="33"/>
    </row>
    <row r="8" spans="1:8">
      <c r="A8" s="142" t="s">
        <v>58</v>
      </c>
      <c r="B8" s="36" t="str">
        <f>CHOOSE($A$1,_tab_3!$B$2,_tab_3!$B$3)</f>
        <v>KONSUMI NDËRMJETËS SIPAS AKTIVITETIT EKONOMIK</v>
      </c>
      <c r="C8" s="36"/>
      <c r="D8" s="36"/>
      <c r="E8" s="36"/>
      <c r="F8" s="33"/>
      <c r="G8" s="33"/>
      <c r="H8" s="33"/>
    </row>
    <row r="9" spans="1:8" s="24" customFormat="1">
      <c r="A9" s="143" t="s">
        <v>59</v>
      </c>
      <c r="B9" s="37" t="str">
        <f>CHOOSE($A$1,_tab_4!$B$2 &amp; " (çmime korente)",_tab_4!$B$3 &amp; "  (current prices)")</f>
        <v>PRODHIMI I BRENDSHËM BRUTO SIPAS AKTIVITETIT EKONOMIK (çmime korente)</v>
      </c>
      <c r="C9" s="37"/>
      <c r="D9" s="37"/>
      <c r="E9" s="37"/>
      <c r="F9" s="34"/>
      <c r="G9" s="34"/>
      <c r="H9" s="34"/>
    </row>
    <row r="10" spans="1:8" s="24" customFormat="1">
      <c r="A10" s="143" t="s">
        <v>60</v>
      </c>
      <c r="B10" s="37" t="str">
        <f>CHOOSE($A$1,_tab_5!$B$2 &amp; " (çmime të vitit të mëparshëm)",_tab_5!$B$3 &amp; " (previous year prices)")</f>
        <v>PRODHIMI I BRENDSHËM BRUTO SIPAS AKTIVITETIT EKONOMIK (çmime të vitit të mëparshëm)</v>
      </c>
      <c r="C10" s="37"/>
      <c r="D10" s="37"/>
      <c r="E10" s="37"/>
      <c r="F10" s="34"/>
      <c r="G10" s="34"/>
      <c r="H10" s="34"/>
    </row>
    <row r="11" spans="1:8">
      <c r="A11" s="142" t="s">
        <v>61</v>
      </c>
      <c r="B11" s="36" t="str">
        <f>CHOOSE($A$1,_tab_6!$B$2,_tab_6!$B$3)</f>
        <v>RRITJA REALE VJETORE E PRODHIMIT TË BRENDSHËM BRUTO SIPAS AKTIVITETIT EKONOMIK</v>
      </c>
      <c r="C11" s="36"/>
      <c r="D11" s="36"/>
      <c r="E11" s="36"/>
      <c r="F11" s="33"/>
      <c r="G11" s="33"/>
      <c r="H11" s="33"/>
    </row>
    <row r="12" spans="1:8">
      <c r="A12" s="142" t="s">
        <v>62</v>
      </c>
      <c r="B12" s="36" t="str">
        <f>CHOOSE($A$1,_tab_7!$B$1,_tab_7!$B$2)</f>
        <v>STRUKTURA E PRODHIMIT TË BRENDSHËM BRUTO SIPAS AKTIVITETIT EKONOMIK</v>
      </c>
      <c r="C12" s="36"/>
      <c r="D12" s="36"/>
      <c r="E12" s="36"/>
      <c r="F12" s="33"/>
      <c r="G12" s="33"/>
      <c r="H12" s="33"/>
    </row>
    <row r="13" spans="1:8">
      <c r="A13" s="142" t="s">
        <v>126</v>
      </c>
      <c r="B13" s="36" t="str">
        <f>CHOOSE($A$1,_tab_8!$B$2,_tab_8!$B$3)</f>
        <v>KONTRIBUTI I SEKTORËVE EKONOMIKË NË RRITJEN REALE TË PRODHIMIT TË BRËNDSHËM BRUTO</v>
      </c>
      <c r="C13" s="36"/>
      <c r="D13" s="36"/>
      <c r="E13" s="36"/>
      <c r="F13" s="33"/>
      <c r="G13" s="33"/>
      <c r="H13" s="33"/>
    </row>
    <row r="14" spans="1:8">
      <c r="A14" s="25"/>
    </row>
  </sheetData>
  <hyperlinks>
    <hyperlink ref="A6" location="_tab_1!A1" display="tab 1" xr:uid="{00000000-0004-0000-0200-000001000000}"/>
    <hyperlink ref="A7" location="_tab_2!A1" display="tab 2" xr:uid="{00000000-0004-0000-0200-000002000000}"/>
    <hyperlink ref="A8" location="_tab_3!A1" display="tab 3" xr:uid="{00000000-0004-0000-0200-000003000000}"/>
    <hyperlink ref="A9" location="_tab_4!A1" display="tab 4" xr:uid="{00000000-0004-0000-0200-000004000000}"/>
    <hyperlink ref="A10" location="_tab_5!A1" display="tab 5" xr:uid="{00000000-0004-0000-0200-000005000000}"/>
    <hyperlink ref="A11" location="_tab_6!A1" display="tab 6" xr:uid="{00000000-0004-0000-0200-000006000000}"/>
    <hyperlink ref="A12" location="_tab_7!A1" display="tab 7" xr:uid="{00000000-0004-0000-0200-000008000000}"/>
    <hyperlink ref="A13" location="_tab_8!A1" display="tab 8" xr:uid="{00000000-0004-0000-0200-000009000000}"/>
  </hyperlink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Option Button 6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1</xdr:row>
                    <xdr:rowOff>76200</xdr:rowOff>
                  </from>
                  <to>
                    <xdr:col>13</xdr:col>
                    <xdr:colOff>104775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Option Button 7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2</xdr:row>
                    <xdr:rowOff>47625</xdr:rowOff>
                  </from>
                  <to>
                    <xdr:col>13</xdr:col>
                    <xdr:colOff>123825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Q25"/>
  <sheetViews>
    <sheetView showGridLines="0" tabSelected="1" zoomScale="115" zoomScaleNormal="115" workbookViewId="0">
      <selection activeCell="F12" sqref="F12"/>
    </sheetView>
  </sheetViews>
  <sheetFormatPr defaultColWidth="9.140625" defaultRowHeight="12"/>
  <cols>
    <col min="1" max="1" width="9.140625" style="4"/>
    <col min="2" max="2" width="13.85546875" style="4" customWidth="1"/>
    <col min="3" max="3" width="13.7109375" style="4" bestFit="1" customWidth="1"/>
    <col min="4" max="5" width="13.85546875" style="4" customWidth="1"/>
    <col min="6" max="8" width="13" style="4" bestFit="1" customWidth="1"/>
    <col min="9" max="9" width="13.85546875" style="4" customWidth="1"/>
    <col min="10" max="10" width="18.140625" style="4" customWidth="1"/>
    <col min="11" max="11" width="9.7109375" style="101" bestFit="1" customWidth="1"/>
    <col min="12" max="12" width="9.5703125" style="101" bestFit="1" customWidth="1"/>
    <col min="13" max="13" width="9.28515625" style="101" bestFit="1" customWidth="1"/>
    <col min="14" max="14" width="11.140625" style="101" bestFit="1" customWidth="1"/>
    <col min="15" max="15" width="10.140625" style="101" bestFit="1" customWidth="1"/>
    <col min="16" max="17" width="13" style="101" bestFit="1" customWidth="1"/>
    <col min="18" max="16384" width="9.140625" style="4"/>
  </cols>
  <sheetData>
    <row r="1" spans="1:13">
      <c r="A1" s="3" t="s">
        <v>85</v>
      </c>
      <c r="C1" s="3"/>
      <c r="D1" s="3"/>
      <c r="E1" s="2"/>
      <c r="F1" s="2"/>
      <c r="G1" s="2"/>
      <c r="H1" s="2"/>
      <c r="I1" s="2"/>
      <c r="J1" s="2"/>
      <c r="K1" s="102"/>
      <c r="L1" s="102"/>
      <c r="M1" s="102"/>
    </row>
    <row r="2" spans="1:13">
      <c r="A2" s="3" t="s">
        <v>14</v>
      </c>
      <c r="C2" s="3"/>
      <c r="D2" s="3"/>
      <c r="E2" s="2"/>
      <c r="F2" s="2"/>
      <c r="G2" s="2"/>
      <c r="H2" s="2"/>
      <c r="I2" s="2"/>
      <c r="J2" s="2"/>
      <c r="K2" s="102"/>
      <c r="L2" s="102"/>
      <c r="M2" s="102"/>
    </row>
    <row r="3" spans="1:13">
      <c r="A3" s="3" t="s">
        <v>131</v>
      </c>
      <c r="C3" s="3"/>
      <c r="D3" s="3"/>
      <c r="E3" s="2"/>
      <c r="F3" s="2"/>
      <c r="G3" s="2"/>
      <c r="H3" s="2"/>
      <c r="I3" s="2"/>
      <c r="J3" s="2"/>
      <c r="K3" s="102"/>
      <c r="L3" s="102"/>
      <c r="M3" s="102"/>
    </row>
    <row r="4" spans="1:13">
      <c r="A4" s="2"/>
      <c r="B4" s="2"/>
      <c r="C4" s="2"/>
      <c r="D4" s="2"/>
      <c r="E4" s="2"/>
      <c r="F4" s="2"/>
      <c r="G4" s="2"/>
      <c r="H4" s="2"/>
      <c r="I4" s="2"/>
      <c r="J4" s="3"/>
      <c r="K4" s="103"/>
      <c r="L4" s="102"/>
      <c r="M4" s="102"/>
    </row>
    <row r="5" spans="1:13" ht="36" customHeight="1">
      <c r="A5" s="107" t="s">
        <v>1</v>
      </c>
      <c r="B5" s="113" t="s">
        <v>13</v>
      </c>
      <c r="C5" s="113" t="s">
        <v>12</v>
      </c>
      <c r="D5" s="113" t="s">
        <v>11</v>
      </c>
      <c r="E5" s="113" t="s">
        <v>10</v>
      </c>
      <c r="F5" s="113" t="s">
        <v>9</v>
      </c>
    </row>
    <row r="6" spans="1:13" ht="24" customHeight="1">
      <c r="A6" s="107" t="s">
        <v>0</v>
      </c>
      <c r="B6" s="113" t="s">
        <v>8</v>
      </c>
      <c r="C6" s="113" t="s">
        <v>7</v>
      </c>
      <c r="D6" s="113" t="s">
        <v>6</v>
      </c>
      <c r="E6" s="113" t="s">
        <v>5</v>
      </c>
      <c r="F6" s="113" t="s">
        <v>4</v>
      </c>
    </row>
    <row r="7" spans="1:13">
      <c r="A7" s="114"/>
      <c r="B7" s="115"/>
      <c r="C7" s="115"/>
      <c r="D7" s="116" t="s">
        <v>3</v>
      </c>
      <c r="E7" s="116">
        <v>4</v>
      </c>
      <c r="F7" s="116" t="s">
        <v>2</v>
      </c>
    </row>
    <row r="8" spans="1:13">
      <c r="A8" s="148">
        <v>2021</v>
      </c>
      <c r="B8" s="109">
        <v>2839494.0195244262</v>
      </c>
      <c r="C8" s="109">
        <v>1239828.6131859818</v>
      </c>
      <c r="D8" s="109">
        <v>1599665.4063384444</v>
      </c>
      <c r="E8" s="111">
        <v>270552.82929331996</v>
      </c>
      <c r="F8" s="112">
        <v>1870218.2356317644</v>
      </c>
      <c r="G8" s="176"/>
      <c r="H8" s="44"/>
    </row>
    <row r="9" spans="1:13">
      <c r="A9" s="148">
        <v>2022</v>
      </c>
      <c r="B9" s="109">
        <v>3195072</v>
      </c>
      <c r="C9" s="109">
        <v>1338841</v>
      </c>
      <c r="D9" s="109">
        <v>1856231</v>
      </c>
      <c r="E9" s="111">
        <v>294328.3398666</v>
      </c>
      <c r="F9" s="112">
        <v>2150559.3398666</v>
      </c>
      <c r="G9" s="69"/>
      <c r="H9" s="44"/>
      <c r="I9" s="146"/>
    </row>
    <row r="10" spans="1:13">
      <c r="A10" s="148">
        <v>2023</v>
      </c>
      <c r="B10" s="109">
        <v>3474779.1421908694</v>
      </c>
      <c r="C10" s="109">
        <v>1414866.4780918718</v>
      </c>
      <c r="D10" s="109">
        <v>2059912.6640989976</v>
      </c>
      <c r="E10" s="111">
        <v>305273.76540399995</v>
      </c>
      <c r="F10" s="112">
        <v>2365186.4295029975</v>
      </c>
      <c r="G10" s="69"/>
      <c r="H10" s="44"/>
    </row>
    <row r="11" spans="1:13">
      <c r="A11" s="148">
        <v>2024</v>
      </c>
      <c r="B11" s="109">
        <v>3678712.2624423373</v>
      </c>
      <c r="C11" s="109">
        <v>1499011.7729007709</v>
      </c>
      <c r="D11" s="109">
        <v>2179700.4895415665</v>
      </c>
      <c r="E11" s="111">
        <v>337578.65289329004</v>
      </c>
      <c r="F11" s="112">
        <v>2517279.1424348564</v>
      </c>
      <c r="G11" s="69"/>
      <c r="H11" s="44"/>
    </row>
    <row r="12" spans="1:13">
      <c r="A12" s="148" t="s">
        <v>127</v>
      </c>
      <c r="B12" s="109">
        <v>3847142.4040883291</v>
      </c>
      <c r="C12" s="109">
        <v>1560889.1262090406</v>
      </c>
      <c r="D12" s="109">
        <v>2286253.2778792884</v>
      </c>
      <c r="E12" s="111">
        <v>362252</v>
      </c>
      <c r="F12" s="112">
        <v>2648505.2778792884</v>
      </c>
      <c r="G12" s="44"/>
      <c r="H12" s="44"/>
    </row>
    <row r="13" spans="1:13">
      <c r="B13" s="98"/>
      <c r="C13" s="98"/>
      <c r="D13" s="98"/>
      <c r="E13" s="88"/>
      <c r="F13" s="98"/>
      <c r="G13" s="69"/>
      <c r="H13" s="44"/>
    </row>
    <row r="14" spans="1:13">
      <c r="A14" s="110" t="s">
        <v>128</v>
      </c>
      <c r="B14" s="43"/>
      <c r="C14" s="43"/>
      <c r="D14" s="43"/>
      <c r="E14" s="43"/>
    </row>
    <row r="15" spans="1:13">
      <c r="B15" s="42"/>
      <c r="C15" s="42"/>
      <c r="D15" s="42"/>
      <c r="E15" s="42"/>
    </row>
    <row r="16" spans="1:13">
      <c r="C16" s="42"/>
    </row>
    <row r="17" spans="2:5">
      <c r="C17" s="42"/>
      <c r="D17" s="42"/>
    </row>
    <row r="18" spans="2:5">
      <c r="B18" s="45"/>
      <c r="C18" s="42"/>
      <c r="D18" s="45"/>
      <c r="E18" s="45"/>
    </row>
    <row r="19" spans="2:5">
      <c r="C19" s="42"/>
      <c r="D19" s="45"/>
      <c r="E19" s="45"/>
    </row>
    <row r="20" spans="2:5">
      <c r="B20" s="45"/>
      <c r="C20" s="45"/>
      <c r="D20" s="45"/>
      <c r="E20" s="45"/>
    </row>
    <row r="21" spans="2:5">
      <c r="B21" s="45"/>
      <c r="C21" s="45"/>
      <c r="D21" s="45"/>
      <c r="E21" s="45"/>
    </row>
    <row r="22" spans="2:5">
      <c r="B22" s="45"/>
      <c r="C22" s="45"/>
      <c r="D22" s="45"/>
      <c r="E22" s="45"/>
    </row>
    <row r="23" spans="2:5">
      <c r="B23" s="45"/>
      <c r="C23" s="45"/>
      <c r="D23" s="45"/>
      <c r="E23" s="45"/>
    </row>
    <row r="24" spans="2:5">
      <c r="B24" s="44"/>
      <c r="C24" s="44"/>
      <c r="D24" s="44"/>
    </row>
    <row r="25" spans="2:5">
      <c r="B25" s="44"/>
      <c r="C25" s="44"/>
      <c r="D25" s="44"/>
    </row>
  </sheetData>
  <pageMargins left="0.75" right="0.75" top="1" bottom="1" header="0.5" footer="0.5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B1:M29"/>
  <sheetViews>
    <sheetView showGridLines="0" zoomScaleNormal="100" workbookViewId="0">
      <selection activeCell="F16" sqref="F16"/>
    </sheetView>
  </sheetViews>
  <sheetFormatPr defaultColWidth="9.140625" defaultRowHeight="15"/>
  <cols>
    <col min="1" max="1" width="2.5703125" customWidth="1"/>
    <col min="2" max="2" width="5.85546875" customWidth="1"/>
    <col min="3" max="3" width="10.140625" customWidth="1"/>
    <col min="4" max="4" width="52" customWidth="1"/>
    <col min="5" max="7" width="10" bestFit="1" customWidth="1"/>
    <col min="8" max="8" width="10" customWidth="1"/>
    <col min="9" max="9" width="10" bestFit="1" customWidth="1"/>
    <col min="10" max="10" width="39.5703125" customWidth="1"/>
    <col min="11" max="11" width="10.7109375" bestFit="1" customWidth="1"/>
    <col min="12" max="12" width="13" bestFit="1" customWidth="1"/>
    <col min="13" max="13" width="9.85546875" bestFit="1" customWidth="1"/>
  </cols>
  <sheetData>
    <row r="1" spans="2:13" s="5" customFormat="1">
      <c r="E1" s="76"/>
      <c r="F1" s="76"/>
      <c r="G1" s="76"/>
      <c r="H1" s="76"/>
      <c r="I1" s="76"/>
      <c r="L1"/>
      <c r="M1"/>
    </row>
    <row r="2" spans="2:13" s="5" customFormat="1">
      <c r="B2" s="6" t="s">
        <v>15</v>
      </c>
      <c r="C2" s="6"/>
      <c r="E2" s="76"/>
      <c r="F2" s="76"/>
      <c r="G2" s="76"/>
      <c r="H2" s="76"/>
      <c r="I2" s="76"/>
      <c r="L2"/>
      <c r="M2"/>
    </row>
    <row r="3" spans="2:13" s="5" customFormat="1">
      <c r="B3" s="6" t="s">
        <v>16</v>
      </c>
      <c r="C3" s="6"/>
      <c r="E3" s="79"/>
      <c r="F3" s="79"/>
      <c r="G3" s="79"/>
      <c r="H3" s="79"/>
      <c r="I3" s="79"/>
      <c r="L3"/>
      <c r="M3"/>
    </row>
    <row r="4" spans="2:13" s="5" customFormat="1">
      <c r="B4" s="6" t="s">
        <v>132</v>
      </c>
      <c r="C4" s="6"/>
      <c r="E4" s="94"/>
      <c r="F4" s="94"/>
      <c r="G4" s="94"/>
      <c r="H4" s="94"/>
      <c r="I4" s="94"/>
      <c r="L4"/>
      <c r="M4"/>
    </row>
    <row r="5" spans="2:13" s="5" customFormat="1" ht="15.75" thickBot="1">
      <c r="B5" s="46"/>
      <c r="E5" s="76"/>
      <c r="F5" s="76"/>
      <c r="G5" s="76"/>
      <c r="H5" s="76"/>
      <c r="I5" s="76"/>
      <c r="J5" s="9" t="s">
        <v>125</v>
      </c>
      <c r="L5"/>
      <c r="M5"/>
    </row>
    <row r="6" spans="2:13" s="5" customFormat="1" ht="15.75" thickBot="1">
      <c r="B6" s="10" t="s">
        <v>17</v>
      </c>
      <c r="C6" s="10" t="s">
        <v>79</v>
      </c>
      <c r="D6" s="218" t="s">
        <v>18</v>
      </c>
      <c r="E6" s="220"/>
      <c r="F6" s="220"/>
      <c r="G6" s="220"/>
      <c r="H6" s="220"/>
      <c r="I6" s="221"/>
      <c r="J6" s="218" t="s">
        <v>19</v>
      </c>
      <c r="L6"/>
      <c r="M6"/>
    </row>
    <row r="7" spans="2:13" s="5" customFormat="1" ht="15.75" thickBot="1">
      <c r="B7" s="11" t="s">
        <v>20</v>
      </c>
      <c r="C7" s="11" t="s">
        <v>80</v>
      </c>
      <c r="D7" s="219"/>
      <c r="E7" s="93">
        <v>2021</v>
      </c>
      <c r="F7" s="93">
        <v>2022</v>
      </c>
      <c r="G7" s="93">
        <v>2023</v>
      </c>
      <c r="H7" s="93">
        <v>2024</v>
      </c>
      <c r="I7" s="93" t="s">
        <v>127</v>
      </c>
      <c r="J7" s="219"/>
      <c r="L7"/>
      <c r="M7"/>
    </row>
    <row r="8" spans="2:13" s="5" customFormat="1">
      <c r="B8" s="48" t="s">
        <v>21</v>
      </c>
      <c r="C8" s="66" t="s">
        <v>117</v>
      </c>
      <c r="D8" s="55" t="s">
        <v>87</v>
      </c>
      <c r="E8" s="149">
        <v>458555.25996543356</v>
      </c>
      <c r="F8" s="149">
        <v>503773</v>
      </c>
      <c r="G8" s="149">
        <v>543753.197951296</v>
      </c>
      <c r="H8" s="149">
        <v>544954.26894509234</v>
      </c>
      <c r="I8" s="150">
        <v>545775.18022803753</v>
      </c>
      <c r="J8" s="31" t="s">
        <v>105</v>
      </c>
      <c r="K8" s="89"/>
      <c r="L8" s="89"/>
      <c r="M8"/>
    </row>
    <row r="9" spans="2:13" s="5" customFormat="1">
      <c r="B9" s="48" t="s">
        <v>22</v>
      </c>
      <c r="C9" s="66" t="s">
        <v>118</v>
      </c>
      <c r="D9" s="51" t="s">
        <v>65</v>
      </c>
      <c r="E9" s="151">
        <v>81549.698117857726</v>
      </c>
      <c r="F9" s="151">
        <v>103181</v>
      </c>
      <c r="G9" s="151">
        <v>76493.16742564</v>
      </c>
      <c r="H9" s="151">
        <v>73883.352517056235</v>
      </c>
      <c r="I9" s="152">
        <v>62736.571070508384</v>
      </c>
      <c r="J9" s="51" t="s">
        <v>122</v>
      </c>
      <c r="K9" s="89"/>
      <c r="L9" s="89"/>
      <c r="M9"/>
    </row>
    <row r="10" spans="2:13" s="5" customFormat="1">
      <c r="B10" s="48" t="s">
        <v>23</v>
      </c>
      <c r="C10" s="66" t="s">
        <v>119</v>
      </c>
      <c r="D10" s="51" t="s">
        <v>88</v>
      </c>
      <c r="E10" s="151">
        <v>356119.17884525441</v>
      </c>
      <c r="F10" s="151">
        <v>419291</v>
      </c>
      <c r="G10" s="151">
        <v>422048.3330011848</v>
      </c>
      <c r="H10" s="151">
        <v>411408.44764044823</v>
      </c>
      <c r="I10" s="152">
        <v>398046.44089488662</v>
      </c>
      <c r="J10" s="51" t="s">
        <v>123</v>
      </c>
      <c r="K10" s="89"/>
      <c r="L10" s="89"/>
      <c r="M10"/>
    </row>
    <row r="11" spans="2:13" s="5" customFormat="1" ht="24.75">
      <c r="B11" s="48" t="s">
        <v>24</v>
      </c>
      <c r="C11" s="66">
        <v>35</v>
      </c>
      <c r="D11" s="51" t="s">
        <v>89</v>
      </c>
      <c r="E11" s="151">
        <v>52699.544566241944</v>
      </c>
      <c r="F11" s="151">
        <v>58439</v>
      </c>
      <c r="G11" s="151">
        <v>82317.735100544014</v>
      </c>
      <c r="H11" s="151">
        <v>85549.461212435213</v>
      </c>
      <c r="I11" s="152">
        <v>81659.905316832752</v>
      </c>
      <c r="J11" s="51" t="s">
        <v>106</v>
      </c>
      <c r="K11"/>
      <c r="L11" s="89"/>
      <c r="M11"/>
    </row>
    <row r="12" spans="2:13" s="5" customFormat="1" ht="24.75">
      <c r="B12" s="48" t="s">
        <v>25</v>
      </c>
      <c r="C12" s="66" t="s">
        <v>90</v>
      </c>
      <c r="D12" s="51" t="s">
        <v>91</v>
      </c>
      <c r="E12" s="151">
        <v>32918.084847919701</v>
      </c>
      <c r="F12" s="151">
        <v>40794</v>
      </c>
      <c r="G12" s="151">
        <v>33916.134725048199</v>
      </c>
      <c r="H12" s="151">
        <v>34531.503905038306</v>
      </c>
      <c r="I12" s="152">
        <v>33814.985585495255</v>
      </c>
      <c r="J12" s="51" t="s">
        <v>107</v>
      </c>
      <c r="K12"/>
      <c r="L12" s="89"/>
      <c r="M12"/>
    </row>
    <row r="13" spans="2:13" s="5" customFormat="1">
      <c r="B13" s="48" t="s">
        <v>26</v>
      </c>
      <c r="C13" s="66" t="s">
        <v>74</v>
      </c>
      <c r="D13" s="51" t="s">
        <v>37</v>
      </c>
      <c r="E13" s="151">
        <v>466243.6518549553</v>
      </c>
      <c r="F13" s="151">
        <v>493745</v>
      </c>
      <c r="G13" s="151">
        <v>530735.01483285741</v>
      </c>
      <c r="H13" s="151">
        <v>597069.08604874625</v>
      </c>
      <c r="I13" s="152">
        <v>645867.95443931676</v>
      </c>
      <c r="J13" s="51" t="s">
        <v>38</v>
      </c>
      <c r="K13"/>
      <c r="L13" s="89"/>
      <c r="M13"/>
    </row>
    <row r="14" spans="2:13" s="5" customFormat="1" ht="24.75">
      <c r="B14" s="48" t="s">
        <v>27</v>
      </c>
      <c r="C14" s="66" t="s">
        <v>120</v>
      </c>
      <c r="D14" s="51" t="s">
        <v>92</v>
      </c>
      <c r="E14" s="151">
        <v>342645.5626120941</v>
      </c>
      <c r="F14" s="151">
        <v>377963</v>
      </c>
      <c r="G14" s="151">
        <v>411363.27389214432</v>
      </c>
      <c r="H14" s="151">
        <v>448788.46850724408</v>
      </c>
      <c r="I14" s="152">
        <v>463841.54162061674</v>
      </c>
      <c r="J14" s="51" t="s">
        <v>108</v>
      </c>
      <c r="K14"/>
      <c r="L14" s="89"/>
      <c r="M14"/>
    </row>
    <row r="15" spans="2:13" s="5" customFormat="1">
      <c r="B15" s="48" t="s">
        <v>28</v>
      </c>
      <c r="C15" s="66" t="s">
        <v>93</v>
      </c>
      <c r="D15" s="51" t="s">
        <v>94</v>
      </c>
      <c r="E15" s="151">
        <v>106339.18994044863</v>
      </c>
      <c r="F15" s="151">
        <v>132092</v>
      </c>
      <c r="G15" s="151">
        <v>135440.66579611102</v>
      </c>
      <c r="H15" s="151">
        <v>153940.30163808353</v>
      </c>
      <c r="I15" s="152">
        <v>170311.4188379547</v>
      </c>
      <c r="J15" s="51" t="s">
        <v>109</v>
      </c>
      <c r="K15"/>
      <c r="L15" s="89"/>
      <c r="M15"/>
    </row>
    <row r="16" spans="2:13" s="5" customFormat="1">
      <c r="B16" s="48" t="s">
        <v>29</v>
      </c>
      <c r="C16" s="66" t="s">
        <v>121</v>
      </c>
      <c r="D16" s="51" t="s">
        <v>66</v>
      </c>
      <c r="E16" s="151">
        <v>101965.16780778214</v>
      </c>
      <c r="F16" s="151">
        <v>122551</v>
      </c>
      <c r="G16" s="151">
        <v>169805.89208128653</v>
      </c>
      <c r="H16" s="151">
        <v>202404.9209461892</v>
      </c>
      <c r="I16" s="152">
        <v>235055.95154726936</v>
      </c>
      <c r="J16" s="51" t="s">
        <v>68</v>
      </c>
      <c r="K16"/>
      <c r="L16" s="89"/>
      <c r="M16"/>
    </row>
    <row r="17" spans="2:13" s="5" customFormat="1">
      <c r="B17" s="48" t="s">
        <v>30</v>
      </c>
      <c r="C17" s="66" t="s">
        <v>95</v>
      </c>
      <c r="D17" s="51" t="s">
        <v>96</v>
      </c>
      <c r="E17" s="151">
        <v>142217.73100604716</v>
      </c>
      <c r="F17" s="151">
        <v>144802</v>
      </c>
      <c r="G17" s="151">
        <v>159428.52074092001</v>
      </c>
      <c r="H17" s="151">
        <v>155496.60324685514</v>
      </c>
      <c r="I17" s="152">
        <v>158169.97528228647</v>
      </c>
      <c r="J17" s="51" t="s">
        <v>110</v>
      </c>
      <c r="K17"/>
      <c r="L17" s="89"/>
      <c r="M17"/>
    </row>
    <row r="18" spans="2:13" s="5" customFormat="1">
      <c r="B18" s="48" t="s">
        <v>31</v>
      </c>
      <c r="C18" s="66" t="s">
        <v>75</v>
      </c>
      <c r="D18" s="51" t="s">
        <v>97</v>
      </c>
      <c r="E18" s="151">
        <v>67743.853276258844</v>
      </c>
      <c r="F18" s="151">
        <v>73659</v>
      </c>
      <c r="G18" s="151">
        <v>83642.684932999997</v>
      </c>
      <c r="H18" s="151">
        <v>85382.352757999994</v>
      </c>
      <c r="I18" s="152">
        <v>95725.016921659742</v>
      </c>
      <c r="J18" s="51" t="s">
        <v>69</v>
      </c>
      <c r="K18"/>
      <c r="L18" s="89"/>
      <c r="M18"/>
    </row>
    <row r="19" spans="2:13" s="5" customFormat="1">
      <c r="B19" s="48" t="s">
        <v>32</v>
      </c>
      <c r="C19" s="66">
        <v>68</v>
      </c>
      <c r="D19" s="51" t="s">
        <v>116</v>
      </c>
      <c r="E19" s="151">
        <v>113557.88592884541</v>
      </c>
      <c r="F19" s="151">
        <v>118185</v>
      </c>
      <c r="G19" s="151">
        <v>132654.59573817367</v>
      </c>
      <c r="H19" s="151">
        <v>137168.59523467559</v>
      </c>
      <c r="I19" s="152">
        <v>152845.27039873422</v>
      </c>
      <c r="J19" s="51" t="s">
        <v>70</v>
      </c>
      <c r="K19"/>
      <c r="L19" s="89"/>
      <c r="M19"/>
    </row>
    <row r="20" spans="2:13" s="5" customFormat="1">
      <c r="B20" s="48" t="s">
        <v>33</v>
      </c>
      <c r="C20" s="66" t="s">
        <v>98</v>
      </c>
      <c r="D20" s="51" t="s">
        <v>99</v>
      </c>
      <c r="E20" s="151">
        <v>86914.562241102627</v>
      </c>
      <c r="F20" s="151">
        <v>109853</v>
      </c>
      <c r="G20" s="151">
        <v>125048.62152001646</v>
      </c>
      <c r="H20" s="151">
        <v>130037.63921516633</v>
      </c>
      <c r="I20" s="152">
        <v>133159.54940010517</v>
      </c>
      <c r="J20" s="51" t="s">
        <v>111</v>
      </c>
      <c r="K20"/>
      <c r="L20" s="89"/>
      <c r="M20"/>
    </row>
    <row r="21" spans="2:13" s="5" customFormat="1">
      <c r="B21" s="48" t="s">
        <v>34</v>
      </c>
      <c r="C21" s="66" t="s">
        <v>76</v>
      </c>
      <c r="D21" s="51" t="s">
        <v>100</v>
      </c>
      <c r="E21" s="151">
        <v>90155.891590994594</v>
      </c>
      <c r="F21" s="151">
        <v>122528</v>
      </c>
      <c r="G21" s="151">
        <v>145137.45704700868</v>
      </c>
      <c r="H21" s="151">
        <v>156476.22292200546</v>
      </c>
      <c r="I21" s="152">
        <v>164001.44126534724</v>
      </c>
      <c r="J21" s="51" t="s">
        <v>71</v>
      </c>
      <c r="K21"/>
      <c r="L21" s="89"/>
      <c r="M21"/>
    </row>
    <row r="22" spans="2:13" s="5" customFormat="1" ht="24.75">
      <c r="B22" s="48" t="s">
        <v>35</v>
      </c>
      <c r="C22" s="66">
        <v>84</v>
      </c>
      <c r="D22" s="51" t="s">
        <v>101</v>
      </c>
      <c r="E22" s="151">
        <v>134200.78967536998</v>
      </c>
      <c r="F22" s="151">
        <v>144485</v>
      </c>
      <c r="G22" s="151">
        <v>166233.67136505834</v>
      </c>
      <c r="H22" s="151">
        <v>184010.79963426944</v>
      </c>
      <c r="I22" s="152">
        <v>200345.64478668084</v>
      </c>
      <c r="J22" s="51" t="s">
        <v>72</v>
      </c>
      <c r="K22"/>
      <c r="L22" s="89"/>
      <c r="M22"/>
    </row>
    <row r="23" spans="2:13" s="5" customFormat="1">
      <c r="B23" s="48" t="s">
        <v>36</v>
      </c>
      <c r="C23" s="66">
        <v>85</v>
      </c>
      <c r="D23" s="51" t="s">
        <v>102</v>
      </c>
      <c r="E23" s="151">
        <v>69027.55647500667</v>
      </c>
      <c r="F23" s="151">
        <v>75426</v>
      </c>
      <c r="G23" s="151">
        <v>79024.359769556075</v>
      </c>
      <c r="H23" s="151">
        <v>87161.085153967986</v>
      </c>
      <c r="I23" s="152">
        <v>97868.516247585692</v>
      </c>
      <c r="J23" s="51" t="s">
        <v>73</v>
      </c>
      <c r="K23"/>
      <c r="L23" s="89"/>
      <c r="M23"/>
    </row>
    <row r="24" spans="2:13" s="5" customFormat="1">
      <c r="B24" s="48" t="s">
        <v>39</v>
      </c>
      <c r="C24" s="66" t="s">
        <v>81</v>
      </c>
      <c r="D24" s="51" t="s">
        <v>67</v>
      </c>
      <c r="E24" s="151">
        <v>89086.931931338215</v>
      </c>
      <c r="F24" s="151">
        <v>101930</v>
      </c>
      <c r="G24" s="151">
        <v>109783.05266106813</v>
      </c>
      <c r="H24" s="151">
        <v>116494.01576553231</v>
      </c>
      <c r="I24" s="152">
        <v>128481.99615478294</v>
      </c>
      <c r="J24" s="51" t="s">
        <v>112</v>
      </c>
      <c r="K24"/>
      <c r="L24" s="89"/>
      <c r="M24"/>
    </row>
    <row r="25" spans="2:13" s="5" customFormat="1">
      <c r="B25" s="48" t="s">
        <v>40</v>
      </c>
      <c r="C25" s="66" t="s">
        <v>77</v>
      </c>
      <c r="D25" s="51" t="s">
        <v>103</v>
      </c>
      <c r="E25" s="151">
        <v>14267.930247484001</v>
      </c>
      <c r="F25" s="151">
        <v>16576</v>
      </c>
      <c r="G25" s="151">
        <v>22937.200812457755</v>
      </c>
      <c r="H25" s="151">
        <v>26180.649888232656</v>
      </c>
      <c r="I25" s="152">
        <v>27867.375665828491</v>
      </c>
      <c r="J25" s="51" t="s">
        <v>113</v>
      </c>
      <c r="K25"/>
      <c r="L25" s="89"/>
      <c r="M25"/>
    </row>
    <row r="26" spans="2:13" s="5" customFormat="1" ht="15.75" thickBot="1">
      <c r="B26" s="53" t="s">
        <v>41</v>
      </c>
      <c r="C26" s="50" t="s">
        <v>78</v>
      </c>
      <c r="D26" s="214" t="s">
        <v>104</v>
      </c>
      <c r="E26" s="151">
        <v>33285.548593991465</v>
      </c>
      <c r="F26" s="151">
        <v>35799</v>
      </c>
      <c r="G26" s="151">
        <v>45015.562797498183</v>
      </c>
      <c r="H26" s="151">
        <v>47774.487263298273</v>
      </c>
      <c r="I26" s="152">
        <v>51567.668424399679</v>
      </c>
      <c r="J26" s="51" t="s">
        <v>114</v>
      </c>
      <c r="K26"/>
      <c r="L26" s="89"/>
      <c r="M26"/>
    </row>
    <row r="27" spans="2:13" s="5" customFormat="1" ht="15.75" thickBot="1">
      <c r="B27" s="13"/>
      <c r="C27" s="38"/>
      <c r="D27" s="52" t="s">
        <v>42</v>
      </c>
      <c r="E27" s="153">
        <v>2839494.0195244262</v>
      </c>
      <c r="F27" s="154">
        <v>3195072</v>
      </c>
      <c r="G27" s="154">
        <v>3474779.1421908694</v>
      </c>
      <c r="H27" s="154">
        <v>3678712.2624423373</v>
      </c>
      <c r="I27" s="155">
        <v>3847142.4040883291</v>
      </c>
      <c r="J27" s="104" t="s">
        <v>43</v>
      </c>
      <c r="K27"/>
      <c r="L27"/>
      <c r="M27"/>
    </row>
    <row r="28" spans="2:13" s="5" customFormat="1">
      <c r="E28"/>
      <c r="F28"/>
      <c r="G28"/>
      <c r="H28"/>
      <c r="I28"/>
      <c r="K28"/>
      <c r="L28"/>
      <c r="M28"/>
    </row>
    <row r="29" spans="2:13">
      <c r="D29" s="110" t="s">
        <v>128</v>
      </c>
    </row>
  </sheetData>
  <mergeCells count="3">
    <mergeCell ref="D6:D7"/>
    <mergeCell ref="J6:J7"/>
    <mergeCell ref="E6:I6"/>
  </mergeCells>
  <pageMargins left="0.27" right="0.17" top="0.53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B1:R29"/>
  <sheetViews>
    <sheetView showGridLines="0" zoomScaleNormal="100" workbookViewId="0">
      <selection activeCell="D8" sqref="D8:D26"/>
    </sheetView>
  </sheetViews>
  <sheetFormatPr defaultColWidth="9.140625" defaultRowHeight="15"/>
  <cols>
    <col min="1" max="1" width="2.5703125" customWidth="1"/>
    <col min="2" max="2" width="5.85546875" customWidth="1"/>
    <col min="3" max="3" width="10.140625" customWidth="1"/>
    <col min="4" max="4" width="53.85546875" customWidth="1"/>
    <col min="5" max="5" width="11.140625" customWidth="1"/>
    <col min="6" max="6" width="10.140625" customWidth="1"/>
    <col min="7" max="8" width="11.140625" customWidth="1"/>
    <col min="9" max="9" width="10.140625" customWidth="1"/>
    <col min="10" max="10" width="55.5703125" bestFit="1" customWidth="1"/>
    <col min="11" max="11" width="11" bestFit="1" customWidth="1"/>
    <col min="13" max="13" width="13.7109375" customWidth="1"/>
    <col min="14" max="16" width="12.42578125" bestFit="1" customWidth="1"/>
  </cols>
  <sheetData>
    <row r="1" spans="2:18" s="5" customFormat="1">
      <c r="F1" s="76"/>
      <c r="I1" s="76"/>
      <c r="K1"/>
      <c r="L1"/>
      <c r="M1"/>
      <c r="N1"/>
      <c r="O1"/>
      <c r="P1"/>
      <c r="Q1"/>
      <c r="R1"/>
    </row>
    <row r="2" spans="2:18" s="5" customFormat="1">
      <c r="B2" s="6" t="s">
        <v>83</v>
      </c>
      <c r="C2" s="6"/>
      <c r="F2" s="76"/>
      <c r="I2" s="76"/>
      <c r="K2"/>
      <c r="L2"/>
      <c r="M2"/>
      <c r="N2"/>
      <c r="O2"/>
      <c r="P2"/>
      <c r="Q2"/>
      <c r="R2"/>
    </row>
    <row r="3" spans="2:18" s="5" customFormat="1">
      <c r="B3" s="6" t="s">
        <v>44</v>
      </c>
      <c r="C3" s="6"/>
      <c r="E3" s="7"/>
      <c r="F3" s="79"/>
      <c r="G3" s="7"/>
      <c r="H3" s="7"/>
      <c r="I3" s="79"/>
      <c r="K3"/>
      <c r="L3"/>
      <c r="M3"/>
      <c r="N3"/>
      <c r="O3"/>
      <c r="P3"/>
      <c r="Q3"/>
      <c r="R3"/>
    </row>
    <row r="4" spans="2:18" s="5" customFormat="1">
      <c r="B4" s="6" t="s">
        <v>132</v>
      </c>
      <c r="C4" s="6"/>
      <c r="E4" s="8"/>
      <c r="F4" s="94"/>
      <c r="G4" s="8"/>
      <c r="H4" s="8"/>
      <c r="I4" s="94"/>
      <c r="K4"/>
      <c r="L4"/>
      <c r="M4"/>
      <c r="N4"/>
      <c r="O4"/>
      <c r="P4"/>
      <c r="Q4"/>
      <c r="R4"/>
    </row>
    <row r="5" spans="2:18" s="5" customFormat="1" ht="15.75" thickBot="1">
      <c r="F5" s="76"/>
      <c r="I5" s="76"/>
      <c r="J5" s="9" t="s">
        <v>125</v>
      </c>
      <c r="K5"/>
      <c r="L5"/>
      <c r="M5"/>
      <c r="N5"/>
      <c r="O5"/>
      <c r="P5"/>
      <c r="Q5"/>
      <c r="R5"/>
    </row>
    <row r="6" spans="2:18" s="5" customFormat="1" ht="15.75" customHeight="1" thickBot="1">
      <c r="B6" s="10" t="s">
        <v>17</v>
      </c>
      <c r="C6" s="10" t="s">
        <v>79</v>
      </c>
      <c r="D6" s="224" t="s">
        <v>18</v>
      </c>
      <c r="E6" s="228"/>
      <c r="F6" s="220"/>
      <c r="G6" s="220"/>
      <c r="H6" s="220"/>
      <c r="I6" s="221"/>
      <c r="J6" s="226" t="s">
        <v>19</v>
      </c>
      <c r="K6"/>
      <c r="L6"/>
      <c r="M6"/>
      <c r="N6"/>
      <c r="O6"/>
      <c r="P6"/>
      <c r="Q6"/>
      <c r="R6"/>
    </row>
    <row r="7" spans="2:18" s="5" customFormat="1" ht="15.75" thickBot="1">
      <c r="B7" s="11" t="s">
        <v>20</v>
      </c>
      <c r="C7" s="11" t="s">
        <v>80</v>
      </c>
      <c r="D7" s="225"/>
      <c r="E7" s="147">
        <v>2021</v>
      </c>
      <c r="F7" s="144">
        <v>2022</v>
      </c>
      <c r="G7" s="144">
        <v>2023</v>
      </c>
      <c r="H7" s="144">
        <v>2024</v>
      </c>
      <c r="I7" s="144" t="s">
        <v>127</v>
      </c>
      <c r="J7" s="227"/>
      <c r="K7"/>
      <c r="L7"/>
      <c r="M7"/>
      <c r="N7"/>
      <c r="O7"/>
      <c r="P7"/>
      <c r="Q7"/>
      <c r="R7"/>
    </row>
    <row r="8" spans="2:18" s="5" customFormat="1">
      <c r="B8" s="48" t="s">
        <v>21</v>
      </c>
      <c r="C8" s="66" t="s">
        <v>117</v>
      </c>
      <c r="D8" s="212" t="s">
        <v>87</v>
      </c>
      <c r="E8" s="156">
        <v>133436.82552346055</v>
      </c>
      <c r="F8" s="149">
        <v>146390</v>
      </c>
      <c r="G8" s="149">
        <v>165294.03874099962</v>
      </c>
      <c r="H8" s="149">
        <v>159608.31498828958</v>
      </c>
      <c r="I8" s="157">
        <v>159406.40472560097</v>
      </c>
      <c r="J8" s="117" t="s">
        <v>105</v>
      </c>
      <c r="K8"/>
      <c r="L8"/>
      <c r="M8"/>
      <c r="N8"/>
      <c r="O8"/>
      <c r="P8"/>
      <c r="Q8"/>
      <c r="R8"/>
    </row>
    <row r="9" spans="2:18" s="5" customFormat="1">
      <c r="B9" s="48" t="s">
        <v>22</v>
      </c>
      <c r="C9" s="66" t="s">
        <v>118</v>
      </c>
      <c r="D9" s="212" t="s">
        <v>65</v>
      </c>
      <c r="E9" s="158">
        <v>53947.432281960762</v>
      </c>
      <c r="F9" s="151">
        <v>71685</v>
      </c>
      <c r="G9" s="151">
        <v>47688.094516285491</v>
      </c>
      <c r="H9" s="151">
        <v>44513.50297488214</v>
      </c>
      <c r="I9" s="159">
        <v>37798.058983741779</v>
      </c>
      <c r="J9" s="118" t="s">
        <v>122</v>
      </c>
      <c r="K9"/>
      <c r="L9"/>
      <c r="M9"/>
      <c r="N9"/>
      <c r="O9"/>
      <c r="P9"/>
      <c r="Q9"/>
      <c r="R9"/>
    </row>
    <row r="10" spans="2:18" s="5" customFormat="1">
      <c r="B10" s="48" t="s">
        <v>23</v>
      </c>
      <c r="C10" s="66" t="s">
        <v>119</v>
      </c>
      <c r="D10" s="212" t="s">
        <v>88</v>
      </c>
      <c r="E10" s="158">
        <v>218068.6763937464</v>
      </c>
      <c r="F10" s="151">
        <v>246548</v>
      </c>
      <c r="G10" s="151">
        <v>243999.4762170554</v>
      </c>
      <c r="H10" s="151">
        <v>236004.28687102816</v>
      </c>
      <c r="I10" s="159">
        <v>226907.32992775415</v>
      </c>
      <c r="J10" s="118" t="s">
        <v>123</v>
      </c>
      <c r="K10"/>
      <c r="L10"/>
      <c r="M10"/>
      <c r="N10"/>
      <c r="O10"/>
      <c r="P10"/>
      <c r="Q10"/>
      <c r="R10"/>
    </row>
    <row r="11" spans="2:18" s="5" customFormat="1" ht="24.75">
      <c r="B11" s="48" t="s">
        <v>24</v>
      </c>
      <c r="C11" s="66">
        <v>35</v>
      </c>
      <c r="D11" s="212" t="s">
        <v>89</v>
      </c>
      <c r="E11" s="158">
        <v>17076.523118569319</v>
      </c>
      <c r="F11" s="151">
        <v>20231</v>
      </c>
      <c r="G11" s="151">
        <v>23713</v>
      </c>
      <c r="H11" s="151">
        <v>25877.060835119941</v>
      </c>
      <c r="I11" s="159">
        <v>24700.545248631672</v>
      </c>
      <c r="J11" s="118" t="s">
        <v>106</v>
      </c>
      <c r="K11"/>
      <c r="L11"/>
      <c r="M11"/>
      <c r="N11"/>
      <c r="O11"/>
      <c r="P11"/>
      <c r="Q11"/>
      <c r="R11"/>
    </row>
    <row r="12" spans="2:18" s="5" customFormat="1" ht="24.75">
      <c r="B12" s="48" t="s">
        <v>25</v>
      </c>
      <c r="C12" s="66" t="s">
        <v>90</v>
      </c>
      <c r="D12" s="212" t="s">
        <v>91</v>
      </c>
      <c r="E12" s="158">
        <v>20359.24171090555</v>
      </c>
      <c r="F12" s="151">
        <v>25949</v>
      </c>
      <c r="G12" s="151">
        <v>18234.681123620132</v>
      </c>
      <c r="H12" s="151">
        <v>19727.628096412176</v>
      </c>
      <c r="I12" s="159">
        <v>19995.229970153738</v>
      </c>
      <c r="J12" s="118" t="s">
        <v>107</v>
      </c>
      <c r="K12"/>
      <c r="L12"/>
      <c r="M12"/>
      <c r="N12"/>
      <c r="O12"/>
      <c r="P12"/>
      <c r="Q12"/>
      <c r="R12"/>
    </row>
    <row r="13" spans="2:18" s="5" customFormat="1">
      <c r="B13" s="48" t="s">
        <v>26</v>
      </c>
      <c r="C13" s="66" t="s">
        <v>74</v>
      </c>
      <c r="D13" s="212" t="s">
        <v>37</v>
      </c>
      <c r="E13" s="158">
        <v>235229.28995889454</v>
      </c>
      <c r="F13" s="151">
        <v>235091</v>
      </c>
      <c r="G13" s="151">
        <v>247124.9180363979</v>
      </c>
      <c r="H13" s="151">
        <v>289537.52366447792</v>
      </c>
      <c r="I13" s="159">
        <v>313201.62525938277</v>
      </c>
      <c r="J13" s="118" t="s">
        <v>38</v>
      </c>
      <c r="K13"/>
      <c r="L13"/>
      <c r="M13"/>
      <c r="N13"/>
      <c r="O13"/>
      <c r="P13"/>
      <c r="Q13"/>
      <c r="R13"/>
    </row>
    <row r="14" spans="2:18" s="5" customFormat="1" ht="24.75">
      <c r="B14" s="48" t="s">
        <v>27</v>
      </c>
      <c r="C14" s="66" t="s">
        <v>120</v>
      </c>
      <c r="D14" s="212" t="s">
        <v>92</v>
      </c>
      <c r="E14" s="158">
        <v>149441.8971604025</v>
      </c>
      <c r="F14" s="151">
        <v>139826</v>
      </c>
      <c r="G14" s="151">
        <v>151475.76622660024</v>
      </c>
      <c r="H14" s="151">
        <v>169813.33157788723</v>
      </c>
      <c r="I14" s="159">
        <v>175548.36257822491</v>
      </c>
      <c r="J14" s="118" t="s">
        <v>108</v>
      </c>
      <c r="K14"/>
      <c r="L14"/>
      <c r="M14"/>
      <c r="N14"/>
      <c r="O14"/>
      <c r="P14"/>
      <c r="Q14"/>
      <c r="R14"/>
    </row>
    <row r="15" spans="2:18" s="5" customFormat="1">
      <c r="B15" s="48" t="s">
        <v>28</v>
      </c>
      <c r="C15" s="66" t="s">
        <v>93</v>
      </c>
      <c r="D15" s="212" t="s">
        <v>94</v>
      </c>
      <c r="E15" s="158">
        <v>56346.701016096755</v>
      </c>
      <c r="F15" s="151">
        <v>72303</v>
      </c>
      <c r="G15" s="151">
        <v>71329.348923647529</v>
      </c>
      <c r="H15" s="151">
        <v>82325.57231445708</v>
      </c>
      <c r="I15" s="159">
        <v>89849.065394949721</v>
      </c>
      <c r="J15" s="118" t="s">
        <v>109</v>
      </c>
      <c r="K15"/>
      <c r="L15"/>
      <c r="M15"/>
      <c r="N15"/>
      <c r="O15"/>
      <c r="P15"/>
      <c r="Q15"/>
      <c r="R15"/>
    </row>
    <row r="16" spans="2:18" s="5" customFormat="1">
      <c r="B16" s="48" t="s">
        <v>29</v>
      </c>
      <c r="C16" s="66" t="s">
        <v>121</v>
      </c>
      <c r="D16" s="212" t="s">
        <v>66</v>
      </c>
      <c r="E16" s="158">
        <v>52676.148217507704</v>
      </c>
      <c r="F16" s="151">
        <v>50654</v>
      </c>
      <c r="G16" s="151">
        <v>63879.150501873039</v>
      </c>
      <c r="H16" s="151">
        <v>77486.808308700216</v>
      </c>
      <c r="I16" s="159">
        <v>89986.623715559952</v>
      </c>
      <c r="J16" s="118" t="s">
        <v>68</v>
      </c>
      <c r="K16"/>
      <c r="L16"/>
      <c r="M16"/>
      <c r="N16"/>
      <c r="O16"/>
      <c r="P16"/>
      <c r="Q16"/>
      <c r="R16"/>
    </row>
    <row r="17" spans="2:18" s="5" customFormat="1">
      <c r="B17" s="48" t="s">
        <v>30</v>
      </c>
      <c r="C17" s="66" t="s">
        <v>95</v>
      </c>
      <c r="D17" s="212" t="s">
        <v>96</v>
      </c>
      <c r="E17" s="158">
        <v>93857.296440585545</v>
      </c>
      <c r="F17" s="151">
        <v>86316</v>
      </c>
      <c r="G17" s="151">
        <v>97453.191779819055</v>
      </c>
      <c r="H17" s="151">
        <v>94373.64299422309</v>
      </c>
      <c r="I17" s="159">
        <v>94571.147291064262</v>
      </c>
      <c r="J17" s="118" t="s">
        <v>110</v>
      </c>
      <c r="K17"/>
      <c r="L17"/>
      <c r="M17"/>
      <c r="N17"/>
      <c r="O17"/>
      <c r="P17"/>
      <c r="Q17"/>
      <c r="R17"/>
    </row>
    <row r="18" spans="2:18" s="5" customFormat="1">
      <c r="B18" s="48" t="s">
        <v>31</v>
      </c>
      <c r="C18" s="66" t="s">
        <v>75</v>
      </c>
      <c r="D18" s="212" t="s">
        <v>97</v>
      </c>
      <c r="E18" s="158">
        <v>38186.662613226727</v>
      </c>
      <c r="F18" s="151">
        <v>40031</v>
      </c>
      <c r="G18" s="151">
        <v>45865.378760016261</v>
      </c>
      <c r="H18" s="151">
        <v>45724.165530999999</v>
      </c>
      <c r="I18" s="159">
        <v>52600.176471039682</v>
      </c>
      <c r="J18" s="118" t="s">
        <v>69</v>
      </c>
      <c r="K18"/>
      <c r="L18"/>
      <c r="M18"/>
      <c r="N18"/>
      <c r="O18"/>
      <c r="P18"/>
      <c r="Q18"/>
      <c r="R18"/>
    </row>
    <row r="19" spans="2:18" s="5" customFormat="1">
      <c r="B19" s="48" t="s">
        <v>32</v>
      </c>
      <c r="C19" s="66">
        <v>68</v>
      </c>
      <c r="D19" s="212" t="s">
        <v>116</v>
      </c>
      <c r="E19" s="158">
        <v>11454.315347588643</v>
      </c>
      <c r="F19" s="151">
        <v>8366</v>
      </c>
      <c r="G19" s="151">
        <v>10262.160863517309</v>
      </c>
      <c r="H19" s="151">
        <v>9839.6089852388523</v>
      </c>
      <c r="I19" s="159">
        <v>10964.154684194482</v>
      </c>
      <c r="J19" s="118" t="s">
        <v>70</v>
      </c>
      <c r="K19"/>
      <c r="L19"/>
      <c r="M19"/>
      <c r="N19"/>
      <c r="O19"/>
      <c r="P19"/>
      <c r="Q19"/>
      <c r="R19"/>
    </row>
    <row r="20" spans="2:18" s="5" customFormat="1">
      <c r="B20" s="48" t="s">
        <v>33</v>
      </c>
      <c r="C20" s="66" t="s">
        <v>98</v>
      </c>
      <c r="D20" s="212" t="s">
        <v>99</v>
      </c>
      <c r="E20" s="158">
        <v>37052.481982216035</v>
      </c>
      <c r="F20" s="151">
        <v>42109</v>
      </c>
      <c r="G20" s="151">
        <v>49662.281058611268</v>
      </c>
      <c r="H20" s="151">
        <v>51747.001913218417</v>
      </c>
      <c r="I20" s="159">
        <v>52827.256860090914</v>
      </c>
      <c r="J20" s="118" t="s">
        <v>111</v>
      </c>
      <c r="K20"/>
      <c r="L20"/>
      <c r="M20"/>
      <c r="N20"/>
      <c r="O20"/>
      <c r="P20"/>
      <c r="Q20"/>
      <c r="R20"/>
    </row>
    <row r="21" spans="2:18" s="5" customFormat="1">
      <c r="B21" s="48" t="s">
        <v>34</v>
      </c>
      <c r="C21" s="66" t="s">
        <v>76</v>
      </c>
      <c r="D21" s="212" t="s">
        <v>100</v>
      </c>
      <c r="E21" s="158">
        <v>27534.742700820891</v>
      </c>
      <c r="F21" s="151">
        <v>46757</v>
      </c>
      <c r="G21" s="151">
        <v>58906.01036815445</v>
      </c>
      <c r="H21" s="151">
        <v>61195.527075945887</v>
      </c>
      <c r="I21" s="159">
        <v>66644.611691987244</v>
      </c>
      <c r="J21" s="118" t="s">
        <v>71</v>
      </c>
      <c r="K21"/>
      <c r="L21"/>
      <c r="M21"/>
      <c r="N21"/>
      <c r="O21"/>
      <c r="P21"/>
      <c r="Q21"/>
      <c r="R21"/>
    </row>
    <row r="22" spans="2:18" s="5" customFormat="1">
      <c r="B22" s="48" t="s">
        <v>35</v>
      </c>
      <c r="C22" s="66">
        <v>84</v>
      </c>
      <c r="D22" s="212" t="s">
        <v>101</v>
      </c>
      <c r="E22" s="158">
        <v>35105.927874325804</v>
      </c>
      <c r="F22" s="151">
        <v>39680</v>
      </c>
      <c r="G22" s="151">
        <v>43725.310532886462</v>
      </c>
      <c r="H22" s="151">
        <v>49723.889027019606</v>
      </c>
      <c r="I22" s="159">
        <v>56618.660305466932</v>
      </c>
      <c r="J22" s="118" t="s">
        <v>72</v>
      </c>
      <c r="K22"/>
      <c r="L22"/>
      <c r="M22"/>
      <c r="N22"/>
      <c r="O22"/>
      <c r="P22"/>
      <c r="Q22"/>
      <c r="R22"/>
    </row>
    <row r="23" spans="2:18" s="5" customFormat="1">
      <c r="B23" s="48" t="s">
        <v>36</v>
      </c>
      <c r="C23" s="66">
        <v>85</v>
      </c>
      <c r="D23" s="212" t="s">
        <v>102</v>
      </c>
      <c r="E23" s="158">
        <v>10092.351525509695</v>
      </c>
      <c r="F23" s="151">
        <v>13310</v>
      </c>
      <c r="G23" s="151">
        <v>12150.894507479647</v>
      </c>
      <c r="H23" s="151">
        <v>13894.700960506347</v>
      </c>
      <c r="I23" s="159">
        <v>15601.615839299295</v>
      </c>
      <c r="J23" s="118" t="s">
        <v>73</v>
      </c>
      <c r="K23"/>
      <c r="L23"/>
      <c r="M23"/>
      <c r="N23"/>
      <c r="O23"/>
      <c r="P23"/>
      <c r="Q23"/>
      <c r="R23"/>
    </row>
    <row r="24" spans="2:18" s="5" customFormat="1">
      <c r="B24" s="48" t="s">
        <v>39</v>
      </c>
      <c r="C24" s="66" t="s">
        <v>81</v>
      </c>
      <c r="D24" s="212" t="s">
        <v>67</v>
      </c>
      <c r="E24" s="158">
        <v>28290.512869253118</v>
      </c>
      <c r="F24" s="151">
        <v>35382</v>
      </c>
      <c r="G24" s="151">
        <v>37284.366580599009</v>
      </c>
      <c r="H24" s="151">
        <v>38567.182239733113</v>
      </c>
      <c r="I24" s="159">
        <v>42526.334237683623</v>
      </c>
      <c r="J24" s="118" t="s">
        <v>112</v>
      </c>
      <c r="K24"/>
      <c r="L24"/>
      <c r="M24"/>
      <c r="N24"/>
      <c r="O24"/>
      <c r="P24"/>
      <c r="Q24"/>
      <c r="R24"/>
    </row>
    <row r="25" spans="2:18" s="5" customFormat="1">
      <c r="B25" s="48" t="s">
        <v>40</v>
      </c>
      <c r="C25" s="66" t="s">
        <v>77</v>
      </c>
      <c r="D25" s="212" t="s">
        <v>103</v>
      </c>
      <c r="E25" s="158">
        <v>5713.7652635387694</v>
      </c>
      <c r="F25" s="151">
        <v>5366</v>
      </c>
      <c r="G25" s="151">
        <v>10465.391366197415</v>
      </c>
      <c r="H25" s="151">
        <v>12020.972963257702</v>
      </c>
      <c r="I25" s="159">
        <v>12777.35191165839</v>
      </c>
      <c r="J25" s="118" t="s">
        <v>113</v>
      </c>
      <c r="K25"/>
      <c r="L25"/>
      <c r="M25"/>
      <c r="N25"/>
      <c r="O25"/>
      <c r="P25"/>
      <c r="Q25"/>
      <c r="R25"/>
    </row>
    <row r="26" spans="2:18" s="5" customFormat="1" ht="15.75" thickBot="1">
      <c r="B26" s="53" t="s">
        <v>41</v>
      </c>
      <c r="C26" s="50" t="s">
        <v>78</v>
      </c>
      <c r="D26" s="213" t="s">
        <v>104</v>
      </c>
      <c r="E26" s="158">
        <v>15957.821187373042</v>
      </c>
      <c r="F26" s="151">
        <v>12847</v>
      </c>
      <c r="G26" s="151">
        <v>16353.017988111402</v>
      </c>
      <c r="H26" s="151">
        <v>17030.562722861519</v>
      </c>
      <c r="I26" s="159">
        <v>18364.571112555794</v>
      </c>
      <c r="J26" s="118" t="s">
        <v>114</v>
      </c>
      <c r="K26"/>
      <c r="L26"/>
      <c r="M26"/>
      <c r="N26"/>
      <c r="O26"/>
      <c r="P26"/>
      <c r="Q26"/>
      <c r="R26"/>
    </row>
    <row r="27" spans="2:18" s="5" customFormat="1" ht="15.75" thickBot="1">
      <c r="B27" s="222"/>
      <c r="C27" s="223"/>
      <c r="D27" s="74" t="s">
        <v>45</v>
      </c>
      <c r="E27" s="153">
        <v>1239828.6131859822</v>
      </c>
      <c r="F27" s="154">
        <v>1338841</v>
      </c>
      <c r="G27" s="154">
        <v>1414866.4780918716</v>
      </c>
      <c r="H27" s="154">
        <v>1499011.2840442578</v>
      </c>
      <c r="I27" s="155">
        <v>1560889.1262090404</v>
      </c>
      <c r="J27" s="73" t="s">
        <v>46</v>
      </c>
      <c r="K27"/>
      <c r="L27"/>
      <c r="M27"/>
      <c r="N27"/>
      <c r="O27"/>
      <c r="P27"/>
      <c r="Q27"/>
      <c r="R27"/>
    </row>
    <row r="28" spans="2:18" s="5" customFormat="1">
      <c r="E28"/>
      <c r="F28"/>
      <c r="G28"/>
      <c r="H28"/>
      <c r="I28"/>
      <c r="K28"/>
      <c r="L28"/>
      <c r="M28"/>
      <c r="N28"/>
      <c r="O28"/>
      <c r="P28"/>
      <c r="Q28"/>
      <c r="R28"/>
    </row>
    <row r="29" spans="2:18">
      <c r="D29" s="110" t="s">
        <v>128</v>
      </c>
    </row>
  </sheetData>
  <mergeCells count="4">
    <mergeCell ref="B27:C27"/>
    <mergeCell ref="D6:D7"/>
    <mergeCell ref="J6:J7"/>
    <mergeCell ref="E6:I6"/>
  </mergeCells>
  <pageMargins left="0.27" right="0.17" top="0.53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N31"/>
  <sheetViews>
    <sheetView showGridLines="0" zoomScaleNormal="100" workbookViewId="0">
      <selection activeCell="D8" sqref="D8:D26"/>
    </sheetView>
  </sheetViews>
  <sheetFormatPr defaultRowHeight="15"/>
  <cols>
    <col min="1" max="1" width="2.5703125" customWidth="1"/>
    <col min="2" max="2" width="5.85546875" customWidth="1"/>
    <col min="3" max="3" width="10.42578125" customWidth="1"/>
    <col min="4" max="4" width="44" customWidth="1"/>
    <col min="5" max="9" width="13.140625" customWidth="1"/>
    <col min="10" max="10" width="58.42578125" bestFit="1" customWidth="1"/>
    <col min="11" max="11" width="12.42578125" bestFit="1" customWidth="1"/>
    <col min="12" max="12" width="17.85546875" bestFit="1" customWidth="1"/>
    <col min="13" max="13" width="8.42578125" bestFit="1" customWidth="1"/>
    <col min="14" max="14" width="12.85546875" customWidth="1"/>
  </cols>
  <sheetData>
    <row r="1" spans="2:14" s="5" customFormat="1">
      <c r="K1"/>
      <c r="L1"/>
      <c r="M1"/>
      <c r="N1"/>
    </row>
    <row r="2" spans="2:14" s="5" customFormat="1">
      <c r="B2" s="6" t="s">
        <v>84</v>
      </c>
      <c r="C2" s="6"/>
      <c r="K2"/>
      <c r="L2"/>
      <c r="M2"/>
      <c r="N2"/>
    </row>
    <row r="3" spans="2:14" s="5" customFormat="1">
      <c r="B3" s="6" t="s">
        <v>51</v>
      </c>
      <c r="C3" s="6"/>
      <c r="K3"/>
      <c r="L3"/>
      <c r="M3"/>
      <c r="N3"/>
    </row>
    <row r="4" spans="2:14" s="5" customFormat="1">
      <c r="B4" s="6" t="s">
        <v>132</v>
      </c>
      <c r="C4" s="6"/>
      <c r="E4" s="99"/>
      <c r="F4" s="99"/>
      <c r="G4" s="99"/>
      <c r="H4" s="99"/>
      <c r="I4" s="99"/>
      <c r="K4"/>
      <c r="L4"/>
      <c r="M4"/>
      <c r="N4"/>
    </row>
    <row r="5" spans="2:14" s="5" customFormat="1" ht="15.75" thickBot="1">
      <c r="J5" s="9" t="s">
        <v>125</v>
      </c>
      <c r="K5"/>
      <c r="L5"/>
      <c r="M5"/>
      <c r="N5"/>
    </row>
    <row r="6" spans="2:14" s="5" customFormat="1" ht="15.75" customHeight="1" thickBot="1">
      <c r="B6" s="10" t="s">
        <v>17</v>
      </c>
      <c r="C6" s="10" t="s">
        <v>79</v>
      </c>
      <c r="D6" s="131" t="s">
        <v>18</v>
      </c>
      <c r="E6" s="228"/>
      <c r="F6" s="220"/>
      <c r="G6" s="220"/>
      <c r="H6" s="220"/>
      <c r="I6" s="221"/>
      <c r="J6" s="226" t="s">
        <v>19</v>
      </c>
      <c r="K6"/>
      <c r="L6"/>
      <c r="M6"/>
      <c r="N6"/>
    </row>
    <row r="7" spans="2:14" s="5" customFormat="1" ht="15.75" thickBot="1">
      <c r="B7" s="11" t="s">
        <v>20</v>
      </c>
      <c r="C7" s="11" t="s">
        <v>80</v>
      </c>
      <c r="D7" s="132"/>
      <c r="E7" s="147">
        <v>2021</v>
      </c>
      <c r="F7" s="144">
        <v>2022</v>
      </c>
      <c r="G7" s="144">
        <v>2023</v>
      </c>
      <c r="H7" s="144">
        <v>2024</v>
      </c>
      <c r="I7" s="144" t="s">
        <v>127</v>
      </c>
      <c r="J7" s="227"/>
      <c r="K7"/>
      <c r="L7"/>
      <c r="M7"/>
      <c r="N7"/>
    </row>
    <row r="8" spans="2:14" s="5" customFormat="1">
      <c r="B8" s="48" t="s">
        <v>21</v>
      </c>
      <c r="C8" s="66" t="s">
        <v>117</v>
      </c>
      <c r="D8" s="212" t="s">
        <v>87</v>
      </c>
      <c r="E8" s="133">
        <v>325118.43444197305</v>
      </c>
      <c r="F8" s="106">
        <v>357383</v>
      </c>
      <c r="G8" s="106">
        <v>378459.15921029635</v>
      </c>
      <c r="H8" s="105">
        <v>385345.95395680272</v>
      </c>
      <c r="I8" s="125">
        <v>386368.77550243662</v>
      </c>
      <c r="J8" s="59" t="s">
        <v>105</v>
      </c>
      <c r="K8"/>
      <c r="L8"/>
      <c r="M8"/>
    </row>
    <row r="9" spans="2:14" s="5" customFormat="1">
      <c r="B9" s="48" t="s">
        <v>22</v>
      </c>
      <c r="C9" s="66" t="s">
        <v>118</v>
      </c>
      <c r="D9" s="212" t="s">
        <v>65</v>
      </c>
      <c r="E9" s="134">
        <v>27602.265835896964</v>
      </c>
      <c r="F9" s="106">
        <v>31496</v>
      </c>
      <c r="G9" s="106">
        <v>28805.072909354516</v>
      </c>
      <c r="H9" s="106">
        <v>29369.849542174099</v>
      </c>
      <c r="I9" s="126">
        <v>24938.512086766608</v>
      </c>
      <c r="J9" s="59" t="s">
        <v>122</v>
      </c>
      <c r="K9"/>
      <c r="L9"/>
      <c r="M9"/>
    </row>
    <row r="10" spans="2:14" s="5" customFormat="1">
      <c r="B10" s="48" t="s">
        <v>23</v>
      </c>
      <c r="C10" s="66" t="s">
        <v>119</v>
      </c>
      <c r="D10" s="212" t="s">
        <v>88</v>
      </c>
      <c r="E10" s="134">
        <v>138050.50245150796</v>
      </c>
      <c r="F10" s="106">
        <v>172743</v>
      </c>
      <c r="G10" s="106">
        <v>178048.85678412937</v>
      </c>
      <c r="H10" s="106">
        <v>175404.16076942006</v>
      </c>
      <c r="I10" s="126">
        <v>171139.11096713255</v>
      </c>
      <c r="J10" s="59" t="s">
        <v>123</v>
      </c>
      <c r="K10"/>
      <c r="L10"/>
      <c r="M10"/>
    </row>
    <row r="11" spans="2:14" s="5" customFormat="1" ht="24.75">
      <c r="B11" s="48" t="s">
        <v>24</v>
      </c>
      <c r="C11" s="66">
        <v>35</v>
      </c>
      <c r="D11" s="212" t="s">
        <v>89</v>
      </c>
      <c r="E11" s="134">
        <v>35623.021447672625</v>
      </c>
      <c r="F11" s="106">
        <v>38208</v>
      </c>
      <c r="G11" s="106">
        <v>58604.735100544014</v>
      </c>
      <c r="H11" s="106">
        <v>59672.400377315273</v>
      </c>
      <c r="I11" s="126">
        <v>56959.36006820108</v>
      </c>
      <c r="J11" s="59" t="s">
        <v>106</v>
      </c>
      <c r="K11"/>
      <c r="L11"/>
      <c r="M11"/>
    </row>
    <row r="12" spans="2:14" s="5" customFormat="1" ht="24.75">
      <c r="B12" s="48" t="s">
        <v>25</v>
      </c>
      <c r="C12" s="66" t="s">
        <v>90</v>
      </c>
      <c r="D12" s="212" t="s">
        <v>91</v>
      </c>
      <c r="E12" s="134">
        <v>12558.843137014148</v>
      </c>
      <c r="F12" s="106">
        <v>14845</v>
      </c>
      <c r="G12" s="106">
        <v>15681.453601428067</v>
      </c>
      <c r="H12" s="106">
        <v>14803.875808626131</v>
      </c>
      <c r="I12" s="126">
        <v>13819.755615341519</v>
      </c>
      <c r="J12" s="59" t="s">
        <v>107</v>
      </c>
      <c r="K12"/>
      <c r="L12"/>
      <c r="M12"/>
    </row>
    <row r="13" spans="2:14" s="5" customFormat="1">
      <c r="B13" s="48" t="s">
        <v>26</v>
      </c>
      <c r="C13" s="66" t="s">
        <v>74</v>
      </c>
      <c r="D13" s="212" t="s">
        <v>37</v>
      </c>
      <c r="E13" s="134">
        <v>231014.36189606076</v>
      </c>
      <c r="F13" s="106">
        <v>258654</v>
      </c>
      <c r="G13" s="106">
        <v>283610.09679645952</v>
      </c>
      <c r="H13" s="106">
        <v>307531.56238426839</v>
      </c>
      <c r="I13" s="126">
        <v>332666.32917993399</v>
      </c>
      <c r="J13" s="59" t="s">
        <v>38</v>
      </c>
      <c r="K13"/>
      <c r="L13"/>
      <c r="M13"/>
    </row>
    <row r="14" spans="2:14" s="5" customFormat="1" ht="24.75">
      <c r="B14" s="48" t="s">
        <v>27</v>
      </c>
      <c r="C14" s="66" t="s">
        <v>120</v>
      </c>
      <c r="D14" s="212" t="s">
        <v>92</v>
      </c>
      <c r="E14" s="134">
        <v>193203.66545169154</v>
      </c>
      <c r="F14" s="106">
        <v>238137</v>
      </c>
      <c r="G14" s="106">
        <v>259887.50766554405</v>
      </c>
      <c r="H14" s="106">
        <v>278975.13692935684</v>
      </c>
      <c r="I14" s="126">
        <v>288293.17904239183</v>
      </c>
      <c r="J14" s="59" t="s">
        <v>108</v>
      </c>
      <c r="K14"/>
      <c r="L14"/>
      <c r="M14"/>
    </row>
    <row r="15" spans="2:14" s="5" customFormat="1">
      <c r="B15" s="48" t="s">
        <v>28</v>
      </c>
      <c r="C15" s="66" t="s">
        <v>93</v>
      </c>
      <c r="D15" s="212" t="s">
        <v>94</v>
      </c>
      <c r="E15" s="134">
        <v>49992.488924351885</v>
      </c>
      <c r="F15" s="106">
        <v>59789</v>
      </c>
      <c r="G15" s="106">
        <v>64111.316872463474</v>
      </c>
      <c r="H15" s="106">
        <v>71614.729323626452</v>
      </c>
      <c r="I15" s="126">
        <v>80462.353443004977</v>
      </c>
      <c r="J15" s="59" t="s">
        <v>109</v>
      </c>
      <c r="K15"/>
      <c r="L15"/>
      <c r="M15"/>
    </row>
    <row r="16" spans="2:14" s="5" customFormat="1">
      <c r="B16" s="48" t="s">
        <v>29</v>
      </c>
      <c r="C16" s="66" t="s">
        <v>121</v>
      </c>
      <c r="D16" s="212" t="s">
        <v>66</v>
      </c>
      <c r="E16" s="134">
        <v>49289.019590274438</v>
      </c>
      <c r="F16" s="106">
        <v>71897</v>
      </c>
      <c r="G16" s="106">
        <v>105926.74157941347</v>
      </c>
      <c r="H16" s="106">
        <v>124918.112637489</v>
      </c>
      <c r="I16" s="126">
        <v>145069.32783170941</v>
      </c>
      <c r="J16" s="59" t="s">
        <v>68</v>
      </c>
      <c r="K16"/>
      <c r="L16"/>
      <c r="M16"/>
    </row>
    <row r="17" spans="1:14" s="5" customFormat="1">
      <c r="B17" s="48" t="s">
        <v>30</v>
      </c>
      <c r="C17" s="66" t="s">
        <v>95</v>
      </c>
      <c r="D17" s="212" t="s">
        <v>96</v>
      </c>
      <c r="E17" s="134">
        <v>48360.434565461619</v>
      </c>
      <c r="F17" s="106">
        <v>58486</v>
      </c>
      <c r="G17" s="106">
        <v>61975.328961100939</v>
      </c>
      <c r="H17" s="106">
        <v>61122.960252632052</v>
      </c>
      <c r="I17" s="126">
        <v>63598.827991222221</v>
      </c>
      <c r="J17" s="59" t="s">
        <v>110</v>
      </c>
      <c r="K17"/>
      <c r="L17"/>
      <c r="M17"/>
    </row>
    <row r="18" spans="1:14" s="5" customFormat="1">
      <c r="B18" s="48" t="s">
        <v>31</v>
      </c>
      <c r="C18" s="66" t="s">
        <v>75</v>
      </c>
      <c r="D18" s="212" t="s">
        <v>97</v>
      </c>
      <c r="E18" s="134">
        <v>29557.190663032121</v>
      </c>
      <c r="F18" s="106">
        <v>33628</v>
      </c>
      <c r="G18" s="106">
        <v>37777.306172983735</v>
      </c>
      <c r="H18" s="106">
        <v>39658.187226999995</v>
      </c>
      <c r="I18" s="126">
        <v>43124.840450620053</v>
      </c>
      <c r="J18" s="59" t="s">
        <v>69</v>
      </c>
      <c r="K18"/>
      <c r="L18"/>
      <c r="M18"/>
    </row>
    <row r="19" spans="1:14" s="5" customFormat="1">
      <c r="B19" s="48" t="s">
        <v>32</v>
      </c>
      <c r="C19" s="66">
        <v>68</v>
      </c>
      <c r="D19" s="212" t="s">
        <v>116</v>
      </c>
      <c r="E19" s="134">
        <v>102103.57058125676</v>
      </c>
      <c r="F19" s="106">
        <v>109819</v>
      </c>
      <c r="G19" s="106">
        <v>122392.43487465636</v>
      </c>
      <c r="H19" s="106">
        <v>127328.98624943674</v>
      </c>
      <c r="I19" s="126">
        <v>141881.11571453974</v>
      </c>
      <c r="J19" s="59" t="s">
        <v>70</v>
      </c>
      <c r="K19"/>
      <c r="L19"/>
      <c r="M19"/>
    </row>
    <row r="20" spans="1:14" s="5" customFormat="1">
      <c r="B20" s="48" t="s">
        <v>33</v>
      </c>
      <c r="C20" s="66" t="s">
        <v>98</v>
      </c>
      <c r="D20" s="212" t="s">
        <v>99</v>
      </c>
      <c r="E20" s="134">
        <v>49862.080258886584</v>
      </c>
      <c r="F20" s="106">
        <v>67744</v>
      </c>
      <c r="G20" s="106">
        <v>75386.340461405198</v>
      </c>
      <c r="H20" s="106">
        <v>78290.637301947907</v>
      </c>
      <c r="I20" s="126">
        <v>80332.292540014256</v>
      </c>
      <c r="J20" s="59" t="s">
        <v>111</v>
      </c>
      <c r="K20"/>
      <c r="L20"/>
      <c r="M20"/>
    </row>
    <row r="21" spans="1:14" s="5" customFormat="1">
      <c r="B21" s="48" t="s">
        <v>34</v>
      </c>
      <c r="C21" s="66" t="s">
        <v>76</v>
      </c>
      <c r="D21" s="212" t="s">
        <v>100</v>
      </c>
      <c r="E21" s="134">
        <v>62621.14889017371</v>
      </c>
      <c r="F21" s="106">
        <v>75771</v>
      </c>
      <c r="G21" s="106">
        <v>86231.446678854234</v>
      </c>
      <c r="H21" s="106">
        <v>95280.695846059563</v>
      </c>
      <c r="I21" s="126">
        <v>97356.82957336001</v>
      </c>
      <c r="J21" s="59" t="s">
        <v>71</v>
      </c>
      <c r="K21"/>
      <c r="L21"/>
      <c r="M21"/>
    </row>
    <row r="22" spans="1:14" s="5" customFormat="1" ht="24.75">
      <c r="B22" s="48" t="s">
        <v>35</v>
      </c>
      <c r="C22" s="66">
        <v>84</v>
      </c>
      <c r="D22" s="212" t="s">
        <v>101</v>
      </c>
      <c r="E22" s="134">
        <v>99094.861801044171</v>
      </c>
      <c r="F22" s="106">
        <v>104805</v>
      </c>
      <c r="G22" s="106">
        <v>122508.36083217188</v>
      </c>
      <c r="H22" s="106">
        <v>134286.91060724983</v>
      </c>
      <c r="I22" s="126">
        <v>143726.98448121391</v>
      </c>
      <c r="J22" s="59" t="s">
        <v>72</v>
      </c>
      <c r="K22"/>
      <c r="L22"/>
      <c r="M22"/>
    </row>
    <row r="23" spans="1:14" s="5" customFormat="1">
      <c r="B23" s="48" t="s">
        <v>36</v>
      </c>
      <c r="C23" s="66">
        <v>85</v>
      </c>
      <c r="D23" s="212" t="s">
        <v>102</v>
      </c>
      <c r="E23" s="134">
        <v>58935.204949496976</v>
      </c>
      <c r="F23" s="106">
        <v>62116</v>
      </c>
      <c r="G23" s="106">
        <v>66873.465262076425</v>
      </c>
      <c r="H23" s="106">
        <v>73266.384193461636</v>
      </c>
      <c r="I23" s="126">
        <v>82266.900408286398</v>
      </c>
      <c r="J23" s="59" t="s">
        <v>73</v>
      </c>
      <c r="K23"/>
      <c r="L23"/>
      <c r="M23"/>
    </row>
    <row r="24" spans="1:14" s="5" customFormat="1">
      <c r="B24" s="48" t="s">
        <v>39</v>
      </c>
      <c r="C24" s="66" t="s">
        <v>81</v>
      </c>
      <c r="D24" s="212" t="s">
        <v>67</v>
      </c>
      <c r="E24" s="134">
        <v>60796.419062085093</v>
      </c>
      <c r="F24" s="106">
        <v>66548</v>
      </c>
      <c r="G24" s="106">
        <v>72498.686080469124</v>
      </c>
      <c r="H24" s="106">
        <v>77926.833525799186</v>
      </c>
      <c r="I24" s="126">
        <v>85955.661917099336</v>
      </c>
      <c r="J24" s="59" t="s">
        <v>112</v>
      </c>
      <c r="K24"/>
      <c r="L24"/>
      <c r="M24"/>
    </row>
    <row r="25" spans="1:14" s="5" customFormat="1">
      <c r="B25" s="48" t="s">
        <v>40</v>
      </c>
      <c r="C25" s="66" t="s">
        <v>77</v>
      </c>
      <c r="D25" s="212" t="s">
        <v>103</v>
      </c>
      <c r="E25" s="134">
        <v>8554.1649839452311</v>
      </c>
      <c r="F25" s="106">
        <v>11210</v>
      </c>
      <c r="G25" s="106">
        <v>12471.80944626034</v>
      </c>
      <c r="H25" s="106">
        <v>14159.676924974952</v>
      </c>
      <c r="I25" s="126">
        <v>15090.023754170099</v>
      </c>
      <c r="J25" s="59" t="s">
        <v>113</v>
      </c>
      <c r="K25"/>
      <c r="L25"/>
      <c r="M25"/>
    </row>
    <row r="26" spans="1:14" s="5" customFormat="1" ht="15.75" thickBot="1">
      <c r="B26" s="53" t="s">
        <v>41</v>
      </c>
      <c r="C26" s="50" t="s">
        <v>78</v>
      </c>
      <c r="D26" s="213" t="s">
        <v>104</v>
      </c>
      <c r="E26" s="135">
        <v>17327.727406618422</v>
      </c>
      <c r="F26" s="106">
        <v>22952</v>
      </c>
      <c r="G26" s="106">
        <v>28662.544809386785</v>
      </c>
      <c r="H26" s="106">
        <v>30743.92454043675</v>
      </c>
      <c r="I26" s="126">
        <v>33203.097311843885</v>
      </c>
      <c r="J26" s="59" t="s">
        <v>114</v>
      </c>
      <c r="K26"/>
      <c r="L26"/>
      <c r="M26"/>
    </row>
    <row r="27" spans="1:14" s="5" customFormat="1">
      <c r="A27"/>
      <c r="B27"/>
      <c r="C27"/>
      <c r="D27" s="119" t="s">
        <v>50</v>
      </c>
      <c r="E27" s="160">
        <v>1599665.4063384444</v>
      </c>
      <c r="F27" s="75">
        <v>1856231</v>
      </c>
      <c r="G27" s="75">
        <v>2059912.6640989976</v>
      </c>
      <c r="H27" s="75">
        <v>2179700.4895415665</v>
      </c>
      <c r="I27" s="127">
        <v>2286253.2778792884</v>
      </c>
      <c r="J27" s="32" t="s">
        <v>49</v>
      </c>
      <c r="K27"/>
      <c r="L27"/>
      <c r="M27"/>
    </row>
    <row r="28" spans="1:14" s="5" customFormat="1">
      <c r="D28" s="70" t="s">
        <v>10</v>
      </c>
      <c r="E28" s="161">
        <v>270552.82929331996</v>
      </c>
      <c r="F28" s="124">
        <v>294328.3398666</v>
      </c>
      <c r="G28" s="124">
        <v>305273.76540399995</v>
      </c>
      <c r="H28" s="106">
        <v>337578.65289329004</v>
      </c>
      <c r="I28" s="126">
        <v>362252</v>
      </c>
      <c r="J28" s="12" t="s">
        <v>115</v>
      </c>
      <c r="K28"/>
      <c r="L28"/>
      <c r="M28"/>
      <c r="N28"/>
    </row>
    <row r="29" spans="1:14" s="5" customFormat="1" ht="15.75" thickBot="1">
      <c r="D29" s="71" t="s">
        <v>48</v>
      </c>
      <c r="E29" s="162">
        <v>1870218.2356317644</v>
      </c>
      <c r="F29" s="108">
        <v>2150559.3398666</v>
      </c>
      <c r="G29" s="108">
        <v>2365186.4295029975</v>
      </c>
      <c r="H29" s="108">
        <v>2517279.1424348564</v>
      </c>
      <c r="I29" s="128">
        <v>2648505.2778792884</v>
      </c>
      <c r="J29" s="14" t="s">
        <v>47</v>
      </c>
      <c r="K29"/>
      <c r="L29"/>
      <c r="M29"/>
      <c r="N29"/>
    </row>
    <row r="31" spans="1:14">
      <c r="D31" s="110" t="s">
        <v>128</v>
      </c>
    </row>
  </sheetData>
  <mergeCells count="2">
    <mergeCell ref="J6:J7"/>
    <mergeCell ref="E6:I6"/>
  </mergeCells>
  <pageMargins left="0.27" right="0.17" top="0.53" bottom="0.75" header="0.3" footer="0.3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2:AI114"/>
  <sheetViews>
    <sheetView showGridLines="0" zoomScaleNormal="100" workbookViewId="0">
      <selection activeCell="D13" sqref="D13"/>
    </sheetView>
  </sheetViews>
  <sheetFormatPr defaultColWidth="9.140625" defaultRowHeight="12"/>
  <cols>
    <col min="1" max="1" width="2.5703125" style="5" customWidth="1"/>
    <col min="2" max="2" width="5.85546875" style="5" customWidth="1"/>
    <col min="3" max="3" width="10.42578125" style="5" customWidth="1"/>
    <col min="4" max="4" width="54.28515625" style="5" customWidth="1"/>
    <col min="5" max="5" width="13" style="5" customWidth="1"/>
    <col min="6" max="6" width="12.42578125" style="5" bestFit="1" customWidth="1"/>
    <col min="7" max="8" width="13" style="5" customWidth="1"/>
    <col min="9" max="9" width="12.42578125" style="5" bestFit="1" customWidth="1"/>
    <col min="10" max="10" width="58.42578125" style="5" bestFit="1" customWidth="1"/>
    <col min="11" max="11" width="10.7109375" style="5" bestFit="1" customWidth="1"/>
    <col min="12" max="12" width="18.28515625" style="99" bestFit="1" customWidth="1"/>
    <col min="13" max="16384" width="9.140625" style="5"/>
  </cols>
  <sheetData>
    <row r="2" spans="2:35">
      <c r="B2" s="6" t="s">
        <v>84</v>
      </c>
      <c r="C2" s="6"/>
    </row>
    <row r="3" spans="2:35">
      <c r="B3" s="6" t="s">
        <v>51</v>
      </c>
      <c r="C3" s="6"/>
      <c r="E3" s="7"/>
      <c r="F3" s="7"/>
      <c r="G3" s="7"/>
      <c r="H3" s="7"/>
      <c r="I3" s="7"/>
    </row>
    <row r="4" spans="2:35">
      <c r="B4" s="6" t="s">
        <v>133</v>
      </c>
      <c r="C4" s="6"/>
      <c r="E4" s="8"/>
      <c r="F4" s="8"/>
      <c r="G4" s="8"/>
      <c r="H4" s="8"/>
      <c r="I4" s="8"/>
    </row>
    <row r="5" spans="2:35" ht="12.75" thickBot="1">
      <c r="B5" s="29"/>
      <c r="C5" s="29"/>
      <c r="D5" s="30"/>
      <c r="E5" s="9"/>
      <c r="F5" s="90"/>
      <c r="G5" s="9"/>
      <c r="H5" s="9"/>
      <c r="I5" s="90"/>
      <c r="J5" s="100"/>
    </row>
    <row r="6" spans="2:35" ht="15.75" customHeight="1" thickBot="1">
      <c r="B6" s="10" t="s">
        <v>17</v>
      </c>
      <c r="C6" s="10" t="s">
        <v>79</v>
      </c>
      <c r="D6" s="229" t="s">
        <v>18</v>
      </c>
      <c r="E6" s="228"/>
      <c r="F6" s="220"/>
      <c r="G6" s="220"/>
      <c r="H6" s="220"/>
      <c r="I6" s="221"/>
      <c r="J6" s="231" t="s">
        <v>19</v>
      </c>
    </row>
    <row r="7" spans="2:35" ht="12.75" thickBot="1">
      <c r="B7" s="11" t="s">
        <v>20</v>
      </c>
      <c r="C7" s="11" t="s">
        <v>80</v>
      </c>
      <c r="D7" s="230"/>
      <c r="E7" s="147">
        <v>2021</v>
      </c>
      <c r="F7" s="144">
        <v>2022</v>
      </c>
      <c r="G7" s="144">
        <v>2023</v>
      </c>
      <c r="H7" s="144">
        <v>2024</v>
      </c>
      <c r="I7" s="144" t="s">
        <v>127</v>
      </c>
      <c r="J7" s="232"/>
    </row>
    <row r="8" spans="2:35" ht="21" customHeight="1">
      <c r="B8" s="48" t="s">
        <v>21</v>
      </c>
      <c r="C8" s="66" t="s">
        <v>117</v>
      </c>
      <c r="D8" s="212" t="s">
        <v>87</v>
      </c>
      <c r="E8" s="163">
        <v>299723.52198516228</v>
      </c>
      <c r="F8" s="105">
        <v>309444.63499573694</v>
      </c>
      <c r="G8" s="105">
        <v>352695.04292039067</v>
      </c>
      <c r="H8" s="105">
        <v>376204.17564390821</v>
      </c>
      <c r="I8" s="125">
        <v>375731.4513096906</v>
      </c>
      <c r="J8" s="55" t="s">
        <v>105</v>
      </c>
      <c r="K8" s="99"/>
      <c r="AG8" s="95"/>
      <c r="AH8"/>
      <c r="AI8"/>
    </row>
    <row r="9" spans="2:35" ht="21" customHeight="1">
      <c r="B9" s="48" t="s">
        <v>22</v>
      </c>
      <c r="C9" s="66" t="s">
        <v>118</v>
      </c>
      <c r="D9" s="212" t="s">
        <v>65</v>
      </c>
      <c r="E9" s="164">
        <v>25705.875309429222</v>
      </c>
      <c r="F9" s="106">
        <v>25645.663814490192</v>
      </c>
      <c r="G9" s="106">
        <v>25148.722459126908</v>
      </c>
      <c r="H9" s="106">
        <v>23540.87909059073</v>
      </c>
      <c r="I9" s="126">
        <v>19206.041376437712</v>
      </c>
      <c r="J9" s="55" t="s">
        <v>122</v>
      </c>
      <c r="K9" s="99"/>
      <c r="AG9" s="95"/>
      <c r="AH9"/>
      <c r="AI9"/>
    </row>
    <row r="10" spans="2:35" ht="21" customHeight="1">
      <c r="B10" s="48" t="s">
        <v>23</v>
      </c>
      <c r="C10" s="66" t="s">
        <v>119</v>
      </c>
      <c r="D10" s="212" t="s">
        <v>88</v>
      </c>
      <c r="E10" s="164">
        <v>138125.72876485207</v>
      </c>
      <c r="F10" s="106">
        <v>145227.26232507592</v>
      </c>
      <c r="G10" s="106">
        <v>167899.969117759</v>
      </c>
      <c r="H10" s="106">
        <v>176514.60636428563</v>
      </c>
      <c r="I10" s="126">
        <v>172939.15758224306</v>
      </c>
      <c r="J10" s="55" t="s">
        <v>123</v>
      </c>
      <c r="K10" s="99"/>
      <c r="AG10" s="95"/>
      <c r="AH10"/>
      <c r="AI10"/>
    </row>
    <row r="11" spans="2:35" ht="21" customHeight="1">
      <c r="B11" s="48" t="s">
        <v>24</v>
      </c>
      <c r="C11" s="66">
        <v>35</v>
      </c>
      <c r="D11" s="212" t="s">
        <v>89</v>
      </c>
      <c r="E11" s="164">
        <v>35786.162450641714</v>
      </c>
      <c r="F11" s="106">
        <v>36756.123723045464</v>
      </c>
      <c r="G11" s="106">
        <v>56939.404552760854</v>
      </c>
      <c r="H11" s="106">
        <v>60472.524343653211</v>
      </c>
      <c r="I11" s="126">
        <v>63094.745097798295</v>
      </c>
      <c r="J11" s="55" t="s">
        <v>106</v>
      </c>
      <c r="K11" s="99"/>
      <c r="AG11" s="95"/>
      <c r="AH11"/>
      <c r="AI11"/>
    </row>
    <row r="12" spans="2:35" ht="29.25" customHeight="1">
      <c r="B12" s="48" t="s">
        <v>25</v>
      </c>
      <c r="C12" s="66" t="s">
        <v>90</v>
      </c>
      <c r="D12" s="212" t="s">
        <v>91</v>
      </c>
      <c r="E12" s="164">
        <v>11901.878727833729</v>
      </c>
      <c r="F12" s="106">
        <v>14021.745355202009</v>
      </c>
      <c r="G12" s="106">
        <v>15074.601865628982</v>
      </c>
      <c r="H12" s="106">
        <v>12788.223220188338</v>
      </c>
      <c r="I12" s="126">
        <v>13613.633966517387</v>
      </c>
      <c r="J12" s="55" t="s">
        <v>107</v>
      </c>
      <c r="K12" s="99"/>
      <c r="AG12" s="95"/>
      <c r="AH12"/>
      <c r="AI12"/>
    </row>
    <row r="13" spans="2:35" ht="21" customHeight="1">
      <c r="B13" s="48" t="s">
        <v>26</v>
      </c>
      <c r="C13" s="66" t="s">
        <v>74</v>
      </c>
      <c r="D13" s="212" t="s">
        <v>37</v>
      </c>
      <c r="E13" s="164">
        <v>238490.33650072146</v>
      </c>
      <c r="F13" s="106">
        <v>251569.86423946696</v>
      </c>
      <c r="G13" s="106">
        <v>273070.98090964928</v>
      </c>
      <c r="H13" s="106">
        <v>299022.60435484035</v>
      </c>
      <c r="I13" s="126">
        <v>320179.33511061984</v>
      </c>
      <c r="J13" s="55" t="s">
        <v>38</v>
      </c>
      <c r="K13" s="99"/>
      <c r="AG13" s="95"/>
      <c r="AH13"/>
      <c r="AI13"/>
    </row>
    <row r="14" spans="2:35" ht="21" customHeight="1">
      <c r="B14" s="48" t="s">
        <v>27</v>
      </c>
      <c r="C14" s="66" t="s">
        <v>120</v>
      </c>
      <c r="D14" s="212" t="s">
        <v>92</v>
      </c>
      <c r="E14" s="164">
        <v>185997.53521470603</v>
      </c>
      <c r="F14" s="106">
        <v>205207.03393574967</v>
      </c>
      <c r="G14" s="106">
        <v>245702.87201872899</v>
      </c>
      <c r="H14" s="106">
        <v>262433.33633366949</v>
      </c>
      <c r="I14" s="126">
        <v>280469.1351317637</v>
      </c>
      <c r="J14" s="55" t="s">
        <v>108</v>
      </c>
      <c r="K14" s="99"/>
      <c r="AG14" s="95"/>
      <c r="AH14"/>
      <c r="AI14"/>
    </row>
    <row r="15" spans="2:35" ht="21" customHeight="1">
      <c r="B15" s="48" t="s">
        <v>28</v>
      </c>
      <c r="C15" s="66" t="s">
        <v>93</v>
      </c>
      <c r="D15" s="212" t="s">
        <v>94</v>
      </c>
      <c r="E15" s="164">
        <v>48988.000402779558</v>
      </c>
      <c r="F15" s="106">
        <v>51706.67105593958</v>
      </c>
      <c r="G15" s="106">
        <v>64088.457339284985</v>
      </c>
      <c r="H15" s="106">
        <v>69739.532514201695</v>
      </c>
      <c r="I15" s="126">
        <v>77682.837574786739</v>
      </c>
      <c r="J15" s="55" t="s">
        <v>109</v>
      </c>
      <c r="K15" s="99"/>
      <c r="AG15" s="95"/>
      <c r="AH15"/>
      <c r="AI15"/>
    </row>
    <row r="16" spans="2:35" ht="21" customHeight="1">
      <c r="B16" s="48" t="s">
        <v>29</v>
      </c>
      <c r="C16" s="66" t="s">
        <v>121</v>
      </c>
      <c r="D16" s="212" t="s">
        <v>66</v>
      </c>
      <c r="E16" s="164">
        <v>49520.634096280337</v>
      </c>
      <c r="F16" s="106">
        <v>64833.446147036811</v>
      </c>
      <c r="G16" s="106">
        <v>93194.763685741578</v>
      </c>
      <c r="H16" s="106">
        <v>122841.28894842067</v>
      </c>
      <c r="I16" s="126">
        <v>129247.58709404092</v>
      </c>
      <c r="J16" s="55" t="s">
        <v>68</v>
      </c>
      <c r="K16" s="99"/>
      <c r="AG16" s="95"/>
      <c r="AH16"/>
      <c r="AI16"/>
    </row>
    <row r="17" spans="1:35" ht="21" customHeight="1">
      <c r="B17" s="48" t="s">
        <v>30</v>
      </c>
      <c r="C17" s="66" t="s">
        <v>95</v>
      </c>
      <c r="D17" s="212" t="s">
        <v>96</v>
      </c>
      <c r="E17" s="164">
        <v>49022.922979181283</v>
      </c>
      <c r="F17" s="106">
        <v>55430.652207648542</v>
      </c>
      <c r="G17" s="106">
        <v>62027.597395098703</v>
      </c>
      <c r="H17" s="106">
        <v>60509.065145548251</v>
      </c>
      <c r="I17" s="126">
        <v>62567.609821262879</v>
      </c>
      <c r="J17" s="55" t="s">
        <v>110</v>
      </c>
      <c r="K17" s="99"/>
      <c r="AG17" s="95"/>
      <c r="AH17"/>
      <c r="AI17"/>
    </row>
    <row r="18" spans="1:35" ht="21" customHeight="1">
      <c r="B18" s="48" t="s">
        <v>31</v>
      </c>
      <c r="C18" s="66" t="s">
        <v>75</v>
      </c>
      <c r="D18" s="212" t="s">
        <v>97</v>
      </c>
      <c r="E18" s="164">
        <v>31167.595775022532</v>
      </c>
      <c r="F18" s="106">
        <v>32463.322732059016</v>
      </c>
      <c r="G18" s="106">
        <v>36606.684944543769</v>
      </c>
      <c r="H18" s="106">
        <v>39358.240773514284</v>
      </c>
      <c r="I18" s="126">
        <v>41059.875434732137</v>
      </c>
      <c r="J18" s="55" t="s">
        <v>69</v>
      </c>
      <c r="K18" s="99"/>
      <c r="AG18" s="95"/>
      <c r="AH18"/>
      <c r="AI18"/>
    </row>
    <row r="19" spans="1:35" ht="21" customHeight="1">
      <c r="B19" s="48" t="s">
        <v>32</v>
      </c>
      <c r="C19" s="66">
        <v>68</v>
      </c>
      <c r="D19" s="212" t="s">
        <v>116</v>
      </c>
      <c r="E19" s="164">
        <v>98200.288768195634</v>
      </c>
      <c r="F19" s="106">
        <v>108932.49082805352</v>
      </c>
      <c r="G19" s="106">
        <v>116394.72277774569</v>
      </c>
      <c r="H19" s="106">
        <v>122957.7770453118</v>
      </c>
      <c r="I19" s="126">
        <v>137848.66635775508</v>
      </c>
      <c r="J19" s="55" t="s">
        <v>70</v>
      </c>
      <c r="K19" s="99"/>
      <c r="AG19" s="95"/>
      <c r="AH19"/>
      <c r="AI19"/>
    </row>
    <row r="20" spans="1:35" ht="21" customHeight="1">
      <c r="B20" s="48" t="s">
        <v>33</v>
      </c>
      <c r="C20" s="66" t="s">
        <v>98</v>
      </c>
      <c r="D20" s="212" t="s">
        <v>99</v>
      </c>
      <c r="E20" s="164">
        <v>49102.102462249015</v>
      </c>
      <c r="F20" s="106">
        <v>62419.30497586495</v>
      </c>
      <c r="G20" s="106">
        <v>72312.78153933282</v>
      </c>
      <c r="H20" s="106">
        <v>77474.280623972387</v>
      </c>
      <c r="I20" s="126">
        <v>79236.850324211584</v>
      </c>
      <c r="J20" s="55" t="s">
        <v>111</v>
      </c>
      <c r="K20" s="99"/>
      <c r="AG20" s="95"/>
      <c r="AH20"/>
      <c r="AI20"/>
    </row>
    <row r="21" spans="1:35" ht="21" customHeight="1">
      <c r="B21" s="48" t="s">
        <v>34</v>
      </c>
      <c r="C21" s="66" t="s">
        <v>76</v>
      </c>
      <c r="D21" s="212" t="s">
        <v>100</v>
      </c>
      <c r="E21" s="164">
        <v>61918.873394839909</v>
      </c>
      <c r="F21" s="106">
        <v>61392.400691564166</v>
      </c>
      <c r="G21" s="106">
        <v>83131.248158300557</v>
      </c>
      <c r="H21" s="106">
        <v>94790.759158071014</v>
      </c>
      <c r="I21" s="126">
        <v>95035.579456070453</v>
      </c>
      <c r="J21" s="55" t="s">
        <v>71</v>
      </c>
      <c r="K21" s="99"/>
      <c r="AG21" s="95"/>
      <c r="AH21"/>
      <c r="AI21"/>
    </row>
    <row r="22" spans="1:35" ht="21" customHeight="1">
      <c r="B22" s="48" t="s">
        <v>35</v>
      </c>
      <c r="C22" s="66">
        <v>84</v>
      </c>
      <c r="D22" s="212" t="s">
        <v>101</v>
      </c>
      <c r="E22" s="164">
        <v>97629.32270598688</v>
      </c>
      <c r="F22" s="106">
        <v>97637.111144520051</v>
      </c>
      <c r="G22" s="106">
        <v>114344.26749159803</v>
      </c>
      <c r="H22" s="106">
        <v>127489.25164600099</v>
      </c>
      <c r="I22" s="126">
        <v>159553.53098075968</v>
      </c>
      <c r="J22" s="55" t="s">
        <v>72</v>
      </c>
      <c r="K22" s="99"/>
      <c r="AG22" s="95"/>
      <c r="AH22"/>
      <c r="AI22"/>
    </row>
    <row r="23" spans="1:35" ht="21" customHeight="1">
      <c r="B23" s="48" t="s">
        <v>36</v>
      </c>
      <c r="C23" s="66">
        <v>85</v>
      </c>
      <c r="D23" s="212" t="s">
        <v>102</v>
      </c>
      <c r="E23" s="164">
        <v>57188.234071485065</v>
      </c>
      <c r="F23" s="106">
        <v>60934.387743602521</v>
      </c>
      <c r="G23" s="106">
        <v>63326.835753017964</v>
      </c>
      <c r="H23" s="106">
        <v>72626.972173729751</v>
      </c>
      <c r="I23" s="126">
        <v>82676.666584631952</v>
      </c>
      <c r="J23" s="55" t="s">
        <v>73</v>
      </c>
      <c r="K23" s="99"/>
      <c r="AG23" s="95"/>
      <c r="AH23"/>
      <c r="AI23"/>
    </row>
    <row r="24" spans="1:35" ht="21" customHeight="1">
      <c r="B24" s="48" t="s">
        <v>39</v>
      </c>
      <c r="C24" s="66" t="s">
        <v>81</v>
      </c>
      <c r="D24" s="212" t="s">
        <v>67</v>
      </c>
      <c r="E24" s="164">
        <v>59202.92268971607</v>
      </c>
      <c r="F24" s="106">
        <v>61543.2683401674</v>
      </c>
      <c r="G24" s="106">
        <v>68271.63048994659</v>
      </c>
      <c r="H24" s="106">
        <v>77185.689626380321</v>
      </c>
      <c r="I24" s="126">
        <v>84712.054566545441</v>
      </c>
      <c r="J24" s="55" t="s">
        <v>112</v>
      </c>
      <c r="K24" s="99"/>
      <c r="AG24" s="95"/>
      <c r="AH24"/>
      <c r="AI24"/>
    </row>
    <row r="25" spans="1:35" ht="21" customHeight="1">
      <c r="B25" s="48" t="s">
        <v>40</v>
      </c>
      <c r="C25" s="66" t="s">
        <v>77</v>
      </c>
      <c r="D25" s="212" t="s">
        <v>103</v>
      </c>
      <c r="E25" s="164">
        <v>8428.4214480920018</v>
      </c>
      <c r="F25" s="106">
        <v>10341.575905032598</v>
      </c>
      <c r="G25" s="106">
        <v>11994.827800356084</v>
      </c>
      <c r="H25" s="106">
        <v>14314.350144034401</v>
      </c>
      <c r="I25" s="126">
        <v>14378.692970183307</v>
      </c>
      <c r="J25" s="55" t="s">
        <v>113</v>
      </c>
      <c r="K25" s="99"/>
      <c r="AG25" s="95"/>
      <c r="AH25"/>
      <c r="AI25"/>
    </row>
    <row r="26" spans="1:35" ht="21" customHeight="1" thickBot="1">
      <c r="B26" s="53" t="s">
        <v>41</v>
      </c>
      <c r="C26" s="50" t="s">
        <v>78</v>
      </c>
      <c r="D26" s="213" t="s">
        <v>104</v>
      </c>
      <c r="E26" s="165">
        <v>17307.472448235476</v>
      </c>
      <c r="F26" s="166">
        <v>21437.959487475469</v>
      </c>
      <c r="G26" s="166">
        <v>26569.943892944742</v>
      </c>
      <c r="H26" s="166">
        <v>30724.370348473451</v>
      </c>
      <c r="I26" s="167">
        <v>33519.118919986118</v>
      </c>
      <c r="J26" s="55" t="s">
        <v>114</v>
      </c>
      <c r="K26" s="99"/>
      <c r="AG26" s="96"/>
      <c r="AH26" s="96"/>
      <c r="AI26" s="96"/>
    </row>
    <row r="27" spans="1:35" ht="21" customHeight="1">
      <c r="B27" s="57"/>
      <c r="C27" s="57"/>
      <c r="D27" s="61" t="s">
        <v>50</v>
      </c>
      <c r="E27" s="160">
        <v>1563407.8301954104</v>
      </c>
      <c r="F27" s="75">
        <v>1676944.9196477321</v>
      </c>
      <c r="G27" s="75">
        <v>1948795.3551119564</v>
      </c>
      <c r="H27" s="75">
        <v>2120987.9274987951</v>
      </c>
      <c r="I27" s="127">
        <v>2242752.5696600368</v>
      </c>
      <c r="J27" s="67" t="s">
        <v>49</v>
      </c>
      <c r="K27" s="99"/>
    </row>
    <row r="28" spans="1:35" ht="21" customHeight="1">
      <c r="B28" s="57"/>
      <c r="C28" s="57"/>
      <c r="D28" s="62" t="s">
        <v>10</v>
      </c>
      <c r="E28" s="161">
        <v>247185.87403681892</v>
      </c>
      <c r="F28" s="124">
        <v>277237.66819835972</v>
      </c>
      <c r="G28" s="124">
        <v>288022.33543245168</v>
      </c>
      <c r="H28" s="106">
        <v>339480.3026734044</v>
      </c>
      <c r="I28" s="126">
        <v>366661.07111038663</v>
      </c>
      <c r="J28" s="55" t="s">
        <v>115</v>
      </c>
      <c r="K28" s="99"/>
      <c r="AH28" s="97"/>
    </row>
    <row r="29" spans="1:35" ht="21" customHeight="1" thickBot="1">
      <c r="B29" s="57"/>
      <c r="C29" s="57"/>
      <c r="D29" s="63" t="s">
        <v>48</v>
      </c>
      <c r="E29" s="162">
        <v>1810593.7042322294</v>
      </c>
      <c r="F29" s="108">
        <v>1954182.5878460917</v>
      </c>
      <c r="G29" s="108">
        <v>2236817.6905444078</v>
      </c>
      <c r="H29" s="108">
        <v>2460468.2301721997</v>
      </c>
      <c r="I29" s="128">
        <v>2609413.6407704232</v>
      </c>
      <c r="J29" s="68" t="s">
        <v>47</v>
      </c>
      <c r="K29" s="99"/>
    </row>
    <row r="30" spans="1:35" customFormat="1" ht="11.25" customHeight="1">
      <c r="A30" s="5"/>
      <c r="B30" s="5"/>
      <c r="C30" s="5"/>
      <c r="D30" s="5"/>
    </row>
    <row r="31" spans="1:35" customFormat="1" ht="15">
      <c r="A31" s="5"/>
      <c r="B31" s="110"/>
      <c r="C31" s="5"/>
      <c r="D31" s="110" t="s">
        <v>128</v>
      </c>
      <c r="E31" s="87"/>
      <c r="F31" s="87"/>
      <c r="G31" s="87"/>
      <c r="H31" s="87"/>
      <c r="I31" s="87"/>
    </row>
    <row r="32" spans="1:35" customFormat="1" ht="15">
      <c r="A32" s="5"/>
      <c r="B32" s="5"/>
      <c r="C32" s="5"/>
      <c r="D32" s="5"/>
      <c r="E32" s="87"/>
      <c r="F32" s="87"/>
      <c r="G32" s="5"/>
      <c r="H32" s="5"/>
      <c r="I32" s="87"/>
    </row>
    <row r="33" spans="1:9" customFormat="1" ht="15">
      <c r="A33" s="5"/>
      <c r="B33" s="5"/>
      <c r="C33" s="5"/>
      <c r="D33" s="5"/>
    </row>
    <row r="34" spans="1:9" customFormat="1" ht="15">
      <c r="A34" s="5"/>
      <c r="B34" s="5"/>
      <c r="C34" s="5"/>
      <c r="D34" s="5"/>
      <c r="E34" s="87"/>
      <c r="F34" s="87"/>
      <c r="G34" s="129"/>
      <c r="H34" s="129"/>
      <c r="I34" s="129"/>
    </row>
    <row r="35" spans="1:9" customFormat="1" ht="15">
      <c r="A35" s="5"/>
      <c r="B35" s="5"/>
      <c r="C35" s="5"/>
      <c r="D35" s="5"/>
    </row>
    <row r="36" spans="1:9" customFormat="1" ht="15">
      <c r="A36" s="5"/>
      <c r="B36" s="5"/>
      <c r="C36" s="5"/>
      <c r="D36" s="5"/>
    </row>
    <row r="37" spans="1:9" customFormat="1" ht="15">
      <c r="A37" s="5"/>
      <c r="B37" s="5"/>
      <c r="C37" s="5"/>
      <c r="D37" s="5"/>
    </row>
    <row r="38" spans="1:9" customFormat="1" ht="15">
      <c r="A38" s="5"/>
      <c r="B38" s="5"/>
      <c r="C38" s="5"/>
      <c r="D38" s="5"/>
    </row>
    <row r="39" spans="1:9" customFormat="1" ht="15">
      <c r="A39" s="5"/>
      <c r="B39" s="5"/>
      <c r="C39" s="5"/>
      <c r="D39" s="5"/>
      <c r="F39" s="87"/>
    </row>
    <row r="40" spans="1:9" customFormat="1" ht="15">
      <c r="A40" s="5"/>
      <c r="B40" s="5"/>
      <c r="C40" s="5"/>
      <c r="D40" s="5"/>
      <c r="F40" s="87"/>
    </row>
    <row r="41" spans="1:9" customFormat="1" ht="15">
      <c r="A41" s="5"/>
      <c r="B41" s="5"/>
      <c r="C41" s="5"/>
      <c r="D41" s="5"/>
    </row>
    <row r="42" spans="1:9" customFormat="1" ht="15">
      <c r="A42" s="5"/>
      <c r="B42" s="5"/>
      <c r="C42" s="5"/>
      <c r="D42" s="5"/>
    </row>
    <row r="43" spans="1:9" customFormat="1" ht="15">
      <c r="A43" s="5"/>
      <c r="B43" s="5"/>
      <c r="C43" s="5"/>
      <c r="D43" s="5"/>
    </row>
    <row r="44" spans="1:9" customFormat="1" ht="15">
      <c r="A44" s="5"/>
      <c r="B44" s="5"/>
      <c r="C44" s="5"/>
      <c r="D44" s="5"/>
    </row>
    <row r="45" spans="1:9" customFormat="1" ht="15">
      <c r="A45" s="5"/>
      <c r="B45" s="5"/>
      <c r="C45" s="5"/>
      <c r="D45" s="5"/>
    </row>
    <row r="46" spans="1:9" customFormat="1" ht="15">
      <c r="A46" s="5"/>
      <c r="B46" s="5"/>
      <c r="C46" s="5"/>
      <c r="D46" s="5"/>
    </row>
    <row r="47" spans="1:9" customFormat="1" ht="15">
      <c r="A47" s="5"/>
      <c r="B47" s="5"/>
      <c r="C47" s="5"/>
      <c r="D47" s="5"/>
    </row>
    <row r="48" spans="1:9" customFormat="1" ht="15">
      <c r="A48" s="5"/>
      <c r="B48" s="5"/>
      <c r="C48" s="5"/>
      <c r="D48" s="5"/>
    </row>
    <row r="49" spans="1:4" customFormat="1" ht="15">
      <c r="A49" s="5"/>
      <c r="B49" s="5"/>
      <c r="C49" s="5"/>
      <c r="D49" s="5"/>
    </row>
    <row r="50" spans="1:4" customFormat="1" ht="15">
      <c r="A50" s="5"/>
      <c r="B50" s="5"/>
      <c r="C50" s="5"/>
      <c r="D50" s="5"/>
    </row>
    <row r="51" spans="1:4" customFormat="1" ht="15">
      <c r="A51" s="5"/>
      <c r="B51" s="5"/>
      <c r="C51" s="5"/>
      <c r="D51" s="5"/>
    </row>
    <row r="52" spans="1:4" customFormat="1" ht="15">
      <c r="A52" s="5"/>
      <c r="B52" s="5"/>
      <c r="C52" s="5"/>
      <c r="D52" s="5"/>
    </row>
    <row r="53" spans="1:4" customFormat="1" ht="15">
      <c r="A53" s="5"/>
      <c r="B53" s="5"/>
      <c r="C53" s="5"/>
      <c r="D53" s="5"/>
    </row>
    <row r="54" spans="1:4" customFormat="1" ht="15">
      <c r="A54" s="5"/>
      <c r="B54" s="5"/>
      <c r="C54" s="5"/>
      <c r="D54" s="5"/>
    </row>
    <row r="55" spans="1:4" customFormat="1" ht="15">
      <c r="A55" s="5"/>
      <c r="B55" s="5"/>
      <c r="C55" s="5"/>
      <c r="D55" s="5"/>
    </row>
    <row r="56" spans="1:4" customFormat="1" ht="15">
      <c r="A56" s="5"/>
      <c r="B56" s="5"/>
      <c r="C56" s="5"/>
      <c r="D56" s="5"/>
    </row>
    <row r="57" spans="1:4" customFormat="1" ht="15">
      <c r="A57" s="5"/>
      <c r="B57" s="5"/>
      <c r="C57" s="5"/>
      <c r="D57" s="5"/>
    </row>
    <row r="58" spans="1:4" customFormat="1" ht="15">
      <c r="A58" s="5"/>
      <c r="B58" s="5"/>
      <c r="C58" s="5"/>
      <c r="D58" s="5"/>
    </row>
    <row r="59" spans="1:4" customFormat="1" ht="15">
      <c r="A59" s="5"/>
      <c r="B59" s="5"/>
      <c r="C59" s="5"/>
      <c r="D59" s="5"/>
    </row>
    <row r="60" spans="1:4" customFormat="1" ht="15">
      <c r="A60" s="5"/>
      <c r="B60" s="5"/>
      <c r="C60" s="5"/>
      <c r="D60" s="5"/>
    </row>
    <row r="61" spans="1:4" customFormat="1" ht="15">
      <c r="A61" s="5"/>
      <c r="B61" s="5"/>
      <c r="C61" s="5"/>
      <c r="D61" s="5"/>
    </row>
    <row r="62" spans="1:4" customFormat="1" ht="15">
      <c r="A62" s="5"/>
      <c r="B62" s="5"/>
      <c r="C62" s="5"/>
      <c r="D62" s="5"/>
    </row>
    <row r="63" spans="1:4" customFormat="1" ht="15">
      <c r="A63" s="5"/>
      <c r="B63" s="5"/>
      <c r="C63" s="5"/>
      <c r="D63" s="5"/>
    </row>
    <row r="64" spans="1:4" customFormat="1" ht="15">
      <c r="A64" s="5"/>
      <c r="B64" s="5"/>
      <c r="C64" s="5"/>
      <c r="D64" s="5"/>
    </row>
    <row r="65" spans="1:4" customFormat="1" ht="15">
      <c r="A65" s="5"/>
      <c r="B65" s="5"/>
      <c r="C65" s="5"/>
      <c r="D65" s="5"/>
    </row>
    <row r="66" spans="1:4" customFormat="1" ht="15">
      <c r="A66" s="5"/>
      <c r="B66" s="5"/>
      <c r="C66" s="5"/>
      <c r="D66" s="5"/>
    </row>
    <row r="67" spans="1:4" customFormat="1" ht="15">
      <c r="A67" s="5"/>
      <c r="B67" s="5"/>
      <c r="C67" s="5"/>
      <c r="D67" s="5"/>
    </row>
    <row r="68" spans="1:4" customFormat="1" ht="15">
      <c r="A68" s="5"/>
      <c r="B68" s="5"/>
      <c r="C68" s="5"/>
      <c r="D68" s="5"/>
    </row>
    <row r="69" spans="1:4" customFormat="1" ht="15">
      <c r="A69" s="5"/>
      <c r="B69" s="5"/>
      <c r="C69" s="5"/>
      <c r="D69" s="5"/>
    </row>
    <row r="70" spans="1:4" customFormat="1" ht="15">
      <c r="A70" s="5"/>
      <c r="B70" s="5"/>
      <c r="C70" s="5"/>
      <c r="D70" s="5"/>
    </row>
    <row r="71" spans="1:4" customFormat="1" ht="15">
      <c r="A71" s="5"/>
      <c r="B71" s="5"/>
      <c r="C71" s="5"/>
      <c r="D71" s="5"/>
    </row>
    <row r="72" spans="1:4" customFormat="1" ht="15">
      <c r="A72" s="5"/>
      <c r="B72" s="5"/>
      <c r="C72" s="5"/>
      <c r="D72" s="5"/>
    </row>
    <row r="73" spans="1:4" customFormat="1" ht="15">
      <c r="A73" s="5"/>
      <c r="B73" s="5"/>
      <c r="C73" s="5"/>
      <c r="D73" s="5"/>
    </row>
    <row r="74" spans="1:4" customFormat="1" ht="15">
      <c r="A74" s="5"/>
      <c r="B74" s="5"/>
      <c r="C74" s="5"/>
      <c r="D74" s="5"/>
    </row>
    <row r="75" spans="1:4" customFormat="1" ht="15">
      <c r="A75" s="5"/>
      <c r="B75" s="5"/>
      <c r="C75" s="5"/>
      <c r="D75" s="5"/>
    </row>
    <row r="76" spans="1:4" customFormat="1" ht="15">
      <c r="A76" s="5"/>
      <c r="B76" s="5"/>
      <c r="C76" s="5"/>
      <c r="D76" s="5"/>
    </row>
    <row r="77" spans="1:4" customFormat="1" ht="15">
      <c r="A77" s="5"/>
      <c r="B77" s="5"/>
      <c r="C77" s="5"/>
      <c r="D77" s="5"/>
    </row>
    <row r="78" spans="1:4" customFormat="1" ht="15">
      <c r="A78" s="5"/>
      <c r="B78" s="5"/>
      <c r="C78" s="5"/>
      <c r="D78" s="5"/>
    </row>
    <row r="79" spans="1:4" customFormat="1" ht="15">
      <c r="A79" s="5"/>
      <c r="B79" s="5"/>
      <c r="C79" s="5"/>
      <c r="D79" s="5"/>
    </row>
    <row r="80" spans="1:4" customFormat="1" ht="15">
      <c r="A80" s="5"/>
      <c r="B80" s="5"/>
      <c r="C80" s="5"/>
      <c r="D80" s="5"/>
    </row>
    <row r="81" spans="1:4" customFormat="1" ht="15">
      <c r="A81" s="5"/>
      <c r="B81" s="5"/>
      <c r="C81" s="5"/>
      <c r="D81" s="5"/>
    </row>
    <row r="82" spans="1:4" customFormat="1" ht="15">
      <c r="A82" s="5"/>
      <c r="B82" s="5"/>
      <c r="C82" s="5"/>
      <c r="D82" s="5"/>
    </row>
    <row r="83" spans="1:4" customFormat="1" ht="15">
      <c r="A83" s="5"/>
      <c r="B83" s="5"/>
      <c r="C83" s="5"/>
      <c r="D83" s="5"/>
    </row>
    <row r="84" spans="1:4" customFormat="1" ht="15">
      <c r="A84" s="5"/>
      <c r="B84" s="5"/>
      <c r="C84" s="5"/>
      <c r="D84" s="5"/>
    </row>
    <row r="85" spans="1:4" customFormat="1" ht="15">
      <c r="A85" s="5"/>
      <c r="B85" s="5"/>
      <c r="C85" s="5"/>
      <c r="D85" s="5"/>
    </row>
    <row r="86" spans="1:4" customFormat="1" ht="15">
      <c r="A86" s="5"/>
      <c r="B86" s="5"/>
      <c r="C86" s="5"/>
      <c r="D86" s="5"/>
    </row>
    <row r="87" spans="1:4" customFormat="1" ht="15">
      <c r="A87" s="5"/>
      <c r="B87" s="5"/>
      <c r="C87" s="5"/>
      <c r="D87" s="5"/>
    </row>
    <row r="88" spans="1:4" customFormat="1" ht="15">
      <c r="A88" s="5"/>
      <c r="B88" s="5"/>
      <c r="C88" s="5"/>
      <c r="D88" s="5"/>
    </row>
    <row r="89" spans="1:4" customFormat="1" ht="15">
      <c r="A89" s="5"/>
      <c r="B89" s="5"/>
      <c r="C89" s="5"/>
      <c r="D89" s="5"/>
    </row>
    <row r="90" spans="1:4" customFormat="1" ht="15">
      <c r="A90" s="5"/>
      <c r="B90" s="5"/>
      <c r="C90" s="5"/>
      <c r="D90" s="5"/>
    </row>
    <row r="91" spans="1:4" customFormat="1" ht="15">
      <c r="A91" s="5"/>
      <c r="B91" s="5"/>
      <c r="C91" s="5"/>
      <c r="D91" s="5"/>
    </row>
    <row r="92" spans="1:4" customFormat="1" ht="15">
      <c r="A92" s="5"/>
      <c r="B92" s="5"/>
      <c r="C92" s="5"/>
      <c r="D92" s="5"/>
    </row>
    <row r="93" spans="1:4" customFormat="1" ht="15">
      <c r="A93" s="5"/>
      <c r="B93" s="5"/>
      <c r="C93" s="5"/>
      <c r="D93" s="5"/>
    </row>
    <row r="94" spans="1:4" customFormat="1" ht="15">
      <c r="A94" s="5"/>
      <c r="B94" s="5"/>
      <c r="C94" s="5"/>
      <c r="D94" s="5"/>
    </row>
    <row r="95" spans="1:4" customFormat="1" ht="15">
      <c r="A95" s="5"/>
      <c r="B95" s="5"/>
      <c r="C95" s="5"/>
      <c r="D95" s="5"/>
    </row>
    <row r="96" spans="1:4" customFormat="1" ht="15">
      <c r="A96" s="5"/>
      <c r="B96" s="5"/>
      <c r="C96" s="5"/>
      <c r="D96" s="5"/>
    </row>
    <row r="97" spans="1:4" customFormat="1" ht="15">
      <c r="A97" s="5"/>
      <c r="B97" s="5"/>
      <c r="C97" s="5"/>
      <c r="D97" s="5"/>
    </row>
    <row r="98" spans="1:4" customFormat="1" ht="15">
      <c r="A98" s="5"/>
      <c r="B98" s="5"/>
      <c r="C98" s="5"/>
      <c r="D98" s="5"/>
    </row>
    <row r="99" spans="1:4" customFormat="1" ht="15">
      <c r="A99" s="5"/>
      <c r="B99" s="5"/>
      <c r="C99" s="5"/>
      <c r="D99" s="5"/>
    </row>
    <row r="100" spans="1:4" customFormat="1" ht="15">
      <c r="A100" s="5"/>
      <c r="B100" s="5"/>
      <c r="C100" s="5"/>
      <c r="D100" s="5"/>
    </row>
    <row r="101" spans="1:4" customFormat="1" ht="15">
      <c r="A101" s="5"/>
      <c r="B101" s="5"/>
      <c r="C101" s="5"/>
      <c r="D101" s="5"/>
    </row>
    <row r="102" spans="1:4" customFormat="1" ht="15">
      <c r="A102" s="5"/>
      <c r="B102" s="5"/>
      <c r="C102" s="5"/>
      <c r="D102" s="5"/>
    </row>
    <row r="103" spans="1:4" customFormat="1" ht="15">
      <c r="A103" s="5"/>
      <c r="B103" s="5"/>
      <c r="C103" s="5"/>
      <c r="D103" s="5"/>
    </row>
    <row r="104" spans="1:4" customFormat="1" ht="15">
      <c r="A104" s="5"/>
      <c r="B104" s="5"/>
      <c r="C104" s="5"/>
      <c r="D104" s="5"/>
    </row>
    <row r="105" spans="1:4" customFormat="1" ht="15">
      <c r="A105" s="5"/>
      <c r="B105" s="5"/>
      <c r="C105" s="5"/>
      <c r="D105" s="5"/>
    </row>
    <row r="106" spans="1:4" customFormat="1" ht="15">
      <c r="A106" s="5"/>
      <c r="B106" s="5"/>
      <c r="C106" s="5"/>
      <c r="D106" s="5"/>
    </row>
    <row r="107" spans="1:4" customFormat="1" ht="15">
      <c r="A107" s="5"/>
      <c r="B107" s="5"/>
      <c r="C107" s="5"/>
      <c r="D107" s="5"/>
    </row>
    <row r="108" spans="1:4" customFormat="1" ht="15">
      <c r="A108" s="5"/>
      <c r="B108" s="5"/>
      <c r="C108" s="5"/>
      <c r="D108" s="5"/>
    </row>
    <row r="109" spans="1:4" customFormat="1" ht="15">
      <c r="A109" s="5"/>
      <c r="B109" s="5"/>
      <c r="C109" s="5"/>
      <c r="D109" s="5"/>
    </row>
    <row r="110" spans="1:4" customFormat="1" ht="15">
      <c r="A110" s="5"/>
      <c r="B110" s="5"/>
      <c r="C110" s="5"/>
      <c r="D110" s="5"/>
    </row>
    <row r="111" spans="1:4" customFormat="1" ht="15">
      <c r="A111" s="5"/>
      <c r="B111" s="5"/>
      <c r="C111" s="5"/>
      <c r="D111" s="5"/>
    </row>
    <row r="112" spans="1:4" customFormat="1" ht="15">
      <c r="A112" s="5"/>
      <c r="B112" s="5"/>
      <c r="C112" s="5"/>
      <c r="D112" s="5"/>
    </row>
    <row r="113" spans="1:4" customFormat="1" ht="15">
      <c r="A113" s="5"/>
      <c r="B113" s="5"/>
      <c r="C113" s="5"/>
      <c r="D113" s="5"/>
    </row>
    <row r="114" spans="1:4" customFormat="1" ht="15">
      <c r="A114" s="5"/>
      <c r="B114" s="5"/>
      <c r="C114" s="5"/>
      <c r="D114" s="5"/>
    </row>
  </sheetData>
  <mergeCells count="3">
    <mergeCell ref="D6:D7"/>
    <mergeCell ref="J6:J7"/>
    <mergeCell ref="E6:I6"/>
  </mergeCells>
  <pageMargins left="0.27" right="0.17" top="0.53" bottom="0.75" header="0.3" footer="0.3"/>
  <pageSetup paperSize="9" scale="94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B1:X31"/>
  <sheetViews>
    <sheetView showGridLines="0" zoomScaleNormal="100" workbookViewId="0">
      <selection activeCell="D12" sqref="D12"/>
    </sheetView>
  </sheetViews>
  <sheetFormatPr defaultColWidth="9.140625" defaultRowHeight="15"/>
  <cols>
    <col min="1" max="1" width="2.5703125" customWidth="1"/>
    <col min="2" max="2" width="6" customWidth="1"/>
    <col min="3" max="3" width="10.5703125" customWidth="1"/>
    <col min="4" max="4" width="54.85546875" customWidth="1"/>
    <col min="5" max="5" width="8.85546875" customWidth="1"/>
    <col min="6" max="6" width="9.28515625" customWidth="1"/>
    <col min="7" max="7" width="9.7109375" customWidth="1"/>
    <col min="8" max="8" width="8.7109375" customWidth="1"/>
    <col min="9" max="9" width="9.140625" customWidth="1"/>
    <col min="10" max="10" width="58.42578125" bestFit="1" customWidth="1"/>
    <col min="11" max="11" width="9" customWidth="1"/>
    <col min="12" max="12" width="13.5703125" customWidth="1"/>
    <col min="13" max="20" width="9" customWidth="1"/>
    <col min="21" max="21" width="7" customWidth="1"/>
    <col min="22" max="22" width="9.28515625" bestFit="1" customWidth="1"/>
    <col min="26" max="26" width="13.5703125" customWidth="1"/>
    <col min="27" max="27" width="20.28515625" bestFit="1" customWidth="1"/>
  </cols>
  <sheetData>
    <row r="1" spans="2:24" s="16" customFormat="1"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</row>
    <row r="2" spans="2:24" s="16" customFormat="1">
      <c r="B2" s="15" t="s">
        <v>54</v>
      </c>
      <c r="C2" s="15"/>
      <c r="D2" s="5"/>
      <c r="E2" s="5"/>
      <c r="F2" s="5"/>
      <c r="G2" s="5"/>
      <c r="H2" s="5"/>
      <c r="I2" s="5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  <c r="V2" s="77"/>
      <c r="W2" s="77"/>
      <c r="X2" s="77"/>
    </row>
    <row r="3" spans="2:24" s="16" customFormat="1">
      <c r="B3" s="15" t="s">
        <v>55</v>
      </c>
      <c r="C3" s="15"/>
      <c r="D3" s="5"/>
      <c r="E3" s="5"/>
      <c r="F3" s="5"/>
      <c r="G3" s="5"/>
      <c r="H3" s="5"/>
      <c r="I3" s="5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7"/>
      <c r="V3" s="77"/>
      <c r="W3" s="77"/>
      <c r="X3" s="77"/>
    </row>
    <row r="4" spans="2:24" s="16" customFormat="1">
      <c r="B4" s="15" t="s">
        <v>134</v>
      </c>
      <c r="C4" s="15"/>
      <c r="D4" s="5"/>
      <c r="E4" s="5"/>
      <c r="F4" s="5"/>
      <c r="G4" s="5"/>
      <c r="H4" s="5"/>
      <c r="I4" s="5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7"/>
      <c r="V4" s="77"/>
      <c r="W4" s="77"/>
      <c r="X4" s="77"/>
    </row>
    <row r="5" spans="2:24" s="16" customFormat="1" ht="15.75" thickBot="1">
      <c r="B5" s="46"/>
      <c r="C5" s="2"/>
      <c r="D5" s="5"/>
      <c r="E5" s="120"/>
      <c r="F5" s="5"/>
      <c r="G5" s="120"/>
      <c r="H5" s="120"/>
      <c r="I5" s="5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7"/>
      <c r="V5" s="77"/>
      <c r="W5" s="77"/>
      <c r="X5" s="77"/>
    </row>
    <row r="6" spans="2:24" s="16" customFormat="1" ht="15.75" customHeight="1" thickBot="1">
      <c r="B6" s="10" t="s">
        <v>17</v>
      </c>
      <c r="C6" s="10" t="s">
        <v>79</v>
      </c>
      <c r="D6" s="229" t="s">
        <v>18</v>
      </c>
      <c r="E6" s="228"/>
      <c r="F6" s="220"/>
      <c r="G6" s="220"/>
      <c r="H6" s="220"/>
      <c r="I6" s="221"/>
      <c r="J6" s="233" t="s">
        <v>19</v>
      </c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</row>
    <row r="7" spans="2:24" s="16" customFormat="1" ht="15.75" thickBot="1">
      <c r="B7" s="11" t="s">
        <v>20</v>
      </c>
      <c r="C7" s="11" t="s">
        <v>80</v>
      </c>
      <c r="D7" s="230"/>
      <c r="E7" s="147">
        <v>2021</v>
      </c>
      <c r="F7" s="145">
        <v>2022</v>
      </c>
      <c r="G7" s="145">
        <v>2023</v>
      </c>
      <c r="H7" s="145">
        <v>2024</v>
      </c>
      <c r="I7" s="145" t="s">
        <v>127</v>
      </c>
      <c r="J7" s="234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pans="2:24" s="16" customFormat="1">
      <c r="B8" s="47" t="s">
        <v>21</v>
      </c>
      <c r="C8" s="65" t="s">
        <v>117</v>
      </c>
      <c r="D8" s="72" t="s">
        <v>87</v>
      </c>
      <c r="E8" s="168">
        <v>-1.6777691806263419</v>
      </c>
      <c r="F8" s="92">
        <v>-4.820950701592281</v>
      </c>
      <c r="G8" s="92">
        <v>-1.3117459643042082</v>
      </c>
      <c r="H8" s="92">
        <v>-0.59583273690441274</v>
      </c>
      <c r="I8" s="137">
        <v>-2.4950314252397447</v>
      </c>
      <c r="J8" s="136" t="s">
        <v>105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</row>
    <row r="9" spans="2:24" s="16" customFormat="1">
      <c r="B9" s="48" t="s">
        <v>22</v>
      </c>
      <c r="C9" s="66" t="s">
        <v>118</v>
      </c>
      <c r="D9" s="212" t="s">
        <v>65</v>
      </c>
      <c r="E9" s="169">
        <v>2.0317349743161941</v>
      </c>
      <c r="F9" s="91">
        <v>-7.0885558201609484</v>
      </c>
      <c r="G9" s="91">
        <v>-20.152646497565058</v>
      </c>
      <c r="H9" s="91">
        <v>-18.275231711197051</v>
      </c>
      <c r="I9" s="138">
        <v>-34.606265691424483</v>
      </c>
      <c r="J9" s="118" t="s">
        <v>122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spans="2:24" s="16" customFormat="1">
      <c r="B10" s="48" t="s">
        <v>23</v>
      </c>
      <c r="C10" s="66" t="s">
        <v>119</v>
      </c>
      <c r="D10" s="212" t="s">
        <v>88</v>
      </c>
      <c r="E10" s="169">
        <v>10.885577737787244</v>
      </c>
      <c r="F10" s="91">
        <v>5.198648136821447</v>
      </c>
      <c r="G10" s="91">
        <v>-2.8036047088686615</v>
      </c>
      <c r="H10" s="91">
        <v>-0.86170192134616741</v>
      </c>
      <c r="I10" s="138">
        <v>-1.4053276594831772</v>
      </c>
      <c r="J10" s="118" t="s">
        <v>123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spans="2:24" s="16" customFormat="1">
      <c r="B11" s="48" t="s">
        <v>24</v>
      </c>
      <c r="C11" s="66">
        <v>35</v>
      </c>
      <c r="D11" s="212" t="s">
        <v>89</v>
      </c>
      <c r="E11" s="169">
        <v>7.3305814007609484</v>
      </c>
      <c r="F11" s="91">
        <v>3.180814623030443</v>
      </c>
      <c r="G11" s="91">
        <v>49.024823473515653</v>
      </c>
      <c r="H11" s="91">
        <v>3.1870961278209933</v>
      </c>
      <c r="I11" s="138">
        <v>5.7352221443132123</v>
      </c>
      <c r="J11" s="59" t="s">
        <v>106</v>
      </c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spans="2:24" s="16" customFormat="1" ht="24.75">
      <c r="B12" s="48" t="s">
        <v>25</v>
      </c>
      <c r="C12" s="66" t="s">
        <v>90</v>
      </c>
      <c r="D12" s="212" t="s">
        <v>91</v>
      </c>
      <c r="E12" s="169">
        <v>3.7381567840471348</v>
      </c>
      <c r="F12" s="91">
        <v>11.648383551159355</v>
      </c>
      <c r="G12" s="91">
        <v>1.5466612706566565</v>
      </c>
      <c r="H12" s="91">
        <v>-18.450013976869144</v>
      </c>
      <c r="I12" s="138">
        <v>-8.040069083902992</v>
      </c>
      <c r="J12" s="59" t="s">
        <v>107</v>
      </c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spans="2:24" s="16" customFormat="1">
      <c r="B13" s="48" t="s">
        <v>26</v>
      </c>
      <c r="C13" s="66" t="s">
        <v>74</v>
      </c>
      <c r="D13" s="212" t="s">
        <v>37</v>
      </c>
      <c r="E13" s="169">
        <v>9.9160440146198709</v>
      </c>
      <c r="F13" s="91">
        <v>8.8979326543579447</v>
      </c>
      <c r="G13" s="91">
        <v>5.5738480401034849</v>
      </c>
      <c r="H13" s="91">
        <v>5.4344001615154127</v>
      </c>
      <c r="I13" s="138">
        <v>4.112674688833323</v>
      </c>
      <c r="J13" s="59" t="s">
        <v>38</v>
      </c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spans="2:24" s="16" customFormat="1" ht="24.75">
      <c r="B14" s="48" t="s">
        <v>27</v>
      </c>
      <c r="C14" s="66" t="s">
        <v>120</v>
      </c>
      <c r="D14" s="212" t="s">
        <v>92</v>
      </c>
      <c r="E14" s="169">
        <v>3.5286684782787461</v>
      </c>
      <c r="F14" s="91">
        <v>6.2128057746706986</v>
      </c>
      <c r="G14" s="91">
        <v>3.177108982950557</v>
      </c>
      <c r="H14" s="91">
        <v>0.97958870397177122</v>
      </c>
      <c r="I14" s="138">
        <v>0.53553095048222588</v>
      </c>
      <c r="J14" s="59" t="s">
        <v>108</v>
      </c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spans="2:24" s="16" customFormat="1">
      <c r="B15" s="48" t="s">
        <v>28</v>
      </c>
      <c r="C15" s="66" t="s">
        <v>93</v>
      </c>
      <c r="D15" s="212" t="s">
        <v>94</v>
      </c>
      <c r="E15" s="169">
        <v>19.13424222465845</v>
      </c>
      <c r="F15" s="91">
        <v>3.4288793546197951</v>
      </c>
      <c r="G15" s="91">
        <v>7.1910507606499152</v>
      </c>
      <c r="H15" s="91">
        <v>8.7788177131572951</v>
      </c>
      <c r="I15" s="138">
        <v>8.4732684302115473</v>
      </c>
      <c r="J15" s="59" t="s">
        <v>109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spans="2:24" s="16" customFormat="1">
      <c r="B16" s="48" t="s">
        <v>29</v>
      </c>
      <c r="C16" s="66" t="s">
        <v>121</v>
      </c>
      <c r="D16" s="212" t="s">
        <v>66</v>
      </c>
      <c r="E16" s="169">
        <v>25.241866707841012</v>
      </c>
      <c r="F16" s="91">
        <v>31.537301179813994</v>
      </c>
      <c r="G16" s="91">
        <v>29.622604122204791</v>
      </c>
      <c r="H16" s="91">
        <v>15.968156026329126</v>
      </c>
      <c r="I16" s="138">
        <v>3.4658500397904675</v>
      </c>
      <c r="J16" s="59" t="s">
        <v>68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spans="2:24" s="16" customFormat="1">
      <c r="B17" s="48" t="s">
        <v>30</v>
      </c>
      <c r="C17" s="66" t="s">
        <v>95</v>
      </c>
      <c r="D17" s="212" t="s">
        <v>96</v>
      </c>
      <c r="E17" s="169">
        <v>16.668466596495122</v>
      </c>
      <c r="F17" s="91">
        <v>14.619838935931256</v>
      </c>
      <c r="G17" s="91">
        <v>6.0554618115424148</v>
      </c>
      <c r="H17" s="91">
        <v>-2.3658830701374711</v>
      </c>
      <c r="I17" s="138">
        <v>2.3635137477959773</v>
      </c>
      <c r="J17" s="59" t="s">
        <v>110</v>
      </c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</row>
    <row r="18" spans="2:24" s="16" customFormat="1">
      <c r="B18" s="48" t="s">
        <v>31</v>
      </c>
      <c r="C18" s="66" t="s">
        <v>75</v>
      </c>
      <c r="D18" s="212" t="s">
        <v>97</v>
      </c>
      <c r="E18" s="169">
        <v>19.56725275260878</v>
      </c>
      <c r="F18" s="91">
        <v>9.8322337266703244</v>
      </c>
      <c r="G18" s="91">
        <v>8.857752303270388</v>
      </c>
      <c r="H18" s="91">
        <v>4.1848791263500544</v>
      </c>
      <c r="I18" s="138">
        <v>3.5344232950159835</v>
      </c>
      <c r="J18" s="59" t="s">
        <v>69</v>
      </c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spans="2:24" s="16" customFormat="1">
      <c r="B19" s="48" t="s">
        <v>32</v>
      </c>
      <c r="C19" s="66">
        <v>68</v>
      </c>
      <c r="D19" s="212" t="s">
        <v>116</v>
      </c>
      <c r="E19" s="169">
        <v>3.7169957733817967</v>
      </c>
      <c r="F19" s="91">
        <v>6.6882286367861354</v>
      </c>
      <c r="G19" s="91">
        <v>5.9877824217536784</v>
      </c>
      <c r="H19" s="91">
        <v>0.46190940741919917</v>
      </c>
      <c r="I19" s="138">
        <v>8.2618109341657373</v>
      </c>
      <c r="J19" s="59" t="s">
        <v>70</v>
      </c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</row>
    <row r="20" spans="2:24" s="16" customFormat="1">
      <c r="B20" s="48" t="s">
        <v>33</v>
      </c>
      <c r="C20" s="66" t="s">
        <v>98</v>
      </c>
      <c r="D20" s="212" t="s">
        <v>99</v>
      </c>
      <c r="E20" s="169">
        <v>-6.2885510249699905E-2</v>
      </c>
      <c r="F20" s="91">
        <v>25.183916619163455</v>
      </c>
      <c r="G20" s="91">
        <v>6.744186259052924</v>
      </c>
      <c r="H20" s="91">
        <v>2.769653162347268</v>
      </c>
      <c r="I20" s="138">
        <v>1.2085902668212469</v>
      </c>
      <c r="J20" s="59" t="s">
        <v>111</v>
      </c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</row>
    <row r="21" spans="2:24" s="16" customFormat="1">
      <c r="B21" s="48" t="s">
        <v>34</v>
      </c>
      <c r="C21" s="66" t="s">
        <v>76</v>
      </c>
      <c r="D21" s="212" t="s">
        <v>100</v>
      </c>
      <c r="E21" s="169">
        <v>14.003780669158232</v>
      </c>
      <c r="F21" s="91">
        <v>-1.9621936364734438</v>
      </c>
      <c r="G21" s="91">
        <v>9.713806282483489</v>
      </c>
      <c r="H21" s="91">
        <v>9.9259757418817713</v>
      </c>
      <c r="I21" s="138">
        <v>-0.25725713672906636</v>
      </c>
      <c r="J21" s="59" t="s">
        <v>71</v>
      </c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</row>
    <row r="22" spans="2:24" s="16" customFormat="1">
      <c r="B22" s="48" t="s">
        <v>35</v>
      </c>
      <c r="C22" s="49">
        <v>84</v>
      </c>
      <c r="D22" s="212" t="s">
        <v>101</v>
      </c>
      <c r="E22" s="169">
        <v>6.0784730873981516</v>
      </c>
      <c r="F22" s="91">
        <v>-1.4710658353315011</v>
      </c>
      <c r="G22" s="91">
        <v>9.1019202247965723</v>
      </c>
      <c r="H22" s="91">
        <v>4.0657558227006092</v>
      </c>
      <c r="I22" s="138">
        <v>18.815400741035276</v>
      </c>
      <c r="J22" s="59" t="s">
        <v>72</v>
      </c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</row>
    <row r="23" spans="2:24" s="16" customFormat="1">
      <c r="B23" s="48" t="s">
        <v>36</v>
      </c>
      <c r="C23" s="49">
        <v>85</v>
      </c>
      <c r="D23" s="212" t="s">
        <v>102</v>
      </c>
      <c r="E23" s="169">
        <v>5.6185758347524484</v>
      </c>
      <c r="F23" s="91">
        <v>3.3921707675720967</v>
      </c>
      <c r="G23" s="91">
        <v>1.9493137887468066</v>
      </c>
      <c r="H23" s="91">
        <v>8.6035722675733837</v>
      </c>
      <c r="I23" s="138">
        <v>12.84392903343263</v>
      </c>
      <c r="J23" s="59" t="s">
        <v>73</v>
      </c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</row>
    <row r="24" spans="2:24" s="16" customFormat="1">
      <c r="B24" s="48" t="s">
        <v>39</v>
      </c>
      <c r="C24" s="49" t="s">
        <v>81</v>
      </c>
      <c r="D24" s="212" t="s">
        <v>67</v>
      </c>
      <c r="E24" s="169">
        <v>22.988392898843017</v>
      </c>
      <c r="F24" s="91">
        <v>1.2284428747680494</v>
      </c>
      <c r="G24" s="91">
        <v>2.5900560346615862</v>
      </c>
      <c r="H24" s="91">
        <v>6.4649496415823506</v>
      </c>
      <c r="I24" s="138">
        <v>8.7071689349470063</v>
      </c>
      <c r="J24" s="59" t="s">
        <v>112</v>
      </c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</row>
    <row r="25" spans="2:24" s="16" customFormat="1">
      <c r="B25" s="48" t="s">
        <v>40</v>
      </c>
      <c r="C25" s="49" t="s">
        <v>77</v>
      </c>
      <c r="D25" s="212" t="s">
        <v>103</v>
      </c>
      <c r="E25" s="169">
        <v>38.968201947106365</v>
      </c>
      <c r="F25" s="91">
        <v>20.895212150362369</v>
      </c>
      <c r="G25" s="91">
        <v>7.0011400567001374</v>
      </c>
      <c r="H25" s="91">
        <v>14.773643758055854</v>
      </c>
      <c r="I25" s="138">
        <v>1.546758774008822</v>
      </c>
      <c r="J25" s="59" t="s">
        <v>113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</row>
    <row r="26" spans="2:24" s="16" customFormat="1" ht="15.75" thickBot="1">
      <c r="B26" s="53" t="s">
        <v>41</v>
      </c>
      <c r="C26" s="50" t="s">
        <v>78</v>
      </c>
      <c r="D26" s="212" t="s">
        <v>104</v>
      </c>
      <c r="E26" s="170">
        <v>13.977428042380495</v>
      </c>
      <c r="F26" s="171">
        <v>23.720549062233758</v>
      </c>
      <c r="G26" s="171">
        <v>15.763087717605202</v>
      </c>
      <c r="H26" s="171">
        <v>7.1934489864676294</v>
      </c>
      <c r="I26" s="172">
        <v>9.0268058519959595</v>
      </c>
      <c r="J26" s="59" t="s">
        <v>114</v>
      </c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</row>
    <row r="27" spans="2:24" s="16" customFormat="1">
      <c r="B27" s="57"/>
      <c r="C27" s="57"/>
      <c r="D27" s="61" t="s">
        <v>50</v>
      </c>
      <c r="E27" s="177">
        <v>7.1938131910267629</v>
      </c>
      <c r="F27" s="178">
        <v>4.8309798413517484</v>
      </c>
      <c r="G27" s="178">
        <v>4.9866829673653967</v>
      </c>
      <c r="H27" s="178">
        <v>2.9649443136227092</v>
      </c>
      <c r="I27" s="179">
        <v>2.8926946808059455</v>
      </c>
      <c r="J27" s="58" t="s">
        <v>49</v>
      </c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</row>
    <row r="28" spans="2:24" s="16" customFormat="1">
      <c r="B28" s="57"/>
      <c r="C28" s="57"/>
      <c r="D28" s="62" t="s">
        <v>10</v>
      </c>
      <c r="E28" s="180">
        <v>21.310793459029838</v>
      </c>
      <c r="F28" s="181">
        <v>2.4708072440049733</v>
      </c>
      <c r="G28" s="181">
        <v>-2.1425067110446889</v>
      </c>
      <c r="H28" s="182">
        <v>11.205200428584305</v>
      </c>
      <c r="I28" s="183">
        <v>8.6150051159454222</v>
      </c>
      <c r="J28" s="59" t="s">
        <v>115</v>
      </c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</row>
    <row r="29" spans="2:24" s="16" customFormat="1" ht="15.75" thickBot="1">
      <c r="B29" s="57"/>
      <c r="C29" s="57"/>
      <c r="D29" s="63" t="s">
        <v>48</v>
      </c>
      <c r="E29" s="184">
        <v>8.9243060384475115</v>
      </c>
      <c r="F29" s="185">
        <v>4.4895483647107142</v>
      </c>
      <c r="G29" s="185">
        <v>4.0109728236170668</v>
      </c>
      <c r="H29" s="185">
        <v>4.0285112192709533</v>
      </c>
      <c r="I29" s="186">
        <v>3.6600826973225224</v>
      </c>
      <c r="J29" s="60" t="s">
        <v>47</v>
      </c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</row>
    <row r="30" spans="2:24" s="16" customFormat="1">
      <c r="E30" s="5"/>
      <c r="G30" s="5"/>
      <c r="H30" s="5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spans="2:24" s="16" customFormat="1">
      <c r="B31" s="110"/>
      <c r="D31" s="110" t="s">
        <v>128</v>
      </c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</row>
  </sheetData>
  <mergeCells count="3">
    <mergeCell ref="D6:D7"/>
    <mergeCell ref="J6:J7"/>
    <mergeCell ref="E6:I6"/>
  </mergeCells>
  <pageMargins left="0.7" right="0.7" top="0.3" bottom="0.75" header="0.3" footer="0.3"/>
  <pageSetup paperSize="9" scale="96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B1:J30"/>
  <sheetViews>
    <sheetView showGridLines="0" zoomScale="90" zoomScaleNormal="90" workbookViewId="0">
      <selection activeCell="D11" sqref="D11"/>
    </sheetView>
  </sheetViews>
  <sheetFormatPr defaultColWidth="9.140625" defaultRowHeight="15"/>
  <cols>
    <col min="1" max="1" width="2.42578125" customWidth="1"/>
    <col min="2" max="2" width="7.28515625" customWidth="1"/>
    <col min="3" max="3" width="10.5703125" customWidth="1"/>
    <col min="4" max="4" width="55.7109375" customWidth="1"/>
    <col min="5" max="9" width="8.85546875" customWidth="1"/>
    <col min="10" max="10" width="58.42578125" bestFit="1" customWidth="1"/>
    <col min="11" max="11" width="9.85546875" bestFit="1" customWidth="1"/>
  </cols>
  <sheetData>
    <row r="1" spans="2:10" s="19" customFormat="1">
      <c r="B1" s="17" t="s">
        <v>86</v>
      </c>
      <c r="C1" s="17"/>
      <c r="D1" s="18"/>
      <c r="E1" s="121"/>
      <c r="F1" s="121"/>
      <c r="G1" s="121"/>
      <c r="H1" s="121"/>
      <c r="I1" s="121"/>
    </row>
    <row r="2" spans="2:10" s="19" customFormat="1">
      <c r="B2" s="17" t="s">
        <v>52</v>
      </c>
      <c r="C2" s="17"/>
      <c r="D2" s="18"/>
      <c r="E2" s="121"/>
      <c r="F2" s="121"/>
      <c r="G2" s="121"/>
      <c r="H2" s="121"/>
      <c r="I2" s="121"/>
    </row>
    <row r="3" spans="2:10" s="19" customFormat="1">
      <c r="B3" s="17" t="s">
        <v>135</v>
      </c>
      <c r="C3" s="17"/>
      <c r="D3" s="18"/>
      <c r="E3" s="121"/>
      <c r="F3" s="121"/>
      <c r="G3" s="121"/>
      <c r="H3" s="121"/>
      <c r="I3" s="121"/>
    </row>
    <row r="4" spans="2:10" s="19" customFormat="1" ht="15.75" thickBot="1">
      <c r="B4" s="46"/>
      <c r="C4" s="2"/>
      <c r="D4" s="5"/>
      <c r="E4" s="121"/>
      <c r="F4" s="121"/>
      <c r="G4" s="121"/>
      <c r="H4" s="121"/>
      <c r="I4" s="121"/>
    </row>
    <row r="5" spans="2:10" s="19" customFormat="1" ht="15.75" customHeight="1" thickBot="1">
      <c r="B5" s="10" t="s">
        <v>17</v>
      </c>
      <c r="C5" s="10" t="s">
        <v>79</v>
      </c>
      <c r="D5" s="224" t="s">
        <v>18</v>
      </c>
      <c r="E5" s="228"/>
      <c r="F5" s="220"/>
      <c r="G5" s="220"/>
      <c r="H5" s="220"/>
      <c r="I5" s="221"/>
      <c r="J5" s="218" t="s">
        <v>19</v>
      </c>
    </row>
    <row r="6" spans="2:10" s="19" customFormat="1" ht="15.75" thickBot="1">
      <c r="B6" s="11" t="s">
        <v>20</v>
      </c>
      <c r="C6" s="11" t="s">
        <v>80</v>
      </c>
      <c r="D6" s="225"/>
      <c r="E6" s="147">
        <v>2021</v>
      </c>
      <c r="F6" s="145">
        <v>2022</v>
      </c>
      <c r="G6" s="145">
        <v>2023</v>
      </c>
      <c r="H6" s="145">
        <v>2024</v>
      </c>
      <c r="I6" s="145" t="s">
        <v>127</v>
      </c>
      <c r="J6" s="219"/>
    </row>
    <row r="7" spans="2:10" s="19" customFormat="1">
      <c r="B7" s="47" t="s">
        <v>21</v>
      </c>
      <c r="C7" s="65" t="s">
        <v>117</v>
      </c>
      <c r="D7" s="211" t="s">
        <v>87</v>
      </c>
      <c r="E7" s="174">
        <v>17.383983764448075</v>
      </c>
      <c r="F7" s="173">
        <v>16.618141772464114</v>
      </c>
      <c r="G7" s="173">
        <v>16.00124009208961</v>
      </c>
      <c r="H7" s="173">
        <v>15.308031303583059</v>
      </c>
      <c r="I7" s="175">
        <v>14.588182199576732</v>
      </c>
      <c r="J7" s="31" t="s">
        <v>105</v>
      </c>
    </row>
    <row r="8" spans="2:10" s="19" customFormat="1">
      <c r="B8" s="48" t="s">
        <v>22</v>
      </c>
      <c r="C8" s="66" t="s">
        <v>118</v>
      </c>
      <c r="D8" s="212" t="s">
        <v>65</v>
      </c>
      <c r="E8" s="139">
        <v>1.4758847555869785</v>
      </c>
      <c r="F8" s="123">
        <v>1.4645492182491326</v>
      </c>
      <c r="G8" s="123">
        <v>1.2178774810325372</v>
      </c>
      <c r="H8" s="123">
        <v>1.1667297179498222</v>
      </c>
      <c r="I8" s="140">
        <v>0.9416070375640474</v>
      </c>
      <c r="J8" s="51" t="s">
        <v>122</v>
      </c>
    </row>
    <row r="9" spans="2:10" s="19" customFormat="1">
      <c r="B9" s="48" t="s">
        <v>23</v>
      </c>
      <c r="C9" s="66" t="s">
        <v>119</v>
      </c>
      <c r="D9" s="212" t="s">
        <v>88</v>
      </c>
      <c r="E9" s="139">
        <v>7.3815183608705519</v>
      </c>
      <c r="F9" s="123">
        <v>8.0324684279911711</v>
      </c>
      <c r="G9" s="123">
        <v>7.5278994739346281</v>
      </c>
      <c r="H9" s="123">
        <v>6.9680046105738951</v>
      </c>
      <c r="I9" s="140">
        <v>6.4617243694589526</v>
      </c>
      <c r="J9" s="51" t="s">
        <v>123</v>
      </c>
    </row>
    <row r="10" spans="2:10" s="19" customFormat="1">
      <c r="B10" s="48" t="s">
        <v>24</v>
      </c>
      <c r="C10" s="66">
        <v>35</v>
      </c>
      <c r="D10" s="212" t="s">
        <v>89</v>
      </c>
      <c r="E10" s="139">
        <v>1.9047521176393134</v>
      </c>
      <c r="F10" s="123">
        <v>1.7766540681630323</v>
      </c>
      <c r="G10" s="123">
        <v>2.4778061623184087</v>
      </c>
      <c r="H10" s="123">
        <v>2.3705113899762997</v>
      </c>
      <c r="I10" s="140">
        <v>2.1506228642976155</v>
      </c>
      <c r="J10" s="51" t="s">
        <v>106</v>
      </c>
    </row>
    <row r="11" spans="2:10" s="19" customFormat="1" ht="24.75">
      <c r="B11" s="48" t="s">
        <v>25</v>
      </c>
      <c r="C11" s="66" t="s">
        <v>90</v>
      </c>
      <c r="D11" s="212" t="s">
        <v>91</v>
      </c>
      <c r="E11" s="139">
        <v>0.67151752120370822</v>
      </c>
      <c r="F11" s="123">
        <v>0.69028553292190686</v>
      </c>
      <c r="G11" s="123">
        <v>0.66301131301194094</v>
      </c>
      <c r="H11" s="123">
        <v>0.58809023934427673</v>
      </c>
      <c r="I11" s="140">
        <v>0.52179452805951265</v>
      </c>
      <c r="J11" s="51" t="s">
        <v>107</v>
      </c>
    </row>
    <row r="12" spans="2:10" s="19" customFormat="1">
      <c r="B12" s="48" t="s">
        <v>26</v>
      </c>
      <c r="C12" s="66" t="s">
        <v>74</v>
      </c>
      <c r="D12" s="212" t="s">
        <v>37</v>
      </c>
      <c r="E12" s="139">
        <v>12.352267638863204</v>
      </c>
      <c r="F12" s="123">
        <v>12.027289608109321</v>
      </c>
      <c r="G12" s="123">
        <v>11.991025031208858</v>
      </c>
      <c r="H12" s="123">
        <v>12.216821626070375</v>
      </c>
      <c r="I12" s="140">
        <v>12.560531102520839</v>
      </c>
      <c r="J12" s="51" t="s">
        <v>38</v>
      </c>
    </row>
    <row r="13" spans="2:10" s="19" customFormat="1" ht="24.75">
      <c r="B13" s="48" t="s">
        <v>27</v>
      </c>
      <c r="C13" s="66" t="s">
        <v>120</v>
      </c>
      <c r="D13" s="212" t="s">
        <v>92</v>
      </c>
      <c r="E13" s="139">
        <v>10.330541204803669</v>
      </c>
      <c r="F13" s="123">
        <v>11.073258737179124</v>
      </c>
      <c r="G13" s="123">
        <v>10.988034787606779</v>
      </c>
      <c r="H13" s="123">
        <v>11.082405524659263</v>
      </c>
      <c r="I13" s="140">
        <v>10.885127601982125</v>
      </c>
      <c r="J13" s="51" t="s">
        <v>108</v>
      </c>
    </row>
    <row r="14" spans="2:10" s="19" customFormat="1">
      <c r="B14" s="48" t="s">
        <v>28</v>
      </c>
      <c r="C14" s="66" t="s">
        <v>93</v>
      </c>
      <c r="D14" s="212" t="s">
        <v>94</v>
      </c>
      <c r="E14" s="139">
        <v>2.6730831713585719</v>
      </c>
      <c r="F14" s="123">
        <v>2.7801604397351221</v>
      </c>
      <c r="G14" s="123">
        <v>2.7106242481669973</v>
      </c>
      <c r="H14" s="123">
        <v>2.8449254676918039</v>
      </c>
      <c r="I14" s="140">
        <v>3.0380288125169534</v>
      </c>
      <c r="J14" s="51" t="s">
        <v>109</v>
      </c>
    </row>
    <row r="15" spans="2:10" s="19" customFormat="1">
      <c r="B15" s="48" t="s">
        <v>29</v>
      </c>
      <c r="C15" s="66" t="s">
        <v>121</v>
      </c>
      <c r="D15" s="212" t="s">
        <v>66</v>
      </c>
      <c r="E15" s="139">
        <v>2.6354688801130473</v>
      </c>
      <c r="F15" s="123">
        <v>3.3431767571900526</v>
      </c>
      <c r="G15" s="123">
        <v>4.4785789508217375</v>
      </c>
      <c r="H15" s="123">
        <v>4.9624249560787117</v>
      </c>
      <c r="I15" s="140">
        <v>5.4774037659411174</v>
      </c>
      <c r="J15" s="51" t="s">
        <v>68</v>
      </c>
    </row>
    <row r="16" spans="2:10" s="19" customFormat="1">
      <c r="B16" s="48" t="s">
        <v>30</v>
      </c>
      <c r="C16" s="66" t="s">
        <v>95</v>
      </c>
      <c r="D16" s="212" t="s">
        <v>96</v>
      </c>
      <c r="E16" s="139">
        <v>2.5858177213808076</v>
      </c>
      <c r="F16" s="123">
        <v>2.7195715512610739</v>
      </c>
      <c r="G16" s="123">
        <v>2.6203147535445637</v>
      </c>
      <c r="H16" s="123">
        <v>2.4281354956690251</v>
      </c>
      <c r="I16" s="140">
        <v>2.4013102228796419</v>
      </c>
      <c r="J16" s="51" t="s">
        <v>110</v>
      </c>
    </row>
    <row r="17" spans="2:10" s="19" customFormat="1">
      <c r="B17" s="48" t="s">
        <v>31</v>
      </c>
      <c r="C17" s="66" t="s">
        <v>75</v>
      </c>
      <c r="D17" s="212" t="s">
        <v>97</v>
      </c>
      <c r="E17" s="139">
        <v>1.5804139912606314</v>
      </c>
      <c r="F17" s="123">
        <v>1.5636862176556336</v>
      </c>
      <c r="G17" s="123">
        <v>1.597223191447195</v>
      </c>
      <c r="H17" s="123">
        <v>1.575438291957072</v>
      </c>
      <c r="I17" s="140">
        <v>1.6282708896525584</v>
      </c>
      <c r="J17" s="51" t="s">
        <v>69</v>
      </c>
    </row>
    <row r="18" spans="2:10" s="19" customFormat="1">
      <c r="B18" s="48" t="s">
        <v>32</v>
      </c>
      <c r="C18" s="66">
        <v>68</v>
      </c>
      <c r="D18" s="212" t="s">
        <v>116</v>
      </c>
      <c r="E18" s="139">
        <v>5.4594468514935608</v>
      </c>
      <c r="F18" s="123">
        <v>5.1065319595790424</v>
      </c>
      <c r="G18" s="123">
        <v>5.1747478908195408</v>
      </c>
      <c r="H18" s="123">
        <v>5.0581979318728614</v>
      </c>
      <c r="I18" s="140">
        <v>5.3570259761062973</v>
      </c>
      <c r="J18" s="51" t="s">
        <v>70</v>
      </c>
    </row>
    <row r="19" spans="2:10" s="19" customFormat="1">
      <c r="B19" s="48" t="s">
        <v>33</v>
      </c>
      <c r="C19" s="66" t="s">
        <v>98</v>
      </c>
      <c r="D19" s="212" t="s">
        <v>99</v>
      </c>
      <c r="E19" s="139">
        <v>2.6661102596961395</v>
      </c>
      <c r="F19" s="123">
        <v>3.1500642062823609</v>
      </c>
      <c r="G19" s="123">
        <v>3.1873318534660426</v>
      </c>
      <c r="H19" s="123">
        <v>3.1101287409132499</v>
      </c>
      <c r="I19" s="140">
        <v>3.0331180840363641</v>
      </c>
      <c r="J19" s="51" t="s">
        <v>111</v>
      </c>
    </row>
    <row r="20" spans="2:10" s="19" customFormat="1">
      <c r="B20" s="48" t="s">
        <v>34</v>
      </c>
      <c r="C20" s="66" t="s">
        <v>76</v>
      </c>
      <c r="D20" s="212" t="s">
        <v>100</v>
      </c>
      <c r="E20" s="139">
        <v>3.3483337771551644</v>
      </c>
      <c r="F20" s="123">
        <v>3.5233159390384503</v>
      </c>
      <c r="G20" s="123">
        <v>3.6458625672469407</v>
      </c>
      <c r="H20" s="123">
        <v>3.7850660157759455</v>
      </c>
      <c r="I20" s="140">
        <v>3.6759160114385567</v>
      </c>
      <c r="J20" s="51" t="s">
        <v>71</v>
      </c>
    </row>
    <row r="21" spans="2:10" s="19" customFormat="1">
      <c r="B21" s="48" t="s">
        <v>35</v>
      </c>
      <c r="C21" s="49">
        <v>84</v>
      </c>
      <c r="D21" s="212" t="s">
        <v>101</v>
      </c>
      <c r="E21" s="139">
        <v>5.2985721084881687</v>
      </c>
      <c r="F21" s="123">
        <v>4.8733833127571868</v>
      </c>
      <c r="G21" s="123">
        <v>5.1796492362724598</v>
      </c>
      <c r="H21" s="123">
        <v>5.3346044252684184</v>
      </c>
      <c r="I21" s="140">
        <v>5.4267207123067918</v>
      </c>
      <c r="J21" s="51" t="s">
        <v>72</v>
      </c>
    </row>
    <row r="22" spans="2:10" s="19" customFormat="1">
      <c r="B22" s="48" t="s">
        <v>36</v>
      </c>
      <c r="C22" s="49">
        <v>85</v>
      </c>
      <c r="D22" s="212" t="s">
        <v>102</v>
      </c>
      <c r="E22" s="139">
        <v>3.1512474761849667</v>
      </c>
      <c r="F22" s="123">
        <v>2.8883648476239245</v>
      </c>
      <c r="G22" s="123">
        <v>2.8274077860377673</v>
      </c>
      <c r="H22" s="123">
        <v>2.910538157251759</v>
      </c>
      <c r="I22" s="140">
        <v>3.1061633554364354</v>
      </c>
      <c r="J22" s="51" t="s">
        <v>73</v>
      </c>
    </row>
    <row r="23" spans="2:10" s="19" customFormat="1">
      <c r="B23" s="48" t="s">
        <v>39</v>
      </c>
      <c r="C23" s="49" t="s">
        <v>81</v>
      </c>
      <c r="D23" s="212" t="s">
        <v>67</v>
      </c>
      <c r="E23" s="139">
        <v>3.250766028465546</v>
      </c>
      <c r="F23" s="123">
        <v>3.0944507675909096</v>
      </c>
      <c r="G23" s="123">
        <v>3.0652419266460722</v>
      </c>
      <c r="H23" s="123">
        <v>3.0956764817511599</v>
      </c>
      <c r="I23" s="140">
        <v>3.2454404616450589</v>
      </c>
      <c r="J23" s="51" t="s">
        <v>112</v>
      </c>
    </row>
    <row r="24" spans="2:10" s="19" customFormat="1">
      <c r="B24" s="48" t="s">
        <v>40</v>
      </c>
      <c r="C24" s="49" t="s">
        <v>77</v>
      </c>
      <c r="D24" s="212" t="s">
        <v>103</v>
      </c>
      <c r="E24" s="139">
        <v>0.45738859887951072</v>
      </c>
      <c r="F24" s="123">
        <v>0.52125973890566357</v>
      </c>
      <c r="G24" s="123">
        <v>0.52730766973329346</v>
      </c>
      <c r="H24" s="123">
        <v>0.56249916572482739</v>
      </c>
      <c r="I24" s="140">
        <v>0.56975622741643106</v>
      </c>
      <c r="J24" s="51" t="s">
        <v>113</v>
      </c>
    </row>
    <row r="25" spans="2:10" s="19" customFormat="1" ht="15.75" thickBot="1">
      <c r="B25" s="53" t="s">
        <v>41</v>
      </c>
      <c r="C25" s="50" t="s">
        <v>78</v>
      </c>
      <c r="D25" s="212" t="s">
        <v>104</v>
      </c>
      <c r="E25" s="139">
        <v>0.92650831205081663</v>
      </c>
      <c r="F25" s="123">
        <v>1.0672572281322739</v>
      </c>
      <c r="G25" s="123">
        <v>1.2118513979217154</v>
      </c>
      <c r="H25" s="123">
        <v>1.2213154294926336</v>
      </c>
      <c r="I25" s="140">
        <v>1.2536541871055011</v>
      </c>
      <c r="J25" s="51" t="s">
        <v>114</v>
      </c>
    </row>
    <row r="26" spans="2:10" s="19" customFormat="1">
      <c r="B26" s="29"/>
      <c r="C26" s="29"/>
      <c r="D26" s="61" t="s">
        <v>50</v>
      </c>
      <c r="E26" s="202">
        <v>85.533622539942456</v>
      </c>
      <c r="F26" s="203">
        <v>86.313870330829502</v>
      </c>
      <c r="G26" s="203">
        <v>87.093035813327077</v>
      </c>
      <c r="H26" s="203">
        <v>86.589525551572407</v>
      </c>
      <c r="I26" s="204">
        <v>86.322398409941542</v>
      </c>
      <c r="J26" s="67" t="s">
        <v>49</v>
      </c>
    </row>
    <row r="27" spans="2:10" s="19" customFormat="1">
      <c r="B27" s="29"/>
      <c r="C27" s="29"/>
      <c r="D27" s="62" t="s">
        <v>10</v>
      </c>
      <c r="E27" s="205">
        <v>14.466377460057576</v>
      </c>
      <c r="F27" s="206">
        <v>13.6861296691705</v>
      </c>
      <c r="G27" s="206">
        <v>12.906964186672926</v>
      </c>
      <c r="H27" s="206">
        <v>13.410455028395546</v>
      </c>
      <c r="I27" s="207">
        <v>13.677601590058469</v>
      </c>
      <c r="J27" s="55" t="s">
        <v>115</v>
      </c>
    </row>
    <row r="28" spans="2:10" s="19" customFormat="1" ht="15.75" thickBot="1">
      <c r="B28" s="29"/>
      <c r="C28" s="29"/>
      <c r="D28" s="63" t="s">
        <v>48</v>
      </c>
      <c r="E28" s="208">
        <v>100.00000000000003</v>
      </c>
      <c r="F28" s="209">
        <v>100</v>
      </c>
      <c r="G28" s="209">
        <v>100</v>
      </c>
      <c r="H28" s="209">
        <v>99.999980579967954</v>
      </c>
      <c r="I28" s="210">
        <v>100</v>
      </c>
      <c r="J28" s="68" t="s">
        <v>47</v>
      </c>
    </row>
    <row r="29" spans="2:10" s="19" customFormat="1">
      <c r="E29" s="122"/>
      <c r="F29" s="122"/>
      <c r="G29" s="122"/>
      <c r="H29"/>
      <c r="I29"/>
      <c r="J29"/>
    </row>
    <row r="30" spans="2:10" s="19" customFormat="1">
      <c r="B30" s="110"/>
      <c r="D30" s="110" t="s">
        <v>128</v>
      </c>
      <c r="E30" s="122"/>
      <c r="F30" s="122"/>
      <c r="G30" s="122"/>
      <c r="H30"/>
      <c r="I30"/>
      <c r="J30"/>
    </row>
  </sheetData>
  <mergeCells count="3">
    <mergeCell ref="D5:D6"/>
    <mergeCell ref="J5:J6"/>
    <mergeCell ref="E5:I5"/>
  </mergeCells>
  <pageMargins left="0.7" right="0.7" top="0.28999999999999998" bottom="0.75" header="0.3" footer="0.3"/>
  <pageSetup paperSize="9" scale="9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Kapaku-Cover</vt:lpstr>
      <vt:lpstr>Permbajtja-Content</vt:lpstr>
      <vt:lpstr>_tab_1</vt:lpstr>
      <vt:lpstr>_tab_2</vt:lpstr>
      <vt:lpstr>_tab_3</vt:lpstr>
      <vt:lpstr>_tab_4</vt:lpstr>
      <vt:lpstr>_tab_5</vt:lpstr>
      <vt:lpstr>_tab_6</vt:lpstr>
      <vt:lpstr>_tab_7</vt:lpstr>
      <vt:lpstr>_tab_8</vt:lpstr>
      <vt:lpstr>_tab_2!Print_Area</vt:lpstr>
      <vt:lpstr>_tab_3!Print_Area</vt:lpstr>
      <vt:lpstr>_tab_4!Print_Area</vt:lpstr>
      <vt:lpstr>_tab_5!Print_Area</vt:lpstr>
      <vt:lpstr>_tab_6!Print_Area</vt:lpstr>
      <vt:lpstr>_tab_7!Print_Area</vt:lpstr>
      <vt:lpstr>_tab_8!Print_Area</vt:lpstr>
      <vt:lpstr>'Kapaku-Cover'!Print_Area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2026-06-29T14:11:38Z</dcterms:modified>
</cp:coreProperties>
</file>