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codeName="ThisWorkbook" defaultThemeVersion="124226"/>
  <xr:revisionPtr revIDLastSave="0" documentId="13_ncr:1_{6CF08304-DD27-47D7-BB67-918C3E09B448}" xr6:coauthVersionLast="36" xr6:coauthVersionMax="36" xr10:uidLastSave="{00000000-0000-0000-0000-000000000000}"/>
  <bookViews>
    <workbookView xWindow="30" yWindow="1005" windowWidth="27630" windowHeight="6135" tabRatio="745" xr2:uid="{00000000-000D-0000-FFFF-FFFF00000000}"/>
  </bookViews>
  <sheets>
    <sheet name="Kapaku-Cover" sheetId="17" r:id="rId1"/>
    <sheet name="Permbajtja-Content" sheetId="15" r:id="rId2"/>
    <sheet name="_tab_1" sheetId="5" r:id="rId3"/>
    <sheet name="_tab_2" sheetId="6" r:id="rId4"/>
    <sheet name="_tab_3" sheetId="7" r:id="rId5"/>
    <sheet name="_tab_4" sheetId="8" r:id="rId6"/>
    <sheet name="_tab_5" sheetId="9" r:id="rId7"/>
    <sheet name="_tab_6" sheetId="14" r:id="rId8"/>
    <sheet name="_tab_7" sheetId="11" r:id="rId9"/>
    <sheet name="_tab_8" sheetId="12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ad" localSheetId="3">#REF!</definedName>
    <definedName name="ad" localSheetId="4">#REF!</definedName>
    <definedName name="ad" localSheetId="5">#REF!</definedName>
    <definedName name="ad" localSheetId="6">#REF!</definedName>
    <definedName name="ad" localSheetId="7">#REF!</definedName>
    <definedName name="ad" localSheetId="8">#REF!</definedName>
    <definedName name="ad" localSheetId="9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3">#REF!</definedName>
    <definedName name="datab" localSheetId="4">#REF!</definedName>
    <definedName name="datab" localSheetId="5">#REF!</definedName>
    <definedName name="datab" localSheetId="6">#REF!</definedName>
    <definedName name="datab" localSheetId="7">#REF!</definedName>
    <definedName name="datab" localSheetId="8">#REF!</definedName>
    <definedName name="datab" localSheetId="9">#REF!</definedName>
    <definedName name="datab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>#REF!</definedName>
    <definedName name="dfd" localSheetId="3">#REF!</definedName>
    <definedName name="dfd" localSheetId="4">#REF!</definedName>
    <definedName name="dfd" localSheetId="5">#REF!</definedName>
    <definedName name="dfd" localSheetId="6">#REF!</definedName>
    <definedName name="dfd" localSheetId="7">#REF!</definedName>
    <definedName name="dfd" localSheetId="8">#REF!</definedName>
    <definedName name="dfd" localSheetId="9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3">_tab_2!$A$1:$D$4</definedName>
    <definedName name="_xlnm.Print_Area" localSheetId="4">_tab_3!$A$1:$D$4</definedName>
    <definedName name="_xlnm.Print_Area" localSheetId="5">_tab_4!$A$1:$D$4</definedName>
    <definedName name="_xlnm.Print_Area" localSheetId="6">_tab_5!$A$1:$D$4</definedName>
    <definedName name="_xlnm.Print_Area" localSheetId="7">_tab_6!$A$2:$D$4</definedName>
    <definedName name="_xlnm.Print_Area" localSheetId="8">_tab_7!$A$1:$D$3</definedName>
    <definedName name="_xlnm.Print_Area" localSheetId="9">_tab_8!$A$1:$D$3</definedName>
    <definedName name="_xlnm.Print_Area" localSheetId="0">'Kapaku-Cover'!$A$1:$J$48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3">#REF!</definedName>
    <definedName name="SubPermbledhese" localSheetId="4">#REF!</definedName>
    <definedName name="SubPermbledhese" localSheetId="5">#REF!</definedName>
    <definedName name="SubPermbledhese" localSheetId="6">#REF!</definedName>
    <definedName name="SubPermbledhese" localSheetId="7">#REF!</definedName>
    <definedName name="SubPermbledhese" localSheetId="8">#REF!</definedName>
    <definedName name="SubPermbledhese" localSheetId="9">#REF!</definedName>
    <definedName name="SubPermbledhese">#REF!</definedName>
    <definedName name="Taxes_constp_2010" localSheetId="3">#REF!</definedName>
    <definedName name="Taxes_constp_2010" localSheetId="4">#REF!</definedName>
    <definedName name="Taxes_constp_2010" localSheetId="5">#REF!</definedName>
    <definedName name="Taxes_constp_2010" localSheetId="6">#REF!</definedName>
    <definedName name="Taxes_constp_2010" localSheetId="7">#REF!</definedName>
    <definedName name="Taxes_constp_2010" localSheetId="8">#REF!</definedName>
    <definedName name="Taxes_constp_2010" localSheetId="9">#REF!</definedName>
    <definedName name="Taxes_constp_2010">#REF!</definedName>
    <definedName name="x">[2]Temp!$L$4:$L$23</definedName>
    <definedName name="y">[2]Temp!$D$4:$D$23</definedName>
  </definedNames>
  <calcPr calcId="191029"/>
</workbook>
</file>

<file path=xl/calcChain.xml><?xml version="1.0" encoding="utf-8"?>
<calcChain xmlns="http://schemas.openxmlformats.org/spreadsheetml/2006/main">
  <c r="A40" i="17" l="1"/>
  <c r="E26" i="17"/>
  <c r="F25" i="14" l="1"/>
  <c r="F24" i="14"/>
  <c r="F14" i="14"/>
  <c r="F9" i="14"/>
  <c r="F10" i="14"/>
  <c r="F11" i="14"/>
  <c r="F12" i="14"/>
  <c r="F13" i="14"/>
  <c r="F16" i="14"/>
  <c r="F17" i="14"/>
  <c r="F18" i="14"/>
  <c r="F19" i="14"/>
  <c r="F20" i="14"/>
  <c r="F21" i="14"/>
  <c r="F22" i="14"/>
  <c r="F23" i="14"/>
  <c r="F26" i="14"/>
  <c r="F27" i="14"/>
  <c r="F15" i="14"/>
  <c r="G30" i="8" l="1"/>
  <c r="G9" i="14" l="1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F28" i="14"/>
  <c r="F29" i="14"/>
  <c r="G29" i="14"/>
  <c r="F30" i="14"/>
  <c r="F30" i="8" l="1"/>
  <c r="G28" i="14"/>
  <c r="G30" i="14" l="1"/>
  <c r="I29" i="9"/>
  <c r="I31" i="9" l="1"/>
  <c r="H31" i="9"/>
  <c r="H30" i="8" l="1"/>
  <c r="E23" i="17"/>
  <c r="B18" i="17" l="1"/>
  <c r="A45" i="17" l="1"/>
  <c r="B10" i="15" l="1"/>
  <c r="E24" i="17" l="1"/>
  <c r="C4" i="17" l="1"/>
  <c r="A3" i="15" l="1"/>
  <c r="B9" i="15"/>
  <c r="B12" i="15"/>
  <c r="B13" i="15"/>
  <c r="B11" i="15"/>
  <c r="B8" i="15"/>
  <c r="B7" i="15"/>
  <c r="B6" i="15"/>
  <c r="I30" i="8" l="1"/>
</calcChain>
</file>

<file path=xl/sharedStrings.xml><?xml version="1.0" encoding="utf-8"?>
<sst xmlns="http://schemas.openxmlformats.org/spreadsheetml/2006/main" count="660" uniqueCount="141">
  <si>
    <t>Year</t>
  </si>
  <si>
    <t>Viti</t>
  </si>
  <si>
    <t xml:space="preserve"> 6=(3+4-5)</t>
  </si>
  <si>
    <t>(3=1-2)</t>
  </si>
  <si>
    <t xml:space="preserve">GDP at market prices  </t>
  </si>
  <si>
    <t>Net taxes on products</t>
  </si>
  <si>
    <t xml:space="preserve">Gross Value Added </t>
  </si>
  <si>
    <t>Intermediate Consumption</t>
  </si>
  <si>
    <t>Output</t>
  </si>
  <si>
    <t>PBB me çmimet e tregut</t>
  </si>
  <si>
    <t>Taksa neto mbi produktet</t>
  </si>
  <si>
    <t xml:space="preserve">Vlera e Shtuar Bruto  </t>
  </si>
  <si>
    <t>Konsumi Ndërmjetës</t>
  </si>
  <si>
    <t>Prodhimi</t>
  </si>
  <si>
    <t>GROSS DOMESTIC PRODUCT BY PRODUCTION APPROACH</t>
  </si>
  <si>
    <t>PRODHIMI SIPAS AKTIVITETIT EKONOMIK</t>
  </si>
  <si>
    <t>OUTPUT BY ECONOMIC ACTIVITIES</t>
  </si>
  <si>
    <t>Kodi</t>
  </si>
  <si>
    <t>Aktiviteti ekonomik</t>
  </si>
  <si>
    <t>Economic activities</t>
  </si>
  <si>
    <t>Code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</si>
  <si>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</si>
  <si>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</si>
  <si>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</si>
  <si>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</si>
  <si>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</si>
  <si>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</si>
  <si>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</si>
  <si>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</si>
  <si>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</si>
  <si>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</si>
  <si>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</si>
  <si>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</si>
  <si>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</si>
  <si>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</si>
  <si>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</si>
  <si>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</si>
  <si>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Ndërtimi</t>
  </si>
  <si>
    <t>Construction</t>
  </si>
  <si>
    <t>A17</t>
  </si>
  <si>
    <t>A18</t>
  </si>
  <si>
    <t>A19</t>
  </si>
  <si>
    <t xml:space="preserve">PRODHIMI TOTAL </t>
  </si>
  <si>
    <t>TOTAL OUTPUT</t>
  </si>
  <si>
    <t>INTERMEDIATE CONSUMPTION BY ECONOMIC AKTIVITIES</t>
  </si>
  <si>
    <t xml:space="preserve">KONSUMI NDËRMJETËS TOTAL </t>
  </si>
  <si>
    <t>TOTAL INTERMEDIATE CONSUMPTION</t>
  </si>
  <si>
    <t>GDP at market prices</t>
  </si>
  <si>
    <t>PBB ME ÇMIMET E TREGUT</t>
  </si>
  <si>
    <t>GVA at basic prices</t>
  </si>
  <si>
    <t>Vlera e Shtuar Bruto  me çmime bazë</t>
  </si>
  <si>
    <t>GROSS DOMESTIC PRODUCT BY ECONOMIC ACTIVITIES</t>
  </si>
  <si>
    <t>Në %  /  In %</t>
  </si>
  <si>
    <t>STRUCTURE OF GROSS DOMESTIC PRODUCTION BY ECONOMIC ACTIVITIES</t>
  </si>
  <si>
    <t>Në % / in %</t>
  </si>
  <si>
    <t xml:space="preserve">THE CONTRIBUTION OF ECONOMIC SECTORS TO THE REAL GDP GROWTH </t>
  </si>
  <si>
    <t>RRITJA REALE VJETORE E PRODHIMIT TË BRENDSHËM BRUTO SIPAS AKTIVITETIT EKONOMIK</t>
  </si>
  <si>
    <t>ANNUAL REAL GROWTH OF GROSS DOMESTIC PRODUCT  BY ECONOMIC ACTIVITIES</t>
  </si>
  <si>
    <t>tab 1</t>
  </si>
  <si>
    <t>tab 2</t>
  </si>
  <si>
    <t>tab 3</t>
  </si>
  <si>
    <t>tab 4</t>
  </si>
  <si>
    <t>tab 5</t>
  </si>
  <si>
    <t>tab 6</t>
  </si>
  <si>
    <t>tab 7</t>
  </si>
  <si>
    <t>Për pyetje në lidhje me këtë publikimi ju lutemi të kontaktoni:</t>
  </si>
  <si>
    <t>Tel +(355) 4 2222411 / +(355) 4 2233356 | Fax +(355) 4 2228300 ose E-Mail: info@instat.gov.al</t>
  </si>
  <si>
    <t>Industria nxjerrëse</t>
  </si>
  <si>
    <t>Akomodimi dhe shërbimi ushqimor</t>
  </si>
  <si>
    <t>Shëndetësia dhe aktivitete të punës sociale</t>
  </si>
  <si>
    <t>Accommodation and food service activities</t>
  </si>
  <si>
    <t>Financial and insurance activities</t>
  </si>
  <si>
    <t>Real estate activities</t>
  </si>
  <si>
    <t>Administrative and support service activities</t>
  </si>
  <si>
    <t>Public administration and defence; compulsory social security</t>
  </si>
  <si>
    <t>Education</t>
  </si>
  <si>
    <t>41-43</t>
  </si>
  <si>
    <t>64-66</t>
  </si>
  <si>
    <t>77-82</t>
  </si>
  <si>
    <t>90-93</t>
  </si>
  <si>
    <t>94-98</t>
  </si>
  <si>
    <t>NVE Rev.2</t>
  </si>
  <si>
    <t>Nace Rev.2</t>
  </si>
  <si>
    <t>86-88</t>
  </si>
  <si>
    <t>Vitet/Years</t>
  </si>
  <si>
    <t>KONTRIBUTI I SEKTORËVE EKONOMIKË NË RRITJEN REALE TË PRODHIMIT TË BRËNDSHËM BRUTO</t>
  </si>
  <si>
    <t>KONSUMI NDËRMJETËS SIPAS AKTIVITETIT EKONOMIK</t>
  </si>
  <si>
    <t>PRODHIMI I BRENDSHËM BRUTO SIPAS AKTIVITETIT EKONOMIK</t>
  </si>
  <si>
    <t>PRODHIMI I BRENDSHËM BRUTO SIPAS METODËS SË PRODHIMIT</t>
  </si>
  <si>
    <t>STRUKTURA E PRODHIMIT TË BRENDSHËM BRUTO SIPAS AKTIVITETIT EKONOMIK</t>
  </si>
  <si>
    <t>Bujqësia, pyjet dhe peshkimi</t>
  </si>
  <si>
    <t>Industria përpunuese</t>
  </si>
  <si>
    <t>Energjia elektrike, gazi, avulli dhe furnizimi me ajër të kondicionuar</t>
  </si>
  <si>
    <t>36-39</t>
  </si>
  <si>
    <t>Furnizimi me ujë, aktivitetet e trajtimit dhe menaxhimit të mbeturinave, mbetjeve</t>
  </si>
  <si>
    <t>Tregtia me shumicë dhe me pakicë; riparimi i automjeteve dhe motorcikletave</t>
  </si>
  <si>
    <t>49-53</t>
  </si>
  <si>
    <t>Transporti dhe magazinimi</t>
  </si>
  <si>
    <t>58-63</t>
  </si>
  <si>
    <t xml:space="preserve">Informacioni dhe komunikacioni </t>
  </si>
  <si>
    <t xml:space="preserve">Aktivitete financiare dhe të sigurimit </t>
  </si>
  <si>
    <t>69-75</t>
  </si>
  <si>
    <t>Aktivitete profesionale, shkencore dhe teknike</t>
  </si>
  <si>
    <t xml:space="preserve">Shërbime administrative dhe mbështetëse </t>
  </si>
  <si>
    <t>Administrim publik dhe mbrojtja; sigurimi social i detyrueshëm</t>
  </si>
  <si>
    <t>Arsimimi</t>
  </si>
  <si>
    <t>Arte, argëtim dhe çlodhje</t>
  </si>
  <si>
    <t xml:space="preserve">Aktivitete të tjera shërbimi; </t>
  </si>
  <si>
    <t xml:space="preserve">Agriculture, forestry and fishing </t>
  </si>
  <si>
    <t>Electricity, gas, steam and air conditioning supply</t>
  </si>
  <si>
    <t>Water supply; sewerage, waste management and remediation activities</t>
  </si>
  <si>
    <t xml:space="preserve">Wholesale and retail trade; repair of motor vehicles and motorcycles </t>
  </si>
  <si>
    <t>Transportation and storage</t>
  </si>
  <si>
    <t>Information and communication</t>
  </si>
  <si>
    <t>Professional, scientific and technical activities</t>
  </si>
  <si>
    <t>Human health and social work activities</t>
  </si>
  <si>
    <t xml:space="preserve">Arts, entertainment and recreation </t>
  </si>
  <si>
    <t xml:space="preserve">Other service activities </t>
  </si>
  <si>
    <t xml:space="preserve"> Net taxes on products</t>
  </si>
  <si>
    <t xml:space="preserve">Aktivitete të pasurive të paluajtshme </t>
  </si>
  <si>
    <t>01-03</t>
  </si>
  <si>
    <t>05-09</t>
  </si>
  <si>
    <t>10-33</t>
  </si>
  <si>
    <t>45-47</t>
  </si>
  <si>
    <t>55-56</t>
  </si>
  <si>
    <t>Mining and quarrying industry</t>
  </si>
  <si>
    <t>Manufacturing industry</t>
  </si>
  <si>
    <t xml:space="preserve">Riprodhimi dhe shpërndarja e plotë apo e pjesëshme janë të lejuara duke marrë të mirëqënë referimin si burim. </t>
  </si>
  <si>
    <t>© Instituti i Statistikave, Tiranë 2025</t>
  </si>
  <si>
    <t>2023*</t>
  </si>
  <si>
    <t>në milion Lekë/ in million ALL</t>
  </si>
  <si>
    <t>Publikuar: 26.06.2025</t>
  </si>
  <si>
    <t>2024*</t>
  </si>
  <si>
    <t>2024* Gjysëm-finale / Semifinal data</t>
  </si>
  <si>
    <t>( 2020-2024*, me çmime korrente / at current prices )</t>
  </si>
  <si>
    <t>( 2020- 2024*, me çmime korrente / at current prices )</t>
  </si>
  <si>
    <t>( 2020 – 2024*, me çmime korrente / at current prices )</t>
  </si>
  <si>
    <t>( 2020- 2024*, me çmimet e vitit të mëparshëm / at prices of previous year )</t>
  </si>
  <si>
    <t>( 2020 – 2024*, me çmimet e vitit të mëparshëm / compared with prices of previous year )</t>
  </si>
  <si>
    <t>( 2020– 2024*, me çmime korrente / current prices )</t>
  </si>
  <si>
    <t>tab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</si>
</sst>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&quot;IR£&quot;#,##0;\-&quot;IR£&quot;#,##0"/>
    <numFmt numFmtId="170" formatCode="mmmm\ d\,\ yyyy"/>
    <numFmt numFmtId="171" formatCode="_-* #,##0_?_._-;\-* #,##0_?_._-;_-* &quot;-&quot;_?_._-;_-@_-"/>
    <numFmt numFmtId="172" formatCode="_-* #,##0.00_?_._-;\-* #,##0.00_?_._-;_-* &quot;-&quot;??_?_._-;_-@_-"/>
    <numFmt numFmtId="173" formatCode="@\ *."/>
    <numFmt numFmtId="174" formatCode="\ \ \ \ \ \ \ \ \ \ @\ *."/>
    <numFmt numFmtId="175" formatCode="\ \ \ \ \ \ \ \ \ \ \ \ @\ *."/>
    <numFmt numFmtId="176" formatCode="\ \ \ \ \ \ \ \ \ \ \ \ @"/>
    <numFmt numFmtId="177" formatCode="\ \ \ \ \ \ \ \ \ \ \ \ \ @\ *."/>
    <numFmt numFmtId="178" formatCode="\ @\ *."/>
    <numFmt numFmtId="179" formatCode="\ @"/>
    <numFmt numFmtId="180" formatCode="\ \ @\ *."/>
    <numFmt numFmtId="181" formatCode="\ \ @"/>
    <numFmt numFmtId="182" formatCode="\ \ \ @\ *."/>
    <numFmt numFmtId="183" formatCode="\ \ \ @"/>
    <numFmt numFmtId="184" formatCode="\ \ \ \ @\ *."/>
    <numFmt numFmtId="185" formatCode="\ \ \ \ @"/>
    <numFmt numFmtId="186" formatCode="\ \ \ \ \ \ @\ *."/>
    <numFmt numFmtId="187" formatCode="\ \ \ \ \ \ @"/>
    <numFmt numFmtId="188" formatCode="\ \ \ \ \ \ \ @\ *."/>
    <numFmt numFmtId="189" formatCode="\ \ \ \ \ \ \ \ \ @\ *."/>
    <numFmt numFmtId="190" formatCode="\ \ \ \ \ \ \ \ \ @"/>
    <numFmt numFmtId="191" formatCode="#,##0.0000000000"/>
    <numFmt numFmtId="192" formatCode="#,##0.00000"/>
    <numFmt numFmtId="193" formatCode="_(* #,##0.00000000000_);_(* \(#,##0.00000000000\);_(* &quot;-&quot;??_);_(@_)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sz val="12"/>
      <name val="Arial CE"/>
      <family val="2"/>
      <charset val="238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0"/>
      <name val="MetaNormalLF-Roman"/>
      <family val="2"/>
    </font>
    <font>
      <sz val="10"/>
      <name val="MetaNormalLF-Roman"/>
    </font>
    <font>
      <b/>
      <sz val="14"/>
      <name val="MetaNormalLF-Roman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24"/>
      <name val="MetaNormalLF-Roman"/>
      <family val="2"/>
    </font>
    <font>
      <sz val="24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sz val="9"/>
      <color rgb="FF000000"/>
      <name val="Arial"/>
      <family val="2"/>
    </font>
    <font>
      <sz val="8"/>
      <color rgb="FF000000"/>
      <name val="Tahoma"/>
      <family val="2"/>
    </font>
    <font>
      <i/>
      <sz val="10"/>
      <name val="MetaNormalLF-Roman"/>
    </font>
    <font>
      <sz val="14"/>
      <color rgb="FFC00000"/>
      <name val="Arial"/>
      <family val="2"/>
    </font>
    <font>
      <sz val="11"/>
      <color rgb="FF000000"/>
      <name val="Calibri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10">
    <xf numFmtId="0" fontId="0" fillId="0" borderId="0"/>
    <xf numFmtId="167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8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3" applyNumberFormat="0" applyAlignment="0" applyProtection="0"/>
    <xf numFmtId="0" fontId="14" fillId="22" borderId="4" applyNumberFormat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3" fillId="0" borderId="0" applyFill="0" applyBorder="0" applyAlignment="0" applyProtection="0"/>
    <xf numFmtId="169" fontId="3" fillId="0" borderId="0" applyFill="0" applyBorder="0" applyAlignment="0" applyProtection="0"/>
    <xf numFmtId="170" fontId="3" fillId="0" borderId="0" applyFill="0" applyBorder="0" applyAlignment="0" applyProtection="0"/>
    <xf numFmtId="0" fontId="17" fillId="0" borderId="0" applyNumberFormat="0" applyFill="0" applyBorder="0" applyAlignment="0" applyProtection="0"/>
    <xf numFmtId="2" fontId="3" fillId="0" borderId="0" applyFill="0" applyBorder="0" applyAlignment="0" applyProtection="0"/>
    <xf numFmtId="0" fontId="18" fillId="5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>
      <alignment wrapText="1"/>
    </xf>
    <xf numFmtId="0" fontId="24" fillId="0" borderId="0"/>
    <xf numFmtId="0" fontId="25" fillId="8" borderId="3" applyNumberFormat="0" applyAlignment="0" applyProtection="0"/>
    <xf numFmtId="0" fontId="26" fillId="0" borderId="8" applyNumberFormat="0" applyFill="0" applyAlignment="0" applyProtection="0"/>
    <xf numFmtId="0" fontId="27" fillId="0" borderId="9" applyNumberFormat="0" applyFill="0" applyProtection="0">
      <alignment horizontal="left" vertical="top" wrapText="1"/>
    </xf>
    <xf numFmtId="0" fontId="28" fillId="2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16" fillId="0" borderId="0"/>
    <xf numFmtId="0" fontId="1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24" borderId="10" applyNumberFormat="0" applyFont="0" applyAlignment="0" applyProtection="0"/>
    <xf numFmtId="171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3" fillId="0" borderId="0" applyFont="0" applyFill="0" applyBorder="0" applyProtection="0"/>
    <xf numFmtId="0" fontId="31" fillId="21" borderId="11" applyNumberFormat="0" applyAlignment="0" applyProtection="0"/>
    <xf numFmtId="9" fontId="3" fillId="0" borderId="0" applyFont="0" applyFill="0" applyBorder="0" applyAlignment="0" applyProtection="0"/>
    <xf numFmtId="3" fontId="27" fillId="0" borderId="0" applyFill="0" applyBorder="0" applyProtection="0">
      <alignment horizontal="right"/>
    </xf>
    <xf numFmtId="49" fontId="27" fillId="0" borderId="0" applyFill="0" applyBorder="0" applyProtection="0">
      <alignment horizontal="right"/>
    </xf>
    <xf numFmtId="49" fontId="27" fillId="0" borderId="0" applyFill="0" applyBorder="0" applyProtection="0">
      <alignment horizontal="left" vertical="top"/>
    </xf>
    <xf numFmtId="49" fontId="32" fillId="0" borderId="0" applyFill="0" applyBorder="0" applyProtection="0">
      <alignment horizontal="right"/>
    </xf>
    <xf numFmtId="49" fontId="7" fillId="0" borderId="0" applyFill="0" applyBorder="0" applyProtection="0">
      <alignment horizontal="left"/>
    </xf>
    <xf numFmtId="0" fontId="32" fillId="0" borderId="0" applyNumberFormat="0" applyFill="0" applyBorder="0" applyProtection="0"/>
    <xf numFmtId="49" fontId="32" fillId="0" borderId="9" applyFill="0" applyProtection="0">
      <alignment horizontal="center"/>
    </xf>
    <xf numFmtId="49" fontId="32" fillId="0" borderId="9" applyFill="0" applyProtection="0">
      <alignment horizontal="center" vertical="justify" wrapText="1"/>
    </xf>
    <xf numFmtId="49" fontId="33" fillId="0" borderId="9" applyFill="0" applyProtection="0">
      <alignment horizontal="center" vertical="top" wrapText="1"/>
    </xf>
    <xf numFmtId="49" fontId="32" fillId="0" borderId="0" applyFill="0" applyBorder="0" applyProtection="0">
      <alignment horizontal="right" vertical="top"/>
    </xf>
    <xf numFmtId="49" fontId="27" fillId="0" borderId="0" applyFill="0" applyBorder="0" applyProtection="0">
      <alignment horizontal="right" vertical="top" wrapText="1"/>
    </xf>
    <xf numFmtId="0" fontId="1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9" fontId="32" fillId="0" borderId="12" applyFill="0" applyProtection="0">
      <alignment horizontal="center"/>
    </xf>
    <xf numFmtId="49" fontId="32" fillId="0" borderId="12" applyFill="0" applyProtection="0">
      <alignment horizontal="center" wrapText="1"/>
    </xf>
    <xf numFmtId="0" fontId="32" fillId="0" borderId="12" applyFill="0" applyProtection="0">
      <alignment horizontal="center"/>
    </xf>
    <xf numFmtId="0" fontId="33" fillId="0" borderId="12" applyFill="0" applyProtection="0">
      <alignment horizontal="center" vertical="top"/>
    </xf>
    <xf numFmtId="0" fontId="27" fillId="0" borderId="13" applyNumberFormat="0" applyFill="0" applyProtection="0">
      <alignment vertical="top"/>
    </xf>
    <xf numFmtId="49" fontId="32" fillId="0" borderId="13" applyFill="0" applyProtection="0">
      <alignment horizontal="center" vertical="justify" wrapText="1"/>
    </xf>
    <xf numFmtId="49" fontId="32" fillId="0" borderId="13" applyFill="0" applyProtection="0">
      <alignment horizontal="center"/>
    </xf>
    <xf numFmtId="0" fontId="32" fillId="0" borderId="13" applyFill="0" applyProtection="0">
      <alignment horizontal="center"/>
    </xf>
    <xf numFmtId="0" fontId="33" fillId="0" borderId="13" applyFill="0" applyProtection="0">
      <alignment horizontal="center" vertical="top"/>
    </xf>
    <xf numFmtId="0" fontId="32" fillId="0" borderId="0" applyNumberFormat="0" applyFill="0" applyBorder="0" applyProtection="0">
      <alignment horizontal="left"/>
    </xf>
    <xf numFmtId="0" fontId="27" fillId="25" borderId="9" applyNumberFormat="0" applyAlignment="0" applyProtection="0"/>
    <xf numFmtId="3" fontId="27" fillId="25" borderId="9">
      <alignment horizontal="right"/>
      <protection locked="0"/>
    </xf>
    <xf numFmtId="49" fontId="27" fillId="26" borderId="0" applyBorder="0">
      <alignment horizontal="right"/>
      <protection locked="0"/>
    </xf>
    <xf numFmtId="0" fontId="35" fillId="25" borderId="9" applyNumberFormat="0">
      <alignment horizontal="left" vertical="top" wrapText="1"/>
      <protection locked="0"/>
    </xf>
    <xf numFmtId="0" fontId="27" fillId="0" borderId="9" applyNumberFormat="0" applyFill="0" applyAlignment="0" applyProtection="0"/>
    <xf numFmtId="3" fontId="27" fillId="0" borderId="9" applyFill="0" applyProtection="0">
      <alignment horizontal="right"/>
    </xf>
    <xf numFmtId="0" fontId="35" fillId="0" borderId="9" applyNumberFormat="0" applyFill="0" applyProtection="0">
      <alignment horizontal="left" vertical="top" wrapText="1"/>
    </xf>
    <xf numFmtId="0" fontId="8" fillId="0" borderId="0"/>
    <xf numFmtId="0" fontId="36" fillId="0" borderId="0" applyNumberFormat="0" applyBorder="0" applyAlignment="0">
      <alignment horizontal="left" readingOrder="1"/>
    </xf>
    <xf numFmtId="0" fontId="37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39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3" fillId="0" borderId="0"/>
    <xf numFmtId="167" fontId="3" fillId="0" borderId="0" applyFont="0" applyFill="0" applyBorder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1" fillId="0" borderId="0"/>
    <xf numFmtId="0" fontId="8" fillId="0" borderId="0"/>
    <xf numFmtId="0" fontId="3" fillId="0" borderId="0"/>
    <xf numFmtId="0" fontId="3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7" fillId="0" borderId="0"/>
    <xf numFmtId="173" fontId="49" fillId="0" borderId="0"/>
    <xf numFmtId="49" fontId="49" fillId="0" borderId="0"/>
    <xf numFmtId="174" fontId="49" fillId="0" borderId="0">
      <alignment horizontal="center"/>
    </xf>
    <xf numFmtId="175" fontId="49" fillId="0" borderId="0"/>
    <xf numFmtId="176" fontId="49" fillId="0" borderId="0"/>
    <xf numFmtId="177" fontId="49" fillId="0" borderId="0"/>
    <xf numFmtId="178" fontId="50" fillId="0" borderId="0"/>
    <xf numFmtId="179" fontId="5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180" fontId="51" fillId="0" borderId="0"/>
    <xf numFmtId="181" fontId="50" fillId="0" borderId="0"/>
    <xf numFmtId="182" fontId="49" fillId="0" borderId="0"/>
    <xf numFmtId="183" fontId="50" fillId="0" borderId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184" fontId="51" fillId="0" borderId="0"/>
    <xf numFmtId="185" fontId="50" fillId="0" borderId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186" fontId="49" fillId="0" borderId="0"/>
    <xf numFmtId="187" fontId="49" fillId="0" borderId="0">
      <alignment horizontal="center"/>
    </xf>
    <xf numFmtId="188" fontId="49" fillId="0" borderId="0">
      <alignment horizontal="center"/>
    </xf>
    <xf numFmtId="189" fontId="49" fillId="0" borderId="0"/>
    <xf numFmtId="190" fontId="49" fillId="0" borderId="0">
      <alignment horizontal="center"/>
    </xf>
    <xf numFmtId="0" fontId="49" fillId="0" borderId="2"/>
    <xf numFmtId="173" fontId="50" fillId="0" borderId="0"/>
    <xf numFmtId="49" fontId="50" fillId="0" borderId="0"/>
    <xf numFmtId="0" fontId="52" fillId="0" borderId="0"/>
    <xf numFmtId="0" fontId="3" fillId="0" borderId="0"/>
    <xf numFmtId="0" fontId="62" fillId="0" borderId="0" applyBorder="0"/>
    <xf numFmtId="0" fontId="1" fillId="0" borderId="0"/>
    <xf numFmtId="0" fontId="1" fillId="0" borderId="0"/>
  </cellStyleXfs>
  <cellXfs count="227">
    <xf numFmtId="0" fontId="0" fillId="0" borderId="0" xfId="0"/>
    <xf numFmtId="0" fontId="3" fillId="0" borderId="0" xfId="2"/>
    <xf numFmtId="0" fontId="5" fillId="0" borderId="0" xfId="2" applyFont="1" applyBorder="1"/>
    <xf numFmtId="0" fontId="4" fillId="0" borderId="0" xfId="2" applyFont="1" applyBorder="1"/>
    <xf numFmtId="0" fontId="5" fillId="0" borderId="0" xfId="2" applyFont="1"/>
    <xf numFmtId="0" fontId="40" fillId="0" borderId="0" xfId="98" applyFont="1"/>
    <xf numFmtId="0" fontId="4" fillId="0" borderId="0" xfId="98" applyFont="1"/>
    <xf numFmtId="0" fontId="40" fillId="0" borderId="0" xfId="98" applyFont="1" applyBorder="1"/>
    <xf numFmtId="0" fontId="42" fillId="0" borderId="0" xfId="98" applyFont="1" applyBorder="1" applyAlignment="1"/>
    <xf numFmtId="0" fontId="42" fillId="0" borderId="0" xfId="98" applyFont="1" applyBorder="1" applyAlignment="1">
      <alignment horizontal="center"/>
    </xf>
    <xf numFmtId="0" fontId="4" fillId="27" borderId="15" xfId="159" applyFont="1" applyFill="1" applyBorder="1" applyAlignment="1">
      <alignment vertical="center"/>
    </xf>
    <xf numFmtId="0" fontId="4" fillId="27" borderId="18" xfId="159" applyFont="1" applyFill="1" applyBorder="1" applyAlignment="1">
      <alignment vertical="center"/>
    </xf>
    <xf numFmtId="1" fontId="5" fillId="0" borderId="22" xfId="160" applyNumberFormat="1" applyFont="1" applyFill="1" applyBorder="1"/>
    <xf numFmtId="0" fontId="5" fillId="0" borderId="24" xfId="159" applyFont="1" applyBorder="1"/>
    <xf numFmtId="0" fontId="4" fillId="0" borderId="20" xfId="161" applyFont="1" applyFill="1" applyBorder="1"/>
    <xf numFmtId="0" fontId="4" fillId="0" borderId="0" xfId="98" applyFont="1" applyBorder="1"/>
    <xf numFmtId="0" fontId="1" fillId="0" borderId="0" xfId="98"/>
    <xf numFmtId="0" fontId="4" fillId="0" borderId="0" xfId="3" applyFont="1" applyBorder="1"/>
    <xf numFmtId="0" fontId="40" fillId="0" borderId="0" xfId="3" applyFont="1"/>
    <xf numFmtId="0" fontId="1" fillId="0" borderId="0" xfId="3"/>
    <xf numFmtId="0" fontId="3" fillId="0" borderId="0" xfId="90"/>
    <xf numFmtId="0" fontId="5" fillId="0" borderId="0" xfId="90" applyFont="1"/>
    <xf numFmtId="0" fontId="4" fillId="0" borderId="0" xfId="90" applyFont="1" applyBorder="1"/>
    <xf numFmtId="0" fontId="2" fillId="0" borderId="0" xfId="0" applyFont="1"/>
    <xf numFmtId="0" fontId="0" fillId="0" borderId="0" xfId="0" applyFill="1"/>
    <xf numFmtId="0" fontId="45" fillId="0" borderId="0" xfId="0" applyFont="1"/>
    <xf numFmtId="0" fontId="46" fillId="0" borderId="0" xfId="163" applyFont="1" applyAlignment="1" applyProtection="1">
      <alignment horizontal="left" indent="1"/>
      <protection locked="0"/>
    </xf>
    <xf numFmtId="0" fontId="46" fillId="0" borderId="0" xfId="163" applyFont="1" applyAlignment="1">
      <alignment horizontal="left" indent="1"/>
    </xf>
    <xf numFmtId="0" fontId="48" fillId="0" borderId="0" xfId="163" applyFont="1" applyAlignment="1">
      <alignment horizontal="left" indent="1"/>
    </xf>
    <xf numFmtId="0" fontId="5" fillId="0" borderId="0" xfId="159" applyFont="1" applyBorder="1"/>
    <xf numFmtId="0" fontId="4" fillId="0" borderId="0" xfId="161" applyFont="1" applyFill="1" applyBorder="1"/>
    <xf numFmtId="1" fontId="5" fillId="0" borderId="21" xfId="160" applyNumberFormat="1" applyFont="1" applyFill="1" applyBorder="1"/>
    <xf numFmtId="1" fontId="4" fillId="0" borderId="16" xfId="160" applyNumberFormat="1" applyFont="1" applyFill="1" applyBorder="1"/>
    <xf numFmtId="0" fontId="43" fillId="0" borderId="0" xfId="0" applyFont="1"/>
    <xf numFmtId="0" fontId="43" fillId="0" borderId="0" xfId="0" applyFont="1" applyFill="1"/>
    <xf numFmtId="0" fontId="29" fillId="0" borderId="0" xfId="163" applyNumberFormat="1" applyFont="1" applyProtection="1"/>
    <xf numFmtId="0" fontId="40" fillId="0" borderId="0" xfId="0" applyFont="1"/>
    <xf numFmtId="0" fontId="40" fillId="0" borderId="0" xfId="0" applyFont="1" applyFill="1"/>
    <xf numFmtId="0" fontId="5" fillId="0" borderId="25" xfId="159" applyFont="1" applyBorder="1"/>
    <xf numFmtId="49" fontId="56" fillId="0" borderId="0" xfId="163" applyNumberFormat="1" applyFont="1" applyProtection="1">
      <protection locked="0"/>
    </xf>
    <xf numFmtId="0" fontId="56" fillId="0" borderId="0" xfId="163" applyNumberFormat="1" applyFont="1" applyAlignment="1" applyProtection="1">
      <alignment horizontal="center"/>
      <protection locked="0"/>
    </xf>
    <xf numFmtId="0" fontId="57" fillId="0" borderId="0" xfId="163" applyNumberFormat="1" applyFont="1" applyAlignment="1" applyProtection="1">
      <alignment horizontal="center"/>
      <protection locked="0"/>
    </xf>
    <xf numFmtId="0" fontId="6" fillId="27" borderId="30" xfId="98" applyFont="1" applyFill="1" applyBorder="1" applyAlignment="1">
      <alignment horizontal="center"/>
    </xf>
    <xf numFmtId="168" fontId="5" fillId="0" borderId="0" xfId="1" applyNumberFormat="1" applyFont="1"/>
    <xf numFmtId="168" fontId="5" fillId="0" borderId="0" xfId="1" applyNumberFormat="1" applyFont="1" applyBorder="1"/>
    <xf numFmtId="3" fontId="5" fillId="0" borderId="0" xfId="2" applyNumberFormat="1" applyFont="1"/>
    <xf numFmtId="191" fontId="5" fillId="0" borderId="0" xfId="2" applyNumberFormat="1" applyFont="1"/>
    <xf numFmtId="0" fontId="4" fillId="0" borderId="0" xfId="0" applyFont="1" applyFill="1"/>
    <xf numFmtId="0" fontId="4" fillId="0" borderId="0" xfId="2" applyFont="1" applyFill="1" applyBorder="1" applyAlignment="1">
      <alignment horizontal="left"/>
    </xf>
    <xf numFmtId="0" fontId="5" fillId="0" borderId="21" xfId="159" applyFont="1" applyBorder="1" applyAlignment="1"/>
    <xf numFmtId="0" fontId="5" fillId="0" borderId="23" xfId="159" applyFont="1" applyBorder="1" applyAlignment="1"/>
    <xf numFmtId="0" fontId="58" fillId="0" borderId="23" xfId="0" applyFont="1" applyBorder="1" applyAlignment="1">
      <alignment horizontal="center"/>
    </xf>
    <xf numFmtId="0" fontId="58" fillId="0" borderId="18" xfId="0" applyFont="1" applyBorder="1" applyAlignment="1">
      <alignment horizontal="center"/>
    </xf>
    <xf numFmtId="1" fontId="5" fillId="0" borderId="23" xfId="160" applyNumberFormat="1" applyFont="1" applyFill="1" applyBorder="1" applyAlignment="1">
      <alignment wrapText="1"/>
    </xf>
    <xf numFmtId="0" fontId="4" fillId="0" borderId="27" xfId="161" applyFont="1" applyFill="1" applyBorder="1"/>
    <xf numFmtId="0" fontId="5" fillId="0" borderId="18" xfId="159" applyFont="1" applyBorder="1" applyAlignment="1"/>
    <xf numFmtId="1" fontId="5" fillId="0" borderId="21" xfId="160" applyNumberFormat="1" applyFont="1" applyFill="1" applyBorder="1" applyAlignment="1"/>
    <xf numFmtId="1" fontId="5" fillId="0" borderId="23" xfId="160" applyNumberFormat="1" applyFont="1" applyFill="1" applyBorder="1" applyAlignment="1"/>
    <xf numFmtId="1" fontId="5" fillId="0" borderId="18" xfId="160" applyNumberFormat="1" applyFont="1" applyFill="1" applyBorder="1" applyAlignment="1"/>
    <xf numFmtId="0" fontId="5" fillId="0" borderId="0" xfId="159" applyFont="1" applyBorder="1" applyAlignment="1"/>
    <xf numFmtId="1" fontId="4" fillId="0" borderId="16" xfId="160" applyNumberFormat="1" applyFont="1" applyFill="1" applyBorder="1" applyAlignment="1"/>
    <xf numFmtId="1" fontId="5" fillId="0" borderId="22" xfId="160" applyNumberFormat="1" applyFont="1" applyFill="1" applyBorder="1" applyAlignment="1"/>
    <xf numFmtId="0" fontId="4" fillId="0" borderId="20" xfId="161" applyFont="1" applyFill="1" applyBorder="1" applyAlignment="1"/>
    <xf numFmtId="1" fontId="4" fillId="0" borderId="28" xfId="160" applyNumberFormat="1" applyFont="1" applyFill="1" applyBorder="1" applyAlignment="1"/>
    <xf numFmtId="1" fontId="5" fillId="0" borderId="31" xfId="160" applyNumberFormat="1" applyFont="1" applyFill="1" applyBorder="1" applyAlignment="1"/>
    <xf numFmtId="0" fontId="4" fillId="0" borderId="29" xfId="161" applyFont="1" applyFill="1" applyBorder="1" applyAlignment="1"/>
    <xf numFmtId="4" fontId="40" fillId="0" borderId="17" xfId="98" applyNumberFormat="1" applyFont="1" applyBorder="1"/>
    <xf numFmtId="4" fontId="40" fillId="0" borderId="31" xfId="98" applyNumberFormat="1" applyFont="1" applyBorder="1"/>
    <xf numFmtId="4" fontId="40" fillId="0" borderId="0" xfId="98" applyNumberFormat="1" applyFont="1" applyBorder="1"/>
    <xf numFmtId="4" fontId="3" fillId="0" borderId="0" xfId="90" applyNumberFormat="1"/>
    <xf numFmtId="49" fontId="58" fillId="0" borderId="21" xfId="0" applyNumberFormat="1" applyFont="1" applyBorder="1" applyAlignment="1">
      <alignment horizontal="center"/>
    </xf>
    <xf numFmtId="49" fontId="58" fillId="0" borderId="23" xfId="0" applyNumberFormat="1" applyFont="1" applyBorder="1" applyAlignment="1">
      <alignment horizontal="center"/>
    </xf>
    <xf numFmtId="1" fontId="4" fillId="0" borderId="21" xfId="160" applyNumberFormat="1" applyFont="1" applyFill="1" applyBorder="1" applyAlignment="1"/>
    <xf numFmtId="0" fontId="4" fillId="0" borderId="18" xfId="161" applyFont="1" applyFill="1" applyBorder="1" applyAlignment="1"/>
    <xf numFmtId="192" fontId="5" fillId="0" borderId="0" xfId="2" applyNumberFormat="1" applyFont="1"/>
    <xf numFmtId="1" fontId="5" fillId="0" borderId="31" xfId="160" applyNumberFormat="1" applyFont="1" applyFill="1" applyBorder="1"/>
    <xf numFmtId="0" fontId="4" fillId="0" borderId="29" xfId="161" applyFont="1" applyFill="1" applyBorder="1"/>
    <xf numFmtId="1" fontId="5" fillId="0" borderId="28" xfId="160" applyNumberFormat="1" applyFont="1" applyFill="1" applyBorder="1" applyAlignment="1"/>
    <xf numFmtId="0" fontId="6" fillId="27" borderId="18" xfId="98" applyFont="1" applyFill="1" applyBorder="1" applyAlignment="1">
      <alignment horizontal="center"/>
    </xf>
    <xf numFmtId="0" fontId="4" fillId="0" borderId="25" xfId="161" applyFont="1" applyFill="1" applyBorder="1" applyAlignment="1">
      <alignment vertical="center"/>
    </xf>
    <xf numFmtId="0" fontId="4" fillId="0" borderId="27" xfId="161" applyFont="1" applyFill="1" applyBorder="1" applyAlignment="1">
      <alignment vertical="center"/>
    </xf>
    <xf numFmtId="168" fontId="6" fillId="0" borderId="17" xfId="1" applyNumberFormat="1" applyFont="1" applyBorder="1"/>
    <xf numFmtId="0" fontId="40" fillId="0" borderId="0" xfId="98" applyFont="1" applyFill="1"/>
    <xf numFmtId="0" fontId="1" fillId="0" borderId="0" xfId="98" applyFill="1"/>
    <xf numFmtId="0" fontId="40" fillId="0" borderId="0" xfId="98" applyFont="1" applyFill="1" applyAlignment="1">
      <alignment horizontal="right"/>
    </xf>
    <xf numFmtId="0" fontId="40" fillId="0" borderId="0" xfId="98" applyFont="1" applyFill="1" applyBorder="1"/>
    <xf numFmtId="0" fontId="47" fillId="0" borderId="0" xfId="163" applyFont="1" applyAlignment="1" applyProtection="1">
      <alignment horizontal="left" indent="1"/>
      <protection locked="0"/>
    </xf>
    <xf numFmtId="0" fontId="60" fillId="0" borderId="0" xfId="163" applyFont="1" applyAlignment="1" applyProtection="1">
      <alignment horizontal="left" indent="1"/>
      <protection locked="0"/>
    </xf>
    <xf numFmtId="0" fontId="3" fillId="0" borderId="0" xfId="2"/>
    <xf numFmtId="0" fontId="46" fillId="0" borderId="0" xfId="163" applyFont="1" applyAlignment="1" applyProtection="1">
      <alignment horizontal="left" indent="1"/>
      <protection locked="0"/>
    </xf>
    <xf numFmtId="0" fontId="46" fillId="0" borderId="0" xfId="163" applyFont="1" applyAlignment="1">
      <alignment horizontal="left" indent="1"/>
    </xf>
    <xf numFmtId="0" fontId="57" fillId="0" borderId="0" xfId="163" applyNumberFormat="1" applyFont="1" applyAlignment="1" applyProtection="1">
      <alignment horizontal="center"/>
      <protection locked="0"/>
    </xf>
    <xf numFmtId="0" fontId="42" fillId="0" borderId="0" xfId="90" applyFont="1" applyBorder="1" applyAlignment="1">
      <alignment horizontal="right"/>
    </xf>
    <xf numFmtId="168" fontId="0" fillId="0" borderId="0" xfId="0" applyNumberFormat="1"/>
    <xf numFmtId="168" fontId="5" fillId="0" borderId="0" xfId="1" applyNumberFormat="1" applyFont="1" applyFill="1" applyBorder="1" applyAlignment="1">
      <alignment horizontal="right"/>
    </xf>
    <xf numFmtId="168" fontId="40" fillId="0" borderId="0" xfId="98" applyNumberFormat="1" applyFont="1"/>
    <xf numFmtId="37" fontId="40" fillId="0" borderId="0" xfId="98" applyNumberFormat="1" applyFont="1" applyBorder="1"/>
    <xf numFmtId="2" fontId="40" fillId="0" borderId="0" xfId="98" applyNumberFormat="1" applyFont="1" applyBorder="1" applyAlignment="1"/>
    <xf numFmtId="2" fontId="40" fillId="0" borderId="17" xfId="98" applyNumberFormat="1" applyFont="1" applyBorder="1" applyAlignment="1"/>
    <xf numFmtId="0" fontId="6" fillId="27" borderId="20" xfId="98" applyFont="1" applyFill="1" applyBorder="1" applyAlignment="1">
      <alignment horizontal="center"/>
    </xf>
    <xf numFmtId="0" fontId="42" fillId="0" borderId="0" xfId="98" applyFont="1" applyFill="1" applyBorder="1" applyAlignment="1"/>
    <xf numFmtId="1" fontId="5" fillId="0" borderId="0" xfId="160" applyNumberFormat="1" applyFont="1" applyFill="1" applyBorder="1" applyAlignment="1">
      <alignment wrapText="1"/>
    </xf>
    <xf numFmtId="167" fontId="5" fillId="0" borderId="0" xfId="1" applyFont="1" applyFill="1" applyBorder="1" applyAlignment="1">
      <alignment wrapText="1"/>
    </xf>
    <xf numFmtId="0" fontId="61" fillId="0" borderId="0" xfId="98" applyFont="1"/>
    <xf numFmtId="167" fontId="5" fillId="0" borderId="0" xfId="1" applyFont="1" applyFill="1" applyBorder="1"/>
    <xf numFmtId="167" fontId="40" fillId="0" borderId="0" xfId="1" applyFont="1"/>
    <xf numFmtId="167" fontId="3" fillId="0" borderId="0" xfId="1" applyFont="1"/>
    <xf numFmtId="193" fontId="40" fillId="0" borderId="0" xfId="1" applyNumberFormat="1" applyFont="1"/>
    <xf numFmtId="167" fontId="64" fillId="0" borderId="0" xfId="1" applyFont="1"/>
    <xf numFmtId="167" fontId="64" fillId="0" borderId="0" xfId="1" applyFont="1" applyBorder="1"/>
    <xf numFmtId="167" fontId="63" fillId="0" borderId="0" xfId="1" applyFont="1" applyBorder="1"/>
    <xf numFmtId="0" fontId="4" fillId="0" borderId="24" xfId="161" applyFont="1" applyFill="1" applyBorder="1"/>
    <xf numFmtId="168" fontId="40" fillId="0" borderId="17" xfId="1" applyNumberFormat="1" applyFont="1" applyFill="1" applyBorder="1"/>
    <xf numFmtId="168" fontId="40" fillId="0" borderId="0" xfId="1" applyNumberFormat="1" applyFont="1" applyFill="1" applyBorder="1"/>
    <xf numFmtId="168" fontId="40" fillId="0" borderId="27" xfId="1" applyNumberFormat="1" applyFont="1" applyFill="1" applyBorder="1"/>
    <xf numFmtId="167" fontId="6" fillId="0" borderId="17" xfId="1" applyNumberFormat="1" applyFont="1" applyBorder="1" applyAlignment="1"/>
    <xf numFmtId="167" fontId="40" fillId="0" borderId="0" xfId="1" applyNumberFormat="1" applyFont="1" applyBorder="1" applyAlignment="1"/>
    <xf numFmtId="167" fontId="6" fillId="0" borderId="19" xfId="1" applyNumberFormat="1" applyFont="1" applyBorder="1" applyAlignment="1"/>
    <xf numFmtId="4" fontId="40" fillId="0" borderId="28" xfId="98" applyNumberFormat="1" applyFont="1" applyBorder="1"/>
    <xf numFmtId="4" fontId="40" fillId="0" borderId="29" xfId="98" applyNumberFormat="1" applyFont="1" applyBorder="1"/>
    <xf numFmtId="4" fontId="40" fillId="0" borderId="19" xfId="98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167" fontId="1" fillId="0" borderId="0" xfId="1"/>
    <xf numFmtId="168" fontId="40" fillId="0" borderId="19" xfId="1" applyNumberFormat="1" applyFont="1" applyFill="1" applyBorder="1"/>
    <xf numFmtId="168" fontId="6" fillId="0" borderId="28" xfId="1" applyNumberFormat="1" applyFont="1" applyBorder="1"/>
    <xf numFmtId="168" fontId="6" fillId="0" borderId="19" xfId="1" applyNumberFormat="1" applyFont="1" applyFill="1" applyBorder="1"/>
    <xf numFmtId="0" fontId="4" fillId="0" borderId="1" xfId="2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vertical="center"/>
    </xf>
    <xf numFmtId="0" fontId="64" fillId="0" borderId="0" xfId="2" applyFont="1" applyFill="1" applyBorder="1" applyAlignment="1">
      <alignment horizontal="left"/>
    </xf>
    <xf numFmtId="168" fontId="5" fillId="0" borderId="1" xfId="1" applyNumberFormat="1" applyFont="1" applyFill="1" applyBorder="1" applyAlignment="1">
      <alignment horizontal="right" vertical="center"/>
    </xf>
    <xf numFmtId="3" fontId="5" fillId="0" borderId="1" xfId="53" applyNumberFormat="1" applyFont="1" applyFill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/>
    <xf numFmtId="0" fontId="42" fillId="0" borderId="0" xfId="98" applyFont="1" applyFill="1" applyBorder="1" applyAlignment="1">
      <alignment horizontal="center"/>
    </xf>
    <xf numFmtId="0" fontId="6" fillId="28" borderId="18" xfId="98" applyFont="1" applyFill="1" applyBorder="1" applyAlignment="1">
      <alignment horizontal="center"/>
    </xf>
    <xf numFmtId="0" fontId="6" fillId="28" borderId="20" xfId="98" applyFont="1" applyFill="1" applyBorder="1" applyAlignment="1">
      <alignment horizontal="center"/>
    </xf>
    <xf numFmtId="0" fontId="49" fillId="0" borderId="0" xfId="2" applyFont="1" applyFill="1" applyBorder="1" applyAlignment="1">
      <alignment horizontal="left"/>
    </xf>
    <xf numFmtId="1" fontId="5" fillId="0" borderId="16" xfId="160" applyNumberFormat="1" applyFont="1" applyFill="1" applyBorder="1"/>
    <xf numFmtId="1" fontId="5" fillId="0" borderId="22" xfId="160" applyNumberFormat="1" applyFont="1" applyFill="1" applyBorder="1" applyAlignment="1">
      <alignment wrapText="1"/>
    </xf>
    <xf numFmtId="3" fontId="42" fillId="0" borderId="0" xfId="98" applyNumberFormat="1" applyFont="1" applyBorder="1" applyAlignment="1">
      <alignment horizontal="right"/>
    </xf>
    <xf numFmtId="1" fontId="4" fillId="0" borderId="31" xfId="160" applyNumberFormat="1" applyFont="1" applyFill="1" applyBorder="1"/>
    <xf numFmtId="2" fontId="40" fillId="0" borderId="0" xfId="98" applyNumberFormat="1" applyFont="1" applyBorder="1" applyAlignment="1">
      <alignment horizontal="center" vertical="center"/>
    </xf>
    <xf numFmtId="2" fontId="6" fillId="0" borderId="17" xfId="98" applyNumberFormat="1" applyFont="1" applyBorder="1" applyAlignment="1">
      <alignment horizontal="center" vertical="center"/>
    </xf>
    <xf numFmtId="2" fontId="6" fillId="0" borderId="19" xfId="98" applyNumberFormat="1" applyFont="1" applyBorder="1" applyAlignment="1">
      <alignment horizontal="center" vertical="center"/>
    </xf>
    <xf numFmtId="0" fontId="42" fillId="0" borderId="0" xfId="98" applyFont="1" applyBorder="1" applyAlignment="1">
      <alignment horizontal="right"/>
    </xf>
    <xf numFmtId="0" fontId="40" fillId="0" borderId="0" xfId="208" applyFont="1"/>
    <xf numFmtId="0" fontId="1" fillId="0" borderId="0" xfId="208"/>
    <xf numFmtId="0" fontId="6" fillId="29" borderId="18" xfId="209" applyFont="1" applyFill="1" applyBorder="1" applyAlignment="1">
      <alignment horizontal="center"/>
    </xf>
    <xf numFmtId="0" fontId="6" fillId="29" borderId="20" xfId="209" applyFont="1" applyFill="1" applyBorder="1" applyAlignment="1">
      <alignment horizontal="center"/>
    </xf>
    <xf numFmtId="2" fontId="40" fillId="0" borderId="0" xfId="209" applyNumberFormat="1" applyFont="1" applyBorder="1" applyAlignment="1">
      <alignment horizontal="center" vertical="center"/>
    </xf>
    <xf numFmtId="2" fontId="40" fillId="0" borderId="0" xfId="98" applyNumberFormat="1" applyFont="1" applyBorder="1" applyAlignment="1">
      <alignment horizontal="center"/>
    </xf>
    <xf numFmtId="2" fontId="6" fillId="0" borderId="17" xfId="98" applyNumberFormat="1" applyFont="1" applyBorder="1" applyAlignment="1">
      <alignment horizontal="center"/>
    </xf>
    <xf numFmtId="2" fontId="6" fillId="0" borderId="19" xfId="98" applyNumberFormat="1" applyFont="1" applyBorder="1" applyAlignment="1">
      <alignment horizontal="center"/>
    </xf>
    <xf numFmtId="0" fontId="42" fillId="0" borderId="0" xfId="209" applyFont="1" applyAlignment="1">
      <alignment horizontal="right"/>
    </xf>
    <xf numFmtId="168" fontId="40" fillId="0" borderId="0" xfId="1" applyNumberFormat="1" applyFont="1" applyFill="1" applyBorder="1" applyAlignment="1">
      <alignment horizontal="right" vertical="center"/>
    </xf>
    <xf numFmtId="3" fontId="40" fillId="0" borderId="31" xfId="98" applyNumberFormat="1" applyFont="1" applyBorder="1" applyAlignment="1"/>
    <xf numFmtId="168" fontId="40" fillId="0" borderId="16" xfId="1" applyNumberFormat="1" applyFont="1" applyFill="1" applyBorder="1"/>
    <xf numFmtId="168" fontId="40" fillId="0" borderId="22" xfId="1" applyNumberFormat="1" applyFont="1" applyFill="1" applyBorder="1"/>
    <xf numFmtId="168" fontId="6" fillId="0" borderId="16" xfId="1" applyNumberFormat="1" applyFont="1" applyBorder="1"/>
    <xf numFmtId="168" fontId="6" fillId="0" borderId="20" xfId="1" applyNumberFormat="1" applyFont="1" applyFill="1" applyBorder="1"/>
    <xf numFmtId="167" fontId="0" fillId="0" borderId="0" xfId="1" applyFont="1"/>
    <xf numFmtId="167" fontId="40" fillId="0" borderId="0" xfId="1" applyFont="1" applyBorder="1" applyAlignment="1">
      <alignment horizontal="center"/>
    </xf>
    <xf numFmtId="167" fontId="6" fillId="0" borderId="17" xfId="1" applyFont="1" applyBorder="1" applyAlignment="1">
      <alignment horizontal="center"/>
    </xf>
    <xf numFmtId="167" fontId="6" fillId="0" borderId="19" xfId="1" applyFont="1" applyBorder="1" applyAlignment="1">
      <alignment horizontal="center"/>
    </xf>
    <xf numFmtId="168" fontId="40" fillId="0" borderId="26" xfId="1" applyNumberFormat="1" applyFont="1" applyFill="1" applyBorder="1"/>
    <xf numFmtId="168" fontId="40" fillId="0" borderId="25" xfId="1" applyNumberFormat="1" applyFont="1" applyFill="1" applyBorder="1"/>
    <xf numFmtId="1" fontId="5" fillId="0" borderId="29" xfId="160" applyNumberFormat="1" applyFont="1" applyFill="1" applyBorder="1" applyAlignment="1"/>
    <xf numFmtId="168" fontId="40" fillId="0" borderId="28" xfId="1" applyNumberFormat="1" applyFont="1" applyFill="1" applyBorder="1"/>
    <xf numFmtId="168" fontId="40" fillId="0" borderId="31" xfId="1" applyNumberFormat="1" applyFont="1" applyFill="1" applyBorder="1"/>
    <xf numFmtId="168" fontId="40" fillId="0" borderId="29" xfId="1" applyNumberFormat="1" applyFont="1" applyFill="1" applyBorder="1"/>
    <xf numFmtId="168" fontId="40" fillId="0" borderId="20" xfId="1" applyNumberFormat="1" applyFont="1" applyFill="1" applyBorder="1"/>
    <xf numFmtId="0" fontId="4" fillId="27" borderId="28" xfId="160" applyFont="1" applyFill="1" applyBorder="1" applyAlignment="1">
      <alignment vertical="center" wrapText="1"/>
    </xf>
    <xf numFmtId="0" fontId="4" fillId="27" borderId="29" xfId="160" applyFont="1" applyFill="1" applyBorder="1" applyAlignment="1">
      <alignment vertical="center" wrapText="1"/>
    </xf>
    <xf numFmtId="168" fontId="6" fillId="0" borderId="29" xfId="1" applyNumberFormat="1" applyFont="1" applyFill="1" applyBorder="1"/>
    <xf numFmtId="3" fontId="40" fillId="0" borderId="28" xfId="98" applyNumberFormat="1" applyFont="1" applyBorder="1" applyAlignment="1">
      <alignment horizontal="right" vertical="center"/>
    </xf>
    <xf numFmtId="3" fontId="40" fillId="0" borderId="31" xfId="98" applyNumberFormat="1" applyFont="1" applyBorder="1" applyAlignment="1">
      <alignment horizontal="right" vertical="center"/>
    </xf>
    <xf numFmtId="3" fontId="40" fillId="0" borderId="29" xfId="98" applyNumberFormat="1" applyFont="1" applyBorder="1" applyAlignment="1">
      <alignment horizontal="right" vertical="center"/>
    </xf>
    <xf numFmtId="3" fontId="6" fillId="0" borderId="28" xfId="98" applyNumberFormat="1" applyFont="1" applyBorder="1" applyAlignment="1">
      <alignment horizontal="right" vertical="center"/>
    </xf>
    <xf numFmtId="3" fontId="6" fillId="0" borderId="29" xfId="98" applyNumberFormat="1" applyFont="1" applyBorder="1" applyAlignment="1">
      <alignment horizontal="right" vertical="center"/>
    </xf>
    <xf numFmtId="1" fontId="5" fillId="0" borderId="16" xfId="160" applyNumberFormat="1" applyFont="1" applyFill="1" applyBorder="1" applyAlignment="1"/>
    <xf numFmtId="2" fontId="40" fillId="0" borderId="28" xfId="98" applyNumberFormat="1" applyFont="1" applyBorder="1" applyAlignment="1">
      <alignment horizontal="center" vertical="center"/>
    </xf>
    <xf numFmtId="2" fontId="40" fillId="0" borderId="16" xfId="98" applyNumberFormat="1" applyFont="1" applyBorder="1" applyAlignment="1"/>
    <xf numFmtId="2" fontId="40" fillId="0" borderId="31" xfId="98" applyNumberFormat="1" applyFont="1" applyBorder="1" applyAlignment="1">
      <alignment horizontal="center" vertical="center"/>
    </xf>
    <xf numFmtId="2" fontId="40" fillId="0" borderId="22" xfId="98" applyNumberFormat="1" applyFont="1" applyBorder="1" applyAlignment="1"/>
    <xf numFmtId="2" fontId="6" fillId="0" borderId="28" xfId="98" applyNumberFormat="1" applyFont="1" applyBorder="1" applyAlignment="1">
      <alignment horizontal="center" vertical="center"/>
    </xf>
    <xf numFmtId="167" fontId="6" fillId="0" borderId="16" xfId="1" applyNumberFormat="1" applyFont="1" applyBorder="1" applyAlignment="1"/>
    <xf numFmtId="167" fontId="40" fillId="0" borderId="22" xfId="1" applyNumberFormat="1" applyFont="1" applyBorder="1" applyAlignment="1"/>
    <xf numFmtId="2" fontId="6" fillId="0" borderId="29" xfId="98" applyNumberFormat="1" applyFont="1" applyBorder="1" applyAlignment="1">
      <alignment horizontal="center" vertical="center"/>
    </xf>
    <xf numFmtId="167" fontId="6" fillId="0" borderId="20" xfId="1" applyNumberFormat="1" applyFont="1" applyBorder="1" applyAlignment="1"/>
    <xf numFmtId="2" fontId="40" fillId="0" borderId="31" xfId="209" applyNumberFormat="1" applyFont="1" applyBorder="1" applyAlignment="1">
      <alignment horizontal="center" vertical="center"/>
    </xf>
    <xf numFmtId="2" fontId="40" fillId="0" borderId="22" xfId="209" applyNumberFormat="1" applyFont="1" applyBorder="1" applyAlignment="1">
      <alignment horizontal="center" vertical="center"/>
    </xf>
    <xf numFmtId="4" fontId="40" fillId="0" borderId="16" xfId="98" applyNumberFormat="1" applyFont="1" applyBorder="1"/>
    <xf numFmtId="4" fontId="40" fillId="0" borderId="22" xfId="98" applyNumberFormat="1" applyFont="1" applyBorder="1"/>
    <xf numFmtId="4" fontId="40" fillId="0" borderId="20" xfId="98" applyNumberFormat="1" applyFont="1" applyBorder="1"/>
    <xf numFmtId="2" fontId="40" fillId="0" borderId="31" xfId="98" applyNumberFormat="1" applyFont="1" applyBorder="1" applyAlignment="1">
      <alignment horizontal="center"/>
    </xf>
    <xf numFmtId="2" fontId="6" fillId="0" borderId="28" xfId="98" applyNumberFormat="1" applyFont="1" applyBorder="1" applyAlignment="1">
      <alignment horizontal="center"/>
    </xf>
    <xf numFmtId="2" fontId="6" fillId="0" borderId="16" xfId="98" applyNumberFormat="1" applyFont="1" applyBorder="1" applyAlignment="1"/>
    <xf numFmtId="2" fontId="6" fillId="0" borderId="29" xfId="98" applyNumberFormat="1" applyFont="1" applyBorder="1" applyAlignment="1">
      <alignment horizontal="center"/>
    </xf>
    <xf numFmtId="2" fontId="6" fillId="0" borderId="20" xfId="98" applyNumberFormat="1" applyFont="1" applyBorder="1" applyAlignment="1">
      <alignment horizontal="right"/>
    </xf>
    <xf numFmtId="0" fontId="46" fillId="0" borderId="0" xfId="163" applyFont="1" applyFill="1" applyAlignment="1" applyProtection="1">
      <alignment horizontal="left" indent="1"/>
      <protection locked="0"/>
    </xf>
    <xf numFmtId="0" fontId="44" fillId="0" borderId="0" xfId="162" applyAlignment="1" applyProtection="1"/>
    <xf numFmtId="0" fontId="44" fillId="0" borderId="0" xfId="162" applyFill="1" applyAlignment="1" applyProtection="1"/>
    <xf numFmtId="0" fontId="53" fillId="0" borderId="0" xfId="163" applyFont="1" applyBorder="1" applyAlignment="1">
      <alignment horizontal="center" vertical="center"/>
    </xf>
    <xf numFmtId="0" fontId="54" fillId="0" borderId="0" xfId="163" applyFont="1" applyBorder="1" applyAlignment="1">
      <alignment horizontal="center" vertical="center"/>
    </xf>
    <xf numFmtId="0" fontId="55" fillId="0" borderId="0" xfId="2" applyFont="1" applyAlignment="1">
      <alignment horizontal="center" wrapText="1"/>
    </xf>
    <xf numFmtId="0" fontId="4" fillId="27" borderId="21" xfId="160" applyFont="1" applyFill="1" applyBorder="1" applyAlignment="1">
      <alignment horizontal="center" vertical="center" wrapText="1"/>
    </xf>
    <xf numFmtId="0" fontId="4" fillId="27" borderId="18" xfId="160" applyFont="1" applyFill="1" applyBorder="1" applyAlignment="1">
      <alignment horizontal="center" vertical="center" wrapText="1"/>
    </xf>
    <xf numFmtId="0" fontId="6" fillId="27" borderId="26" xfId="98" applyFont="1" applyFill="1" applyBorder="1" applyAlignment="1">
      <alignment horizontal="center" wrapText="1"/>
    </xf>
    <xf numFmtId="0" fontId="6" fillId="27" borderId="27" xfId="98" applyFont="1" applyFill="1" applyBorder="1" applyAlignment="1">
      <alignment horizontal="center" wrapText="1"/>
    </xf>
    <xf numFmtId="0" fontId="6" fillId="27" borderId="25" xfId="98" applyFont="1" applyFill="1" applyBorder="1" applyAlignment="1">
      <alignment horizontal="center" wrapText="1"/>
    </xf>
    <xf numFmtId="0" fontId="5" fillId="0" borderId="26" xfId="159" applyFont="1" applyBorder="1" applyAlignment="1">
      <alignment horizontal="center"/>
    </xf>
    <xf numFmtId="0" fontId="5" fillId="0" borderId="25" xfId="159" applyFont="1" applyBorder="1" applyAlignment="1">
      <alignment horizontal="center"/>
    </xf>
    <xf numFmtId="0" fontId="4" fillId="27" borderId="28" xfId="160" applyFont="1" applyFill="1" applyBorder="1" applyAlignment="1">
      <alignment horizontal="center" vertical="center" wrapText="1"/>
    </xf>
    <xf numFmtId="0" fontId="4" fillId="27" borderId="29" xfId="160" applyFont="1" applyFill="1" applyBorder="1" applyAlignment="1">
      <alignment horizontal="center" vertical="center" wrapText="1"/>
    </xf>
    <xf numFmtId="0" fontId="4" fillId="27" borderId="16" xfId="160" applyFont="1" applyFill="1" applyBorder="1" applyAlignment="1">
      <alignment horizontal="center" vertical="center" wrapText="1"/>
    </xf>
    <xf numFmtId="0" fontId="4" fillId="27" borderId="20" xfId="160" applyFont="1" applyFill="1" applyBorder="1" applyAlignment="1">
      <alignment horizontal="center" vertical="center" wrapText="1"/>
    </xf>
    <xf numFmtId="0" fontId="4" fillId="27" borderId="28" xfId="160" applyFont="1" applyFill="1" applyBorder="1" applyAlignment="1">
      <alignment horizontal="center" vertical="center"/>
    </xf>
    <xf numFmtId="0" fontId="4" fillId="27" borderId="29" xfId="160" applyFont="1" applyFill="1" applyBorder="1" applyAlignment="1">
      <alignment horizontal="center" vertical="center"/>
    </xf>
    <xf numFmtId="0" fontId="4" fillId="27" borderId="21" xfId="160" applyFont="1" applyFill="1" applyBorder="1" applyAlignment="1">
      <alignment horizontal="center" vertical="center"/>
    </xf>
    <xf numFmtId="0" fontId="4" fillId="27" borderId="18" xfId="160" applyFont="1" applyFill="1" applyBorder="1" applyAlignment="1">
      <alignment horizontal="center" vertical="center"/>
    </xf>
    <xf numFmtId="0" fontId="6" fillId="27" borderId="26" xfId="98" applyFont="1" applyFill="1" applyBorder="1" applyAlignment="1">
      <alignment horizontal="center"/>
    </xf>
    <xf numFmtId="0" fontId="6" fillId="27" borderId="27" xfId="98" applyFont="1" applyFill="1" applyBorder="1" applyAlignment="1">
      <alignment horizontal="center"/>
    </xf>
    <xf numFmtId="0" fontId="6" fillId="27" borderId="25" xfId="98" applyFont="1" applyFill="1" applyBorder="1" applyAlignment="1">
      <alignment horizontal="center"/>
    </xf>
    <xf numFmtId="0" fontId="4" fillId="27" borderId="16" xfId="160" applyFont="1" applyFill="1" applyBorder="1" applyAlignment="1">
      <alignment horizontal="center" vertical="center"/>
    </xf>
    <xf numFmtId="0" fontId="4" fillId="27" borderId="20" xfId="160" applyFont="1" applyFill="1" applyBorder="1" applyAlignment="1">
      <alignment horizontal="center" vertical="center"/>
    </xf>
  </cellXfs>
  <cellStyles count="210">
    <cellStyle name=" 1" xfId="4" xr:uid="{00000000-0005-0000-0000-000000000000}"/>
    <cellStyle name="%" xfId="5" xr:uid="{00000000-0005-0000-0000-000001000000}"/>
    <cellStyle name="_Administrata Publike" xfId="6" xr:uid="{00000000-0005-0000-0000-000002000000}"/>
    <cellStyle name="_Book1" xfId="7" xr:uid="{00000000-0005-0000-0000-000003000000}"/>
    <cellStyle name="_Bujqesia" xfId="8" xr:uid="{00000000-0005-0000-0000-000004000000}"/>
    <cellStyle name="_GDP Final 1996-2005 by 2 approaches" xfId="9" xr:uid="{00000000-0005-0000-0000-000005000000}"/>
    <cellStyle name="_GDP Final 1996-2005 by 2 approaches_Finale 2008 me Nace4" xfId="10" xr:uid="{00000000-0005-0000-0000-000006000000}"/>
    <cellStyle name="_gdp2009, varianti 4" xfId="11" xr:uid="{00000000-0005-0000-0000-000007000000}"/>
    <cellStyle name="_gdp2009, varianti 5" xfId="12" xr:uid="{00000000-0005-0000-0000-000008000000}"/>
    <cellStyle name="_gdp2009, varianti 5_Finale 2008 me Nace4" xfId="13" xr:uid="{00000000-0005-0000-0000-000009000000}"/>
    <cellStyle name="_Per vjetoren nga 3_mujoret" xfId="14" xr:uid="{00000000-0005-0000-0000-00000A000000}"/>
    <cellStyle name="_TAB1" xfId="15" xr:uid="{00000000-0005-0000-0000-00000B000000}"/>
    <cellStyle name="_TAB2" xfId="16" xr:uid="{00000000-0005-0000-0000-00000C000000}"/>
    <cellStyle name="_TAB3" xfId="17" xr:uid="{00000000-0005-0000-0000-00000D000000}"/>
    <cellStyle name="_TAB4" xfId="18" xr:uid="{00000000-0005-0000-0000-00000E000000}"/>
    <cellStyle name="_TAB5" xfId="19" xr:uid="{00000000-0005-0000-0000-00000F000000}"/>
    <cellStyle name="_VA-cons_TOT" xfId="20" xr:uid="{00000000-0005-0000-0000-000010000000}"/>
    <cellStyle name="_VA-cons_TOT_Finale 2008 me Nace4" xfId="21" xr:uid="{00000000-0005-0000-0000-000011000000}"/>
    <cellStyle name="_VA-cons_TOT_Ledjoni energjia" xfId="22" xr:uid="{00000000-0005-0000-0000-000012000000}"/>
    <cellStyle name="_VA-cons_TOT_Ledjoni energjia_Finale 2008 me Nace4" xfId="23" xr:uid="{00000000-0005-0000-0000-000013000000}"/>
    <cellStyle name="_Workbook for QGDP(dt.24 Prill, 2008)" xfId="24" xr:uid="{00000000-0005-0000-0000-000014000000}"/>
    <cellStyle name="0mitP" xfId="165" xr:uid="{00000000-0005-0000-0000-000015000000}"/>
    <cellStyle name="0ohneP" xfId="166" xr:uid="{00000000-0005-0000-0000-000016000000}"/>
    <cellStyle name="10mitP" xfId="167" xr:uid="{00000000-0005-0000-0000-000017000000}"/>
    <cellStyle name="12mitP" xfId="168" xr:uid="{00000000-0005-0000-0000-000018000000}"/>
    <cellStyle name="12ohneP" xfId="169" xr:uid="{00000000-0005-0000-0000-000019000000}"/>
    <cellStyle name="13mitP" xfId="170" xr:uid="{00000000-0005-0000-0000-00001A000000}"/>
    <cellStyle name="1mitP" xfId="171" xr:uid="{00000000-0005-0000-0000-00001B000000}"/>
    <cellStyle name="1ohneP" xfId="172" xr:uid="{00000000-0005-0000-0000-00001C000000}"/>
    <cellStyle name="20% - Accent1 2" xfId="25" xr:uid="{00000000-0005-0000-0000-00001D000000}"/>
    <cellStyle name="20% - Accent2 2" xfId="26" xr:uid="{00000000-0005-0000-0000-00001E000000}"/>
    <cellStyle name="20% - Accent3 2" xfId="27" xr:uid="{00000000-0005-0000-0000-00001F000000}"/>
    <cellStyle name="20% - Accent4 2" xfId="28" xr:uid="{00000000-0005-0000-0000-000020000000}"/>
    <cellStyle name="20% - Accent5 2" xfId="29" xr:uid="{00000000-0005-0000-0000-000021000000}"/>
    <cellStyle name="20% - Accent6 2" xfId="30" xr:uid="{00000000-0005-0000-0000-000022000000}"/>
    <cellStyle name="20% - Akzent1" xfId="173" xr:uid="{00000000-0005-0000-0000-000023000000}"/>
    <cellStyle name="20% - Akzent2" xfId="174" xr:uid="{00000000-0005-0000-0000-000024000000}"/>
    <cellStyle name="20% - Akzent3" xfId="175" xr:uid="{00000000-0005-0000-0000-000025000000}"/>
    <cellStyle name="20% - Akzent4" xfId="176" xr:uid="{00000000-0005-0000-0000-000026000000}"/>
    <cellStyle name="20% - Akzent5" xfId="177" xr:uid="{00000000-0005-0000-0000-000027000000}"/>
    <cellStyle name="20% - Akzent6" xfId="178" xr:uid="{00000000-0005-0000-0000-000028000000}"/>
    <cellStyle name="2mitP" xfId="179" xr:uid="{00000000-0005-0000-0000-000029000000}"/>
    <cellStyle name="2ohneP" xfId="180" xr:uid="{00000000-0005-0000-0000-00002A000000}"/>
    <cellStyle name="3mitP" xfId="181" xr:uid="{00000000-0005-0000-0000-00002B000000}"/>
    <cellStyle name="3ohneP" xfId="182" xr:uid="{00000000-0005-0000-0000-00002C000000}"/>
    <cellStyle name="40% - Accent1 2" xfId="31" xr:uid="{00000000-0005-0000-0000-00002D000000}"/>
    <cellStyle name="40% - Accent2 2" xfId="32" xr:uid="{00000000-0005-0000-0000-00002E000000}"/>
    <cellStyle name="40% - Accent3 2" xfId="33" xr:uid="{00000000-0005-0000-0000-00002F000000}"/>
    <cellStyle name="40% - Accent4 2" xfId="34" xr:uid="{00000000-0005-0000-0000-000030000000}"/>
    <cellStyle name="40% - Accent5 2" xfId="35" xr:uid="{00000000-0005-0000-0000-000031000000}"/>
    <cellStyle name="40% - Accent6 2" xfId="36" xr:uid="{00000000-0005-0000-0000-000032000000}"/>
    <cellStyle name="40% - Akzent1" xfId="183" xr:uid="{00000000-0005-0000-0000-000033000000}"/>
    <cellStyle name="40% - Akzent2" xfId="184" xr:uid="{00000000-0005-0000-0000-000034000000}"/>
    <cellStyle name="40% - Akzent3" xfId="185" xr:uid="{00000000-0005-0000-0000-000035000000}"/>
    <cellStyle name="40% - Akzent4" xfId="186" xr:uid="{00000000-0005-0000-0000-000036000000}"/>
    <cellStyle name="40% - Akzent5" xfId="187" xr:uid="{00000000-0005-0000-0000-000037000000}"/>
    <cellStyle name="40% - Akzent6" xfId="188" xr:uid="{00000000-0005-0000-0000-000038000000}"/>
    <cellStyle name="4mitP" xfId="189" xr:uid="{00000000-0005-0000-0000-000039000000}"/>
    <cellStyle name="4ohneP" xfId="190" xr:uid="{00000000-0005-0000-0000-00003A000000}"/>
    <cellStyle name="60% - Accent1 2" xfId="37" xr:uid="{00000000-0005-0000-0000-00003B000000}"/>
    <cellStyle name="60% - Accent2 2" xfId="38" xr:uid="{00000000-0005-0000-0000-00003C000000}"/>
    <cellStyle name="60% - Accent3 2" xfId="39" xr:uid="{00000000-0005-0000-0000-00003D000000}"/>
    <cellStyle name="60% - Accent4 2" xfId="40" xr:uid="{00000000-0005-0000-0000-00003E000000}"/>
    <cellStyle name="60% - Accent5 2" xfId="41" xr:uid="{00000000-0005-0000-0000-00003F000000}"/>
    <cellStyle name="60% - Accent6 2" xfId="42" xr:uid="{00000000-0005-0000-0000-000040000000}"/>
    <cellStyle name="60% - Akzent1" xfId="191" xr:uid="{00000000-0005-0000-0000-000041000000}"/>
    <cellStyle name="60% - Akzent2" xfId="192" xr:uid="{00000000-0005-0000-0000-000042000000}"/>
    <cellStyle name="60% - Akzent3" xfId="193" xr:uid="{00000000-0005-0000-0000-000043000000}"/>
    <cellStyle name="60% - Akzent4" xfId="194" xr:uid="{00000000-0005-0000-0000-000044000000}"/>
    <cellStyle name="60% - Akzent5" xfId="195" xr:uid="{00000000-0005-0000-0000-000045000000}"/>
    <cellStyle name="60% - Akzent6" xfId="196" xr:uid="{00000000-0005-0000-0000-000046000000}"/>
    <cellStyle name="6mitP" xfId="197" xr:uid="{00000000-0005-0000-0000-000047000000}"/>
    <cellStyle name="6ohneP" xfId="198" xr:uid="{00000000-0005-0000-0000-000048000000}"/>
    <cellStyle name="7mitP" xfId="199" xr:uid="{00000000-0005-0000-0000-000049000000}"/>
    <cellStyle name="9mitP" xfId="200" xr:uid="{00000000-0005-0000-0000-00004A000000}"/>
    <cellStyle name="9ohneP" xfId="201" xr:uid="{00000000-0005-0000-0000-00004B000000}"/>
    <cellStyle name="Accent1 2" xfId="43" xr:uid="{00000000-0005-0000-0000-00004C000000}"/>
    <cellStyle name="Accent2 2" xfId="44" xr:uid="{00000000-0005-0000-0000-00004D000000}"/>
    <cellStyle name="Accent3 2" xfId="45" xr:uid="{00000000-0005-0000-0000-00004E000000}"/>
    <cellStyle name="Accent4 2" xfId="46" xr:uid="{00000000-0005-0000-0000-00004F000000}"/>
    <cellStyle name="Accent5 2" xfId="47" xr:uid="{00000000-0005-0000-0000-000050000000}"/>
    <cellStyle name="Accent6 2" xfId="48" xr:uid="{00000000-0005-0000-0000-000051000000}"/>
    <cellStyle name="Bad 2" xfId="49" xr:uid="{00000000-0005-0000-0000-000052000000}"/>
    <cellStyle name="Calculation 2" xfId="50" xr:uid="{00000000-0005-0000-0000-000053000000}"/>
    <cellStyle name="Check Cell 2" xfId="51" xr:uid="{00000000-0005-0000-0000-000054000000}"/>
    <cellStyle name="Comma" xfId="1" builtinId="3"/>
    <cellStyle name="Comma 17" xfId="52" xr:uid="{00000000-0005-0000-0000-000057000000}"/>
    <cellStyle name="Comma 2" xfId="53" xr:uid="{00000000-0005-0000-0000-000058000000}"/>
    <cellStyle name="Comma 2 2" xfId="54" xr:uid="{00000000-0005-0000-0000-000059000000}"/>
    <cellStyle name="Comma 2 3" xfId="55" xr:uid="{00000000-0005-0000-0000-00005A000000}"/>
    <cellStyle name="Comma 3" xfId="56" xr:uid="{00000000-0005-0000-0000-00005B000000}"/>
    <cellStyle name="Comma 3 2" xfId="57" xr:uid="{00000000-0005-0000-0000-00005C000000}"/>
    <cellStyle name="Comma 3 3" xfId="58" xr:uid="{00000000-0005-0000-0000-00005D000000}"/>
    <cellStyle name="Comma 3 3 2" xfId="59" xr:uid="{00000000-0005-0000-0000-00005E000000}"/>
    <cellStyle name="Comma 3 4" xfId="60" xr:uid="{00000000-0005-0000-0000-00005F000000}"/>
    <cellStyle name="Comma 4" xfId="61" xr:uid="{00000000-0005-0000-0000-000060000000}"/>
    <cellStyle name="Comma 5" xfId="62" xr:uid="{00000000-0005-0000-0000-000061000000}"/>
    <cellStyle name="Comma 5 2" xfId="63" xr:uid="{00000000-0005-0000-0000-000062000000}"/>
    <cellStyle name="Comma 5 3" xfId="64" xr:uid="{00000000-0005-0000-0000-000063000000}"/>
    <cellStyle name="Comma 6" xfId="65" xr:uid="{00000000-0005-0000-0000-000064000000}"/>
    <cellStyle name="Comma 7" xfId="66" xr:uid="{00000000-0005-0000-0000-000065000000}"/>
    <cellStyle name="Comma 7 2" xfId="67" xr:uid="{00000000-0005-0000-0000-000066000000}"/>
    <cellStyle name="Comma 8" xfId="68" xr:uid="{00000000-0005-0000-0000-000067000000}"/>
    <cellStyle name="Comma0" xfId="69" xr:uid="{00000000-0005-0000-0000-000068000000}"/>
    <cellStyle name="Currency0" xfId="70" xr:uid="{00000000-0005-0000-0000-000069000000}"/>
    <cellStyle name="Date" xfId="71" xr:uid="{00000000-0005-0000-0000-00006A000000}"/>
    <cellStyle name="Explanatory Text 2" xfId="72" xr:uid="{00000000-0005-0000-0000-00006B000000}"/>
    <cellStyle name="Fixed" xfId="73" xr:uid="{00000000-0005-0000-0000-00006C000000}"/>
    <cellStyle name="Fuss" xfId="202" xr:uid="{00000000-0005-0000-0000-00006D000000}"/>
    <cellStyle name="Good 2" xfId="74" xr:uid="{00000000-0005-0000-0000-00006E000000}"/>
    <cellStyle name="Heading 1 2" xfId="75" xr:uid="{00000000-0005-0000-0000-00006F000000}"/>
    <cellStyle name="Heading 2 2" xfId="76" xr:uid="{00000000-0005-0000-0000-000070000000}"/>
    <cellStyle name="Heading 3 2" xfId="77" xr:uid="{00000000-0005-0000-0000-000071000000}"/>
    <cellStyle name="Heading 4 2" xfId="78" xr:uid="{00000000-0005-0000-0000-000072000000}"/>
    <cellStyle name="Hyperlink" xfId="162" builtinId="8"/>
    <cellStyle name="Hyperlink 2" xfId="79" xr:uid="{00000000-0005-0000-0000-000074000000}"/>
    <cellStyle name="Iau?iue_?ac?.oaa.90-92" xfId="80" xr:uid="{00000000-0005-0000-0000-000075000000}"/>
    <cellStyle name="Îáû÷íûé_93ãîä (2)" xfId="81" xr:uid="{00000000-0005-0000-0000-000076000000}"/>
    <cellStyle name="Input 2" xfId="82" xr:uid="{00000000-0005-0000-0000-000077000000}"/>
    <cellStyle name="Linked Cell 2" xfId="83" xr:uid="{00000000-0005-0000-0000-000078000000}"/>
    <cellStyle name="m49048872" xfId="84" xr:uid="{00000000-0005-0000-0000-000079000000}"/>
    <cellStyle name="mitP" xfId="203" xr:uid="{00000000-0005-0000-0000-00007A000000}"/>
    <cellStyle name="Neutral 2" xfId="85" xr:uid="{00000000-0005-0000-0000-00007B000000}"/>
    <cellStyle name="Normal" xfId="0" builtinId="0"/>
    <cellStyle name="Normal 10" xfId="86" xr:uid="{00000000-0005-0000-0000-00007D000000}"/>
    <cellStyle name="Normal 11" xfId="87" xr:uid="{00000000-0005-0000-0000-00007E000000}"/>
    <cellStyle name="Normal 12" xfId="88" xr:uid="{00000000-0005-0000-0000-00007F000000}"/>
    <cellStyle name="Normal 13" xfId="2" xr:uid="{00000000-0005-0000-0000-000080000000}"/>
    <cellStyle name="Normal 13 2" xfId="89" xr:uid="{00000000-0005-0000-0000-000081000000}"/>
    <cellStyle name="Normal 14" xfId="3" xr:uid="{00000000-0005-0000-0000-000082000000}"/>
    <cellStyle name="Normal 14 2" xfId="208" xr:uid="{F61B14E4-EF67-48CF-8B2F-ADF7014D5B51}"/>
    <cellStyle name="Normal 15" xfId="90" xr:uid="{00000000-0005-0000-0000-000083000000}"/>
    <cellStyle name="Normal 16" xfId="164" xr:uid="{00000000-0005-0000-0000-000084000000}"/>
    <cellStyle name="Normal 17" xfId="207" xr:uid="{00000000-0005-0000-0000-000085000000}"/>
    <cellStyle name="Normal 18" xfId="91" xr:uid="{00000000-0005-0000-0000-000086000000}"/>
    <cellStyle name="Normal 2" xfId="92" xr:uid="{00000000-0005-0000-0000-000087000000}"/>
    <cellStyle name="Normal 2 2" xfId="93" xr:uid="{00000000-0005-0000-0000-000088000000}"/>
    <cellStyle name="Normal 2 2 2" xfId="94" xr:uid="{00000000-0005-0000-0000-000089000000}"/>
    <cellStyle name="Normal 3" xfId="95" xr:uid="{00000000-0005-0000-0000-00008A000000}"/>
    <cellStyle name="Normal 3 2" xfId="96" xr:uid="{00000000-0005-0000-0000-00008B000000}"/>
    <cellStyle name="Normal 3 3" xfId="97" xr:uid="{00000000-0005-0000-0000-00008C000000}"/>
    <cellStyle name="Normal 4" xfId="98" xr:uid="{00000000-0005-0000-0000-00008D000000}"/>
    <cellStyle name="Normal 4 2" xfId="99" xr:uid="{00000000-0005-0000-0000-00008E000000}"/>
    <cellStyle name="Normal 4 3" xfId="100" xr:uid="{00000000-0005-0000-0000-00008F000000}"/>
    <cellStyle name="Normal 4 4" xfId="209" xr:uid="{B414E56E-94F9-459F-BB08-348666E22E49}"/>
    <cellStyle name="Normal 5" xfId="101" xr:uid="{00000000-0005-0000-0000-000090000000}"/>
    <cellStyle name="Normal 5 2" xfId="102" xr:uid="{00000000-0005-0000-0000-000091000000}"/>
    <cellStyle name="Normal 5 3" xfId="103" xr:uid="{00000000-0005-0000-0000-000092000000}"/>
    <cellStyle name="Normal 6" xfId="104" xr:uid="{00000000-0005-0000-0000-000093000000}"/>
    <cellStyle name="Normal 6 2" xfId="105" xr:uid="{00000000-0005-0000-0000-000094000000}"/>
    <cellStyle name="Normal 7" xfId="106" xr:uid="{00000000-0005-0000-0000-000095000000}"/>
    <cellStyle name="Normal 8" xfId="107" xr:uid="{00000000-0005-0000-0000-000096000000}"/>
    <cellStyle name="Normal 9" xfId="108" xr:uid="{00000000-0005-0000-0000-000097000000}"/>
    <cellStyle name="Normal 9 2" xfId="109" xr:uid="{00000000-0005-0000-0000-000098000000}"/>
    <cellStyle name="Normal_Agregatet kryesore te vitit 2003 " xfId="161" xr:uid="{00000000-0005-0000-0000-000099000000}"/>
    <cellStyle name="Normál_Felhasznalas_tabla_1999" xfId="110" xr:uid="{00000000-0005-0000-0000-00009A000000}"/>
    <cellStyle name="Normal_Final data of 2004 by 25 branch gj 2" xfId="160" xr:uid="{00000000-0005-0000-0000-00009B000000}"/>
    <cellStyle name="Normal_Semifinal Data year 08" xfId="159" xr:uid="{00000000-0005-0000-0000-00009D000000}"/>
    <cellStyle name="Normál_uzlidnk" xfId="158" xr:uid="{00000000-0005-0000-0000-00009E000000}"/>
    <cellStyle name="Note 2" xfId="111" xr:uid="{00000000-0005-0000-0000-00009F000000}"/>
    <cellStyle name="ohneP" xfId="204" xr:uid="{00000000-0005-0000-0000-0000A0000000}"/>
    <cellStyle name="Ouny?e [0]_Eeno1" xfId="112" xr:uid="{00000000-0005-0000-0000-0000A1000000}"/>
    <cellStyle name="Ouny?e_Eeno1" xfId="113" xr:uid="{00000000-0005-0000-0000-0000A2000000}"/>
    <cellStyle name="Òûñÿ÷è_Sheet1" xfId="114" xr:uid="{00000000-0005-0000-0000-0000A3000000}"/>
    <cellStyle name="Output 2" xfId="115" xr:uid="{00000000-0005-0000-0000-0000A4000000}"/>
    <cellStyle name="Percent 2" xfId="116" xr:uid="{00000000-0005-0000-0000-0000A5000000}"/>
    <cellStyle name="s24" xfId="117" xr:uid="{00000000-0005-0000-0000-0000A6000000}"/>
    <cellStyle name="s30" xfId="118" xr:uid="{00000000-0005-0000-0000-0000A7000000}"/>
    <cellStyle name="s32" xfId="119" xr:uid="{00000000-0005-0000-0000-0000A8000000}"/>
    <cellStyle name="s33" xfId="120" xr:uid="{00000000-0005-0000-0000-0000A9000000}"/>
    <cellStyle name="s35" xfId="121" xr:uid="{00000000-0005-0000-0000-0000AA000000}"/>
    <cellStyle name="s37" xfId="122" xr:uid="{00000000-0005-0000-0000-0000AB000000}"/>
    <cellStyle name="s44" xfId="123" xr:uid="{00000000-0005-0000-0000-0000AC000000}"/>
    <cellStyle name="s45" xfId="124" xr:uid="{00000000-0005-0000-0000-0000AD000000}"/>
    <cellStyle name="s48" xfId="125" xr:uid="{00000000-0005-0000-0000-0000AE000000}"/>
    <cellStyle name="s56" xfId="126" xr:uid="{00000000-0005-0000-0000-0000AF000000}"/>
    <cellStyle name="s57" xfId="127" xr:uid="{00000000-0005-0000-0000-0000B0000000}"/>
    <cellStyle name="s58" xfId="128" xr:uid="{00000000-0005-0000-0000-0000B1000000}"/>
    <cellStyle name="s59" xfId="129" xr:uid="{00000000-0005-0000-0000-0000B2000000}"/>
    <cellStyle name="s62" xfId="130" xr:uid="{00000000-0005-0000-0000-0000B3000000}"/>
    <cellStyle name="s63" xfId="131" xr:uid="{00000000-0005-0000-0000-0000B4000000}"/>
    <cellStyle name="s64" xfId="132" xr:uid="{00000000-0005-0000-0000-0000B5000000}"/>
    <cellStyle name="s65" xfId="133" xr:uid="{00000000-0005-0000-0000-0000B6000000}"/>
    <cellStyle name="s66" xfId="134" xr:uid="{00000000-0005-0000-0000-0000B7000000}"/>
    <cellStyle name="s67" xfId="135" xr:uid="{00000000-0005-0000-0000-0000B8000000}"/>
    <cellStyle name="s68" xfId="136" xr:uid="{00000000-0005-0000-0000-0000B9000000}"/>
    <cellStyle name="s69" xfId="137" xr:uid="{00000000-0005-0000-0000-0000BA000000}"/>
    <cellStyle name="s70" xfId="138" xr:uid="{00000000-0005-0000-0000-0000BB000000}"/>
    <cellStyle name="s73" xfId="139" xr:uid="{00000000-0005-0000-0000-0000BC000000}"/>
    <cellStyle name="s78" xfId="140" xr:uid="{00000000-0005-0000-0000-0000BD000000}"/>
    <cellStyle name="s80" xfId="141" xr:uid="{00000000-0005-0000-0000-0000BE000000}"/>
    <cellStyle name="s82" xfId="142" xr:uid="{00000000-0005-0000-0000-0000BF000000}"/>
    <cellStyle name="s85" xfId="143" xr:uid="{00000000-0005-0000-0000-0000C0000000}"/>
    <cellStyle name="s93" xfId="144" xr:uid="{00000000-0005-0000-0000-0000C1000000}"/>
    <cellStyle name="s94" xfId="145" xr:uid="{00000000-0005-0000-0000-0000C2000000}"/>
    <cellStyle name="s95" xfId="146" xr:uid="{00000000-0005-0000-0000-0000C3000000}"/>
    <cellStyle name="Standard 2" xfId="205" xr:uid="{00000000-0005-0000-0000-0000C4000000}"/>
    <cellStyle name="Standard 3" xfId="206" xr:uid="{00000000-0005-0000-0000-0000C5000000}"/>
    <cellStyle name="Standard 3 2" xfId="163" xr:uid="{00000000-0005-0000-0000-0000C6000000}"/>
    <cellStyle name="Style 1" xfId="147" xr:uid="{00000000-0005-0000-0000-0000C7000000}"/>
    <cellStyle name="Text_e" xfId="148" xr:uid="{00000000-0005-0000-0000-0000C8000000}"/>
    <cellStyle name="Title 2" xfId="149" xr:uid="{00000000-0005-0000-0000-0000C9000000}"/>
    <cellStyle name="Total 2" xfId="150" xr:uid="{00000000-0005-0000-0000-0000CA000000}"/>
    <cellStyle name="Warning Text 2" xfId="151" xr:uid="{00000000-0005-0000-0000-0000CB000000}"/>
    <cellStyle name="Денежный [0]_BBПиндекс" xfId="152" xr:uid="{00000000-0005-0000-0000-0000CC000000}"/>
    <cellStyle name="Денежный_BBПиндекс" xfId="153" xr:uid="{00000000-0005-0000-0000-0000CD000000}"/>
    <cellStyle name="Обычный_5_QUART" xfId="154" xr:uid="{00000000-0005-0000-0000-0000CE000000}"/>
    <cellStyle name="Тысячи_Sheet1" xfId="155" xr:uid="{00000000-0005-0000-0000-0000CF000000}"/>
    <cellStyle name="Финансовый [0]_BBПиндекс" xfId="156" xr:uid="{00000000-0005-0000-0000-0000D0000000}"/>
    <cellStyle name="Финансовый_BBПиндекс" xfId="157" xr:uid="{00000000-0005-0000-0000-0000D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trlProps/ctrlProp1.xml><?xml version="1.0" encoding="utf-8"?>
<formControlPr xmlns="http://schemas.microsoft.com/office/spreadsheetml/2009/9/main" objectType="Radio" checked="Checked" firstButton="1" fmlaLink="'Permbajtja-Content'!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'Permbajtja-Content'!$A$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5483704" y="401487"/>
          <a:ext cx="9370" cy="8757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06137" y="1158688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76225"/>
          <a:ext cx="13260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02499" y="222250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irjeta_gdp/Punime%20te%20fundit/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ton_GDP/Documents%20and%20Settings/inselal/Desktop/Share/Admin/Ardhurat/Taksat%20e%20subs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X1">
            <v>1079</v>
          </cell>
        </row>
        <row r="4">
          <cell r="Y4" t="str">
            <v>2009_3</v>
          </cell>
        </row>
      </sheetData>
      <sheetData sheetId="5"/>
      <sheetData sheetId="6" refreshError="1"/>
      <sheetData sheetId="7">
        <row r="1">
          <cell r="X1">
            <v>1</v>
          </cell>
        </row>
        <row r="2">
          <cell r="X2" t="str">
            <v>2009_3</v>
          </cell>
        </row>
      </sheetData>
      <sheetData sheetId="8" refreshError="1"/>
      <sheetData sheetId="9">
        <row r="1">
          <cell r="X1">
            <v>101</v>
          </cell>
        </row>
        <row r="3">
          <cell r="U3" t="str">
            <v>2009_3</v>
          </cell>
        </row>
      </sheetData>
      <sheetData sheetId="10">
        <row r="1">
          <cell r="X1">
            <v>160</v>
          </cell>
        </row>
        <row r="2">
          <cell r="V2" t="str">
            <v>2009_3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>
        <row r="1">
          <cell r="E1" t="str">
            <v>No. of Variables</v>
          </cell>
          <cell r="G1">
            <v>4</v>
          </cell>
          <cell r="P1">
            <v>0</v>
          </cell>
        </row>
        <row r="2">
          <cell r="E2" t="str">
            <v>No. of Observations</v>
          </cell>
          <cell r="G2">
            <v>20</v>
          </cell>
        </row>
        <row r="3">
          <cell r="A3" t="str">
            <v>Dependent</v>
          </cell>
          <cell r="B3" t="str">
            <v>Indep1</v>
          </cell>
          <cell r="C3" t="str">
            <v>Indep2</v>
          </cell>
          <cell r="D3" t="str">
            <v>Indep3</v>
          </cell>
        </row>
        <row r="4">
          <cell r="A4">
            <v>94.202905783674225</v>
          </cell>
          <cell r="B4">
            <v>103.62628176880334</v>
          </cell>
          <cell r="C4">
            <v>60.140805880668516</v>
          </cell>
          <cell r="D4">
            <v>45.079409770290013</v>
          </cell>
        </row>
        <row r="5">
          <cell r="A5">
            <v>46.260456848566363</v>
          </cell>
          <cell r="B5">
            <v>52.063054354521469</v>
          </cell>
          <cell r="C5">
            <v>10.925398400353046</v>
          </cell>
          <cell r="D5">
            <v>7.1354352280141198</v>
          </cell>
        </row>
        <row r="6">
          <cell r="A6">
            <v>33.671316845049184</v>
          </cell>
          <cell r="B6">
            <v>43.124905005878624</v>
          </cell>
          <cell r="C6">
            <v>18.965392603276634</v>
          </cell>
          <cell r="D6">
            <v>40.188275617176842</v>
          </cell>
        </row>
        <row r="7">
          <cell r="A7">
            <v>69.791167455006331</v>
          </cell>
          <cell r="B7">
            <v>70.949638111574998</v>
          </cell>
          <cell r="C7">
            <v>47.552469476771755</v>
          </cell>
          <cell r="D7">
            <v>40.565079264289864</v>
          </cell>
        </row>
        <row r="8">
          <cell r="A8">
            <v>58</v>
          </cell>
          <cell r="B8">
            <v>67.982592933576683</v>
          </cell>
          <cell r="C8">
            <v>30.066613825681884</v>
          </cell>
          <cell r="D8">
            <v>42.060863299036043</v>
          </cell>
        </row>
        <row r="9">
          <cell r="A9">
            <v>22.912221582659509</v>
          </cell>
          <cell r="B9">
            <v>28.227145655863211</v>
          </cell>
          <cell r="C9">
            <v>17.126712947472225</v>
          </cell>
          <cell r="D9">
            <v>85.039014696493183</v>
          </cell>
        </row>
        <row r="10">
          <cell r="A10">
            <v>79.937267723724318</v>
          </cell>
          <cell r="B10">
            <v>89.263527947130612</v>
          </cell>
          <cell r="C10">
            <v>59.463045910402336</v>
          </cell>
          <cell r="D10">
            <v>97.375846210296331</v>
          </cell>
        </row>
        <row r="11">
          <cell r="A11">
            <v>24.333188386743743</v>
          </cell>
          <cell r="B11">
            <v>31.878979343899164</v>
          </cell>
          <cell r="C11">
            <v>-0.87524467932013295</v>
          </cell>
          <cell r="D11">
            <v>54.629653838251492</v>
          </cell>
        </row>
        <row r="12">
          <cell r="A12">
            <v>5.7156600095548571</v>
          </cell>
          <cell r="B12">
            <v>9.1476356251700857</v>
          </cell>
          <cell r="C12">
            <v>-27.064785500379575</v>
          </cell>
          <cell r="D12">
            <v>20.327047912014873</v>
          </cell>
        </row>
        <row r="13">
          <cell r="A13">
            <v>53.253150834732921</v>
          </cell>
          <cell r="B13">
            <v>56.303890953418964</v>
          </cell>
          <cell r="C13">
            <v>44.45727186461685</v>
          </cell>
          <cell r="D13">
            <v>77.933905040224261</v>
          </cell>
        </row>
        <row r="14">
          <cell r="A14">
            <v>44.329172304759211</v>
          </cell>
          <cell r="B14">
            <v>51.741954859500957</v>
          </cell>
          <cell r="C14">
            <v>21.467921637925883</v>
          </cell>
          <cell r="D14">
            <v>12.78612104252465</v>
          </cell>
        </row>
        <row r="15">
          <cell r="A15">
            <v>46</v>
          </cell>
          <cell r="B15">
            <v>51.410375675853246</v>
          </cell>
          <cell r="C15">
            <v>19.78531634551809</v>
          </cell>
          <cell r="D15">
            <v>14.347633191881437</v>
          </cell>
        </row>
        <row r="16">
          <cell r="A16">
            <v>24.48765043612584</v>
          </cell>
          <cell r="B16">
            <v>33.977854804894378</v>
          </cell>
          <cell r="C16">
            <v>-2.7537467335772945</v>
          </cell>
          <cell r="D16">
            <v>95.465223733935673</v>
          </cell>
        </row>
        <row r="17">
          <cell r="A17">
            <v>38.832535640335394</v>
          </cell>
          <cell r="B17">
            <v>43.203513843610899</v>
          </cell>
          <cell r="C17">
            <v>2.0441446091603908</v>
          </cell>
          <cell r="D17">
            <v>58.805148379172564</v>
          </cell>
        </row>
        <row r="18">
          <cell r="A18">
            <v>19.798154205109377</v>
          </cell>
          <cell r="B18">
            <v>25.222475323957077</v>
          </cell>
          <cell r="C18">
            <v>-16.856803061058137</v>
          </cell>
          <cell r="D18">
            <v>4.0737767178522288</v>
          </cell>
        </row>
        <row r="19">
          <cell r="A19">
            <v>21.167186750505842</v>
          </cell>
          <cell r="B19">
            <v>28.18208452579541</v>
          </cell>
          <cell r="C19">
            <v>12.334257122436789</v>
          </cell>
          <cell r="D19">
            <v>7.4250132513889788</v>
          </cell>
        </row>
        <row r="20">
          <cell r="A20">
            <v>22</v>
          </cell>
          <cell r="B20">
            <v>28.721810572016626</v>
          </cell>
          <cell r="C20">
            <v>-17.535727507344269</v>
          </cell>
          <cell r="D20">
            <v>19.940127709935517</v>
          </cell>
        </row>
        <row r="21">
          <cell r="A21">
            <v>23</v>
          </cell>
          <cell r="B21">
            <v>27.740312446855924</v>
          </cell>
          <cell r="C21">
            <v>-11.431430877457217</v>
          </cell>
          <cell r="D21">
            <v>20.187173582186844</v>
          </cell>
        </row>
        <row r="22">
          <cell r="A22">
            <v>39.832914619039016</v>
          </cell>
          <cell r="B22">
            <v>40.468555291317486</v>
          </cell>
          <cell r="C22">
            <v>36.392737615589525</v>
          </cell>
          <cell r="D22">
            <v>70.213343240969991</v>
          </cell>
        </row>
        <row r="23">
          <cell r="A23">
            <v>64.214344836904687</v>
          </cell>
          <cell r="B23">
            <v>67.298401691672254</v>
          </cell>
          <cell r="C23">
            <v>49.124742240732864</v>
          </cell>
          <cell r="D23">
            <v>49.640697061863115</v>
          </cell>
        </row>
      </sheetData>
      <sheetData sheetId="1">
        <row r="3">
          <cell r="A3" t="str">
            <v>Equation Parameters</v>
          </cell>
        </row>
        <row r="4">
          <cell r="A4" t="str">
            <v>R Square</v>
          </cell>
          <cell r="B4">
            <v>0.98942269074867251</v>
          </cell>
          <cell r="C4" t="str">
            <v xml:space="preserve"> 98.94% of the change in Dependent can be explained by the change in the 3 Independent Variables</v>
          </cell>
        </row>
        <row r="5">
          <cell r="A5" t="str">
            <v>Adjusted R Square</v>
          </cell>
          <cell r="B5">
            <v>0.98743944526404859</v>
          </cell>
          <cell r="C5" t="str">
            <v xml:space="preserve"> Adjusted for Sample Size bias</v>
          </cell>
          <cell r="I5">
            <v>2.5538418304475297</v>
          </cell>
          <cell r="J5" t="str">
            <v xml:space="preserve">  Durbin-Watson Statistic</v>
          </cell>
          <cell r="N5" t="str">
            <v>Critical D-W Values: Lower (Dl)=1.00; Upper (Du)=1.68</v>
          </cell>
        </row>
        <row r="6">
          <cell r="A6" t="str">
            <v>Standard Error</v>
          </cell>
          <cell r="B6">
            <v>2.5609392330812422</v>
          </cell>
          <cell r="C6" t="str">
            <v xml:space="preserve"> to +/- on result of Regression Equation</v>
          </cell>
          <cell r="J6" t="str">
            <v>Therefore Negative Autocorrelation maybe present at 95% Confidence</v>
          </cell>
        </row>
        <row r="7">
          <cell r="A7" t="str">
            <v>F - Statistic</v>
          </cell>
          <cell r="B7">
            <v>498.89068116865161</v>
          </cell>
          <cell r="C7" t="str">
            <v xml:space="preserve"> Therefore analysis IS Significant</v>
          </cell>
          <cell r="I7">
            <v>3.1273543754650746</v>
          </cell>
          <cell r="J7" t="str">
            <v xml:space="preserve">  Critical F-Statistic at 95% Confidence</v>
          </cell>
          <cell r="P7" t="str">
            <v xml:space="preserve"> (Significance holds to 100.0% Level of Confidence)</v>
          </cell>
        </row>
        <row r="9">
          <cell r="A9" t="str">
            <v xml:space="preserve"> Multiple Regression Equation</v>
          </cell>
          <cell r="E9" t="str">
            <v>Independent Analysis</v>
          </cell>
          <cell r="I9" t="str">
            <v>Auto Correlation</v>
          </cell>
          <cell r="J9" t="str">
            <v>Tests for Multicolinearity between Independent Variables</v>
          </cell>
        </row>
        <row r="10">
          <cell r="B10" t="str">
            <v>Coefficients</v>
          </cell>
          <cell r="C10" t="str">
            <v>Standard Error</v>
          </cell>
          <cell r="E10" t="str">
            <v xml:space="preserve"> R Squared</v>
          </cell>
          <cell r="F10" t="str">
            <v xml:space="preserve"> Gradient</v>
          </cell>
          <cell r="G10" t="str">
            <v xml:space="preserve"> Intercept</v>
          </cell>
          <cell r="I10" t="str">
            <v>Dl=1.20 Du=1.41</v>
          </cell>
          <cell r="J10" t="str">
            <v xml:space="preserve">Adjusted R-Squared against other Indep </v>
          </cell>
          <cell r="K10" t="str">
            <v>Independent R-Square Matrix</v>
          </cell>
        </row>
        <row r="11">
          <cell r="A11" t="str">
            <v>Intercept</v>
          </cell>
          <cell r="B11">
            <v>-0.35710865451048335</v>
          </cell>
          <cell r="C11">
            <v>2.289982527459844</v>
          </cell>
          <cell r="I11" t="str">
            <v>DW-Stat</v>
          </cell>
        </row>
        <row r="12">
          <cell r="A12" t="str">
            <v>Indep1</v>
          </cell>
          <cell r="B12">
            <v>0.85587438081697798</v>
          </cell>
          <cell r="C12">
            <v>5.5436136340869593E-2</v>
          </cell>
          <cell r="E12">
            <v>0.98570843075001191</v>
          </cell>
          <cell r="F12">
            <v>0.97173293197231314</v>
          </cell>
          <cell r="G12">
            <v>-4.5963429613504232</v>
          </cell>
          <cell r="I12">
            <v>2.4255992957428472</v>
          </cell>
          <cell r="J12">
            <v>0.76968651765812923</v>
          </cell>
          <cell r="K12">
            <v>1</v>
          </cell>
          <cell r="L12">
            <v>0.7807950978837267</v>
          </cell>
          <cell r="M12">
            <v>7.6866305087159623E-2</v>
          </cell>
          <cell r="U12" t="str">
            <v>Indep1</v>
          </cell>
        </row>
        <row r="13">
          <cell r="A13" t="str">
            <v>Indep2</v>
          </cell>
          <cell r="B13">
            <v>0.12470050637701124</v>
          </cell>
          <cell r="C13">
            <v>5.2609163735930609E-2</v>
          </cell>
          <cell r="E13">
            <v>0.81596491442934149</v>
          </cell>
          <cell r="F13">
            <v>0.78806901583047428</v>
          </cell>
          <cell r="G13">
            <v>27.664579218502453</v>
          </cell>
          <cell r="I13">
            <v>1.9016696302881781</v>
          </cell>
          <cell r="J13">
            <v>0.79681383986500676</v>
          </cell>
          <cell r="K13">
            <v>0.7807950978837267</v>
          </cell>
          <cell r="L13">
            <v>1</v>
          </cell>
          <cell r="M13">
            <v>0.18559700086445963</v>
          </cell>
          <cell r="U13" t="str">
            <v>Indep2</v>
          </cell>
        </row>
        <row r="14">
          <cell r="A14" t="str">
            <v>Indep3</v>
          </cell>
          <cell r="B14">
            <v>-2.1683258330503552E-2</v>
          </cell>
          <cell r="C14">
            <v>2.2282941877398738E-2</v>
          </cell>
          <cell r="E14">
            <v>7.5858575085584426E-2</v>
          </cell>
          <cell r="F14">
            <v>0.20885705522393228</v>
          </cell>
          <cell r="G14">
            <v>32.5724980011151</v>
          </cell>
          <cell r="I14">
            <v>1.7055884211359829</v>
          </cell>
          <cell r="J14">
            <v>0.14432574750962412</v>
          </cell>
          <cell r="K14">
            <v>7.6866305087159623E-2</v>
          </cell>
          <cell r="L14">
            <v>0.18559700086445963</v>
          </cell>
          <cell r="M14">
            <v>1</v>
          </cell>
          <cell r="U14" t="str">
            <v>Indep3</v>
          </cell>
        </row>
        <row r="22">
          <cell r="A22" t="str">
            <v xml:space="preserve">Dependent = </v>
          </cell>
          <cell r="B22" t="str">
            <v>0.86*Indep1 + 0.12*Indep2 + -0.02*Indep3 + -0.36 (+/- 2.56)</v>
          </cell>
          <cell r="K22" t="str">
            <v>Indep1</v>
          </cell>
          <cell r="L22" t="str">
            <v>Indep2</v>
          </cell>
          <cell r="M22" t="str">
            <v>Indep3</v>
          </cell>
        </row>
        <row r="24">
          <cell r="A24" t="str">
            <v>Actual versus Predicted Dependent</v>
          </cell>
          <cell r="K24" t="str">
            <v>Step 2 - Forecasting</v>
          </cell>
        </row>
        <row r="25">
          <cell r="K25" t="str">
            <v>Trend R-Squared Matrix</v>
          </cell>
          <cell r="P25" t="str">
            <v>3rd Ord Polynomial</v>
          </cell>
          <cell r="Q25" t="str">
            <v>2nd Ord Polynomial</v>
          </cell>
          <cell r="R25" t="str">
            <v>Exponential</v>
          </cell>
          <cell r="S25" t="str">
            <v>Linear</v>
          </cell>
        </row>
        <row r="27">
          <cell r="K27" t="str">
            <v>Independent Variable</v>
          </cell>
          <cell r="T27" t="str">
            <v>Choose Method</v>
          </cell>
        </row>
        <row r="28">
          <cell r="K28" t="str">
            <v>Indep1</v>
          </cell>
          <cell r="P28">
            <v>0.33114899218271193</v>
          </cell>
          <cell r="Q28">
            <v>0.32730319434876626</v>
          </cell>
          <cell r="R28">
            <v>0.11267768872073029</v>
          </cell>
          <cell r="S28">
            <v>0.19565925849166566</v>
          </cell>
          <cell r="U28" t="str">
            <v>Linear</v>
          </cell>
        </row>
        <row r="29">
          <cell r="K29" t="str">
            <v>Indep2</v>
          </cell>
          <cell r="P29">
            <v>0.31312466886155887</v>
          </cell>
          <cell r="Q29">
            <v>0.22131366634565902</v>
          </cell>
          <cell r="R29" t="e">
            <v>#NUM!</v>
          </cell>
          <cell r="S29">
            <v>0.10119714514195569</v>
          </cell>
          <cell r="U29" t="str">
            <v>Linear</v>
          </cell>
        </row>
        <row r="30">
          <cell r="K30" t="str">
            <v>Indep3</v>
          </cell>
          <cell r="P30">
            <v>0.18241797308472479</v>
          </cell>
          <cell r="Q30">
            <v>2.8090884873810319E-2</v>
          </cell>
          <cell r="R30">
            <v>1.8779440217156228E-2</v>
          </cell>
          <cell r="S30">
            <v>9.7158090118854758E-3</v>
          </cell>
          <cell r="U30" t="str">
            <v>Linear</v>
          </cell>
        </row>
        <row r="39">
          <cell r="K39" t="str">
            <v>Number of Periods to Forecast</v>
          </cell>
          <cell r="P39">
            <v>10</v>
          </cell>
        </row>
      </sheetData>
      <sheetData sheetId="2">
        <row r="1">
          <cell r="A1" t="str">
            <v>Forecast Output</v>
          </cell>
        </row>
        <row r="2">
          <cell r="A2">
            <v>-0.35710865451048335</v>
          </cell>
          <cell r="B2">
            <v>0.85587438081697798</v>
          </cell>
          <cell r="C2">
            <v>0.12470050637701124</v>
          </cell>
          <cell r="D2">
            <v>-2.1683258330503552E-2</v>
          </cell>
        </row>
        <row r="3">
          <cell r="A3" t="str">
            <v>Time Period</v>
          </cell>
          <cell r="B3" t="str">
            <v>Indep1</v>
          </cell>
          <cell r="C3" t="str">
            <v>Indep2</v>
          </cell>
          <cell r="D3" t="str">
            <v>Indep3</v>
          </cell>
          <cell r="L3" t="str">
            <v>Dependent</v>
          </cell>
        </row>
        <row r="4">
          <cell r="A4">
            <v>1</v>
          </cell>
          <cell r="B4">
            <v>103.62628176880334</v>
          </cell>
          <cell r="C4">
            <v>60.140805880668516</v>
          </cell>
          <cell r="D4">
            <v>45.079409770290013</v>
          </cell>
          <cell r="L4">
            <v>94.202905783674225</v>
          </cell>
        </row>
        <row r="5">
          <cell r="A5">
            <v>2</v>
          </cell>
          <cell r="B5">
            <v>52.063054354521469</v>
          </cell>
          <cell r="C5">
            <v>10.925398400353046</v>
          </cell>
          <cell r="D5">
            <v>7.1354352280141198</v>
          </cell>
          <cell r="L5">
            <v>46.260456848566363</v>
          </cell>
        </row>
        <row r="6">
          <cell r="A6">
            <v>3</v>
          </cell>
          <cell r="B6">
            <v>43.124905005878624</v>
          </cell>
          <cell r="C6">
            <v>18.965392603276634</v>
          </cell>
          <cell r="D6">
            <v>40.188275617176842</v>
          </cell>
          <cell r="L6">
            <v>33.671316845049184</v>
          </cell>
        </row>
        <row r="7">
          <cell r="A7">
            <v>4</v>
          </cell>
          <cell r="B7">
            <v>70.949638111574998</v>
          </cell>
          <cell r="C7">
            <v>47.552469476771755</v>
          </cell>
          <cell r="D7">
            <v>40.565079264289864</v>
          </cell>
          <cell r="L7">
            <v>69.791167455006331</v>
          </cell>
        </row>
        <row r="8">
          <cell r="A8">
            <v>5</v>
          </cell>
          <cell r="B8">
            <v>67.982592933576683</v>
          </cell>
          <cell r="C8">
            <v>30.066613825681884</v>
          </cell>
          <cell r="D8">
            <v>42.060863299036043</v>
          </cell>
          <cell r="L8">
            <v>58</v>
          </cell>
        </row>
        <row r="9">
          <cell r="A9">
            <v>6</v>
          </cell>
          <cell r="B9">
            <v>28.227145655863211</v>
          </cell>
          <cell r="C9">
            <v>17.126712947472225</v>
          </cell>
          <cell r="D9">
            <v>85.039014696493183</v>
          </cell>
          <cell r="L9">
            <v>22.912221582659509</v>
          </cell>
        </row>
        <row r="10">
          <cell r="A10">
            <v>7</v>
          </cell>
          <cell r="B10">
            <v>89.263527947130612</v>
          </cell>
          <cell r="C10">
            <v>59.463045910402336</v>
          </cell>
          <cell r="D10">
            <v>97.375846210296331</v>
          </cell>
          <cell r="L10">
            <v>79.937267723724318</v>
          </cell>
        </row>
        <row r="11">
          <cell r="A11">
            <v>8</v>
          </cell>
          <cell r="B11">
            <v>31.878979343899164</v>
          </cell>
          <cell r="C11">
            <v>-0.87524467932013295</v>
          </cell>
          <cell r="D11">
            <v>54.629653838251492</v>
          </cell>
          <cell r="L11">
            <v>24.333188386743743</v>
          </cell>
        </row>
        <row r="12">
          <cell r="A12">
            <v>9</v>
          </cell>
          <cell r="B12">
            <v>9.1476356251700857</v>
          </cell>
          <cell r="C12">
            <v>-27.064785500379575</v>
          </cell>
          <cell r="D12">
            <v>20.327047912014873</v>
          </cell>
          <cell r="L12">
            <v>5.7156600095548571</v>
          </cell>
        </row>
        <row r="13">
          <cell r="A13">
            <v>10</v>
          </cell>
          <cell r="B13">
            <v>56.303890953418964</v>
          </cell>
          <cell r="C13">
            <v>44.45727186461685</v>
          </cell>
          <cell r="D13">
            <v>77.933905040224261</v>
          </cell>
          <cell r="L13">
            <v>53.253150834732921</v>
          </cell>
        </row>
        <row r="14">
          <cell r="A14">
            <v>11</v>
          </cell>
          <cell r="B14">
            <v>51.741954859500957</v>
          </cell>
          <cell r="C14">
            <v>21.467921637925883</v>
          </cell>
          <cell r="D14">
            <v>12.78612104252465</v>
          </cell>
          <cell r="L14">
            <v>44.329172304759211</v>
          </cell>
        </row>
        <row r="15">
          <cell r="A15">
            <v>12</v>
          </cell>
          <cell r="B15">
            <v>51.410375675853246</v>
          </cell>
          <cell r="C15">
            <v>19.78531634551809</v>
          </cell>
          <cell r="D15">
            <v>14.347633191881437</v>
          </cell>
          <cell r="L15">
            <v>46</v>
          </cell>
        </row>
        <row r="16">
          <cell r="A16">
            <v>13</v>
          </cell>
          <cell r="B16">
            <v>33.977854804894378</v>
          </cell>
          <cell r="C16">
            <v>-2.7537467335772945</v>
          </cell>
          <cell r="D16">
            <v>95.465223733935673</v>
          </cell>
          <cell r="L16">
            <v>24.48765043612584</v>
          </cell>
        </row>
        <row r="17">
          <cell r="A17">
            <v>14</v>
          </cell>
          <cell r="B17">
            <v>43.203513843610899</v>
          </cell>
          <cell r="C17">
            <v>2.0441446091603908</v>
          </cell>
          <cell r="D17">
            <v>58.805148379172564</v>
          </cell>
          <cell r="L17">
            <v>38.832535640335394</v>
          </cell>
        </row>
        <row r="18">
          <cell r="A18">
            <v>15</v>
          </cell>
          <cell r="B18">
            <v>25.222475323957077</v>
          </cell>
          <cell r="C18">
            <v>-16.856803061058137</v>
          </cell>
          <cell r="D18">
            <v>4.0737767178522288</v>
          </cell>
          <cell r="L18">
            <v>19.798154205109377</v>
          </cell>
        </row>
        <row r="19">
          <cell r="A19">
            <v>16</v>
          </cell>
          <cell r="B19">
            <v>28.18208452579541</v>
          </cell>
          <cell r="C19">
            <v>12.334257122436789</v>
          </cell>
          <cell r="D19">
            <v>7.4250132513889788</v>
          </cell>
          <cell r="L19">
            <v>21.167186750505842</v>
          </cell>
        </row>
        <row r="20">
          <cell r="A20">
            <v>17</v>
          </cell>
          <cell r="B20">
            <v>28.721810572016626</v>
          </cell>
          <cell r="C20">
            <v>-17.535727507344269</v>
          </cell>
          <cell r="D20">
            <v>19.940127709935517</v>
          </cell>
          <cell r="L20">
            <v>22</v>
          </cell>
        </row>
        <row r="21">
          <cell r="A21">
            <v>18</v>
          </cell>
          <cell r="B21">
            <v>27.740312446855924</v>
          </cell>
          <cell r="C21">
            <v>-11.431430877457217</v>
          </cell>
          <cell r="D21">
            <v>20.187173582186844</v>
          </cell>
          <cell r="L21">
            <v>23</v>
          </cell>
        </row>
        <row r="22">
          <cell r="A22">
            <v>19</v>
          </cell>
          <cell r="B22">
            <v>40.468555291317486</v>
          </cell>
          <cell r="C22">
            <v>36.392737615589525</v>
          </cell>
          <cell r="D22">
            <v>70.213343240969991</v>
          </cell>
          <cell r="L22">
            <v>39.832914619039016</v>
          </cell>
        </row>
        <row r="23">
          <cell r="A23">
            <v>20</v>
          </cell>
          <cell r="B23">
            <v>67.298401691672254</v>
          </cell>
          <cell r="C23">
            <v>49.124742240732864</v>
          </cell>
          <cell r="D23">
            <v>49.640697061863115</v>
          </cell>
          <cell r="L23">
            <v>64.214344836904687</v>
          </cell>
        </row>
        <row r="24">
          <cell r="A24">
            <v>21</v>
          </cell>
          <cell r="B24">
            <v>29.198218630656399</v>
          </cell>
          <cell r="C24">
            <v>2.878579968817828</v>
          </cell>
          <cell r="L24">
            <v>24.991859016719616</v>
          </cell>
        </row>
        <row r="25">
          <cell r="A25">
            <v>22</v>
          </cell>
          <cell r="B25">
            <v>27.452644258646004</v>
          </cell>
          <cell r="C25">
            <v>1.4702109557458591</v>
          </cell>
          <cell r="L25">
            <v>23.322242302809471</v>
          </cell>
        </row>
        <row r="26">
          <cell r="A26">
            <v>23</v>
          </cell>
          <cell r="B26">
            <v>25.707069886635601</v>
          </cell>
          <cell r="C26">
            <v>6.1841942673886763E-2</v>
          </cell>
          <cell r="L26">
            <v>21.652625588899312</v>
          </cell>
        </row>
        <row r="27">
          <cell r="A27">
            <v>24</v>
          </cell>
          <cell r="B27">
            <v>23.961495514625199</v>
          </cell>
          <cell r="C27">
            <v>-1.3465270703980821</v>
          </cell>
          <cell r="L27">
            <v>19.98300887498916</v>
          </cell>
        </row>
        <row r="28">
          <cell r="A28">
            <v>25</v>
          </cell>
          <cell r="B28">
            <v>22.215921142614803</v>
          </cell>
          <cell r="C28">
            <v>-2.7548960834700509</v>
          </cell>
          <cell r="L28">
            <v>18.313392161079008</v>
          </cell>
        </row>
        <row r="29">
          <cell r="A29">
            <v>26</v>
          </cell>
          <cell r="B29">
            <v>20.470346770604401</v>
          </cell>
          <cell r="C29">
            <v>-4.1632650965420197</v>
          </cell>
          <cell r="L29">
            <v>16.643775447168856</v>
          </cell>
        </row>
        <row r="30">
          <cell r="A30">
            <v>27</v>
          </cell>
          <cell r="B30">
            <v>18.724772398593998</v>
          </cell>
          <cell r="C30">
            <v>-5.5716341096139885</v>
          </cell>
          <cell r="L30">
            <v>14.974158733258705</v>
          </cell>
        </row>
        <row r="31">
          <cell r="A31">
            <v>28</v>
          </cell>
          <cell r="B31">
            <v>16.979198026583603</v>
          </cell>
          <cell r="C31">
            <v>-6.9800031226859574</v>
          </cell>
          <cell r="L31">
            <v>13.304542019348554</v>
          </cell>
        </row>
        <row r="32">
          <cell r="A32">
            <v>29</v>
          </cell>
          <cell r="B32">
            <v>15.233623654573201</v>
          </cell>
          <cell r="C32">
            <v>-8.3883721357579333</v>
          </cell>
          <cell r="L32">
            <v>11.634925305438399</v>
          </cell>
        </row>
        <row r="33">
          <cell r="A33">
            <v>30</v>
          </cell>
          <cell r="B33">
            <v>13.488049282562798</v>
          </cell>
          <cell r="C33">
            <v>-9.7967411488299021</v>
          </cell>
          <cell r="L33">
            <v>9.9653085915282436</v>
          </cell>
        </row>
        <row r="34">
          <cell r="A34">
            <v>31</v>
          </cell>
          <cell r="B34">
            <v>11.742474910552403</v>
          </cell>
          <cell r="C34">
            <v>-11.205110161901871</v>
          </cell>
          <cell r="L34">
            <v>8.2956918776180952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</sheetData>
      <sheetData sheetId="3">
        <row r="3">
          <cell r="AF3" t="str">
            <v>DL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M3" t="str">
            <v>DU</v>
          </cell>
          <cell r="AN3">
            <v>1</v>
          </cell>
          <cell r="AO3">
            <v>2</v>
          </cell>
          <cell r="AP3">
            <v>3</v>
          </cell>
          <cell r="AQ3">
            <v>4</v>
          </cell>
          <cell r="AR3">
            <v>5</v>
          </cell>
        </row>
        <row r="4">
          <cell r="D4">
            <v>45.079409770290013</v>
          </cell>
          <cell r="L4">
            <v>1</v>
          </cell>
          <cell r="AF4">
            <v>0</v>
          </cell>
          <cell r="AG4">
            <v>1.08</v>
          </cell>
          <cell r="AH4">
            <v>0.95</v>
          </cell>
          <cell r="AI4">
            <v>0.82</v>
          </cell>
          <cell r="AJ4">
            <v>0.69</v>
          </cell>
          <cell r="AK4">
            <v>0.56000000000000005</v>
          </cell>
          <cell r="AM4">
            <v>0</v>
          </cell>
          <cell r="AN4">
            <v>1.36</v>
          </cell>
          <cell r="AO4">
            <v>1.54</v>
          </cell>
          <cell r="AP4">
            <v>1.75</v>
          </cell>
          <cell r="AQ4">
            <v>1.97</v>
          </cell>
          <cell r="AR4">
            <v>2.21</v>
          </cell>
        </row>
        <row r="5">
          <cell r="D5">
            <v>7.1354352280141198</v>
          </cell>
          <cell r="L5">
            <v>2</v>
          </cell>
          <cell r="AF5">
            <v>15</v>
          </cell>
          <cell r="AG5">
            <v>1.08</v>
          </cell>
          <cell r="AH5">
            <v>0.95</v>
          </cell>
          <cell r="AI5">
            <v>0.82</v>
          </cell>
          <cell r="AJ5">
            <v>0.69</v>
          </cell>
          <cell r="AK5">
            <v>0.56000000000000005</v>
          </cell>
          <cell r="AM5">
            <v>15</v>
          </cell>
          <cell r="AN5">
            <v>1.36</v>
          </cell>
          <cell r="AO5">
            <v>1.54</v>
          </cell>
          <cell r="AP5">
            <v>1.75</v>
          </cell>
          <cell r="AQ5">
            <v>1.97</v>
          </cell>
          <cell r="AR5">
            <v>2.21</v>
          </cell>
        </row>
        <row r="6">
          <cell r="D6">
            <v>40.188275617176842</v>
          </cell>
          <cell r="L6">
            <v>3</v>
          </cell>
          <cell r="AF6">
            <v>16</v>
          </cell>
          <cell r="AG6">
            <v>1.1000000000000001</v>
          </cell>
          <cell r="AH6">
            <v>0.98</v>
          </cell>
          <cell r="AI6">
            <v>0.86</v>
          </cell>
          <cell r="AJ6">
            <v>0.74</v>
          </cell>
          <cell r="AK6">
            <v>0.62</v>
          </cell>
          <cell r="AM6">
            <v>16</v>
          </cell>
          <cell r="AN6">
            <v>1.37</v>
          </cell>
          <cell r="AO6">
            <v>1.54</v>
          </cell>
          <cell r="AP6">
            <v>1.73</v>
          </cell>
          <cell r="AQ6">
            <v>1.93</v>
          </cell>
          <cell r="AR6">
            <v>2.15</v>
          </cell>
        </row>
        <row r="7">
          <cell r="D7">
            <v>40.565079264289864</v>
          </cell>
          <cell r="L7">
            <v>4</v>
          </cell>
          <cell r="AF7">
            <v>17</v>
          </cell>
          <cell r="AG7">
            <v>1.1299999999999999</v>
          </cell>
          <cell r="AH7">
            <v>1.02</v>
          </cell>
          <cell r="AI7">
            <v>0.9</v>
          </cell>
          <cell r="AJ7">
            <v>0.78</v>
          </cell>
          <cell r="AK7">
            <v>0.67</v>
          </cell>
          <cell r="AM7">
            <v>17</v>
          </cell>
          <cell r="AN7">
            <v>1.38</v>
          </cell>
          <cell r="AO7">
            <v>1.54</v>
          </cell>
          <cell r="AP7">
            <v>1.71</v>
          </cell>
          <cell r="AQ7">
            <v>1.9</v>
          </cell>
          <cell r="AR7">
            <v>2.1</v>
          </cell>
        </row>
        <row r="8">
          <cell r="D8">
            <v>42.060863299036043</v>
          </cell>
          <cell r="L8">
            <v>5</v>
          </cell>
          <cell r="AF8">
            <v>18</v>
          </cell>
          <cell r="AG8">
            <v>1.1599999999999999</v>
          </cell>
          <cell r="AH8">
            <v>1.05</v>
          </cell>
          <cell r="AI8">
            <v>0.93</v>
          </cell>
          <cell r="AJ8">
            <v>0.82</v>
          </cell>
          <cell r="AK8">
            <v>0.71</v>
          </cell>
          <cell r="AM8">
            <v>18</v>
          </cell>
          <cell r="AN8">
            <v>1.39</v>
          </cell>
          <cell r="AO8">
            <v>1.53</v>
          </cell>
          <cell r="AP8">
            <v>1.69</v>
          </cell>
          <cell r="AQ8">
            <v>1.87</v>
          </cell>
          <cell r="AR8">
            <v>2.06</v>
          </cell>
        </row>
        <row r="9">
          <cell r="D9">
            <v>85.039014696493183</v>
          </cell>
          <cell r="L9">
            <v>6</v>
          </cell>
          <cell r="AF9">
            <v>19</v>
          </cell>
          <cell r="AG9">
            <v>1.18</v>
          </cell>
          <cell r="AH9">
            <v>1.08</v>
          </cell>
          <cell r="AI9">
            <v>0.97</v>
          </cell>
          <cell r="AJ9">
            <v>0.86</v>
          </cell>
          <cell r="AK9">
            <v>0.75</v>
          </cell>
          <cell r="AM9">
            <v>19</v>
          </cell>
          <cell r="AN9">
            <v>1.4</v>
          </cell>
          <cell r="AO9">
            <v>1.53</v>
          </cell>
          <cell r="AP9">
            <v>1.68</v>
          </cell>
          <cell r="AQ9">
            <v>1.85</v>
          </cell>
          <cell r="AR9">
            <v>2.02</v>
          </cell>
        </row>
        <row r="10">
          <cell r="D10">
            <v>97.375846210296331</v>
          </cell>
          <cell r="L10">
            <v>7</v>
          </cell>
          <cell r="AF10">
            <v>20</v>
          </cell>
          <cell r="AG10">
            <v>1.2</v>
          </cell>
          <cell r="AH10">
            <v>1.1000000000000001</v>
          </cell>
          <cell r="AI10">
            <v>1</v>
          </cell>
          <cell r="AJ10">
            <v>0.9</v>
          </cell>
          <cell r="AK10">
            <v>0.79</v>
          </cell>
          <cell r="AM10">
            <v>20</v>
          </cell>
          <cell r="AN10">
            <v>1.41</v>
          </cell>
          <cell r="AO10">
            <v>1.54</v>
          </cell>
          <cell r="AP10">
            <v>1.68</v>
          </cell>
          <cell r="AQ10">
            <v>1.83</v>
          </cell>
          <cell r="AR10">
            <v>1.99</v>
          </cell>
        </row>
        <row r="11">
          <cell r="D11">
            <v>54.629653838251492</v>
          </cell>
          <cell r="L11">
            <v>8</v>
          </cell>
          <cell r="AF11">
            <v>21</v>
          </cell>
          <cell r="AG11">
            <v>1.22</v>
          </cell>
          <cell r="AH11">
            <v>1.1299999999999999</v>
          </cell>
          <cell r="AI11">
            <v>1.03</v>
          </cell>
          <cell r="AJ11">
            <v>0.93</v>
          </cell>
          <cell r="AK11">
            <v>0.83</v>
          </cell>
          <cell r="AM11">
            <v>21</v>
          </cell>
          <cell r="AN11">
            <v>1.42</v>
          </cell>
          <cell r="AO11">
            <v>1.54</v>
          </cell>
          <cell r="AP11">
            <v>1.67</v>
          </cell>
          <cell r="AQ11">
            <v>1.81</v>
          </cell>
          <cell r="AR11">
            <v>1.96</v>
          </cell>
        </row>
        <row r="12">
          <cell r="D12">
            <v>20.327047912014873</v>
          </cell>
          <cell r="L12">
            <v>9</v>
          </cell>
          <cell r="AF12">
            <v>22</v>
          </cell>
          <cell r="AG12">
            <v>1.24</v>
          </cell>
          <cell r="AH12">
            <v>1.1499999999999999</v>
          </cell>
          <cell r="AI12">
            <v>1.05</v>
          </cell>
          <cell r="AJ12">
            <v>0.96</v>
          </cell>
          <cell r="AK12">
            <v>0.86</v>
          </cell>
          <cell r="AM12">
            <v>22</v>
          </cell>
          <cell r="AN12">
            <v>1.43</v>
          </cell>
          <cell r="AO12">
            <v>1.54</v>
          </cell>
          <cell r="AP12">
            <v>1.66</v>
          </cell>
          <cell r="AQ12">
            <v>1.8</v>
          </cell>
          <cell r="AR12">
            <v>1.94</v>
          </cell>
        </row>
        <row r="13">
          <cell r="D13">
            <v>77.933905040224261</v>
          </cell>
          <cell r="L13">
            <v>10</v>
          </cell>
          <cell r="AF13">
            <v>23</v>
          </cell>
          <cell r="AG13">
            <v>1.26</v>
          </cell>
          <cell r="AH13">
            <v>1.17</v>
          </cell>
          <cell r="AI13">
            <v>1.08</v>
          </cell>
          <cell r="AJ13">
            <v>0.99</v>
          </cell>
          <cell r="AK13">
            <v>0.9</v>
          </cell>
          <cell r="AM13">
            <v>23</v>
          </cell>
          <cell r="AN13">
            <v>1.44</v>
          </cell>
          <cell r="AO13">
            <v>1.54</v>
          </cell>
          <cell r="AP13">
            <v>1.66</v>
          </cell>
          <cell r="AQ13">
            <v>1.79</v>
          </cell>
          <cell r="AR13">
            <v>1.92</v>
          </cell>
        </row>
        <row r="14">
          <cell r="D14">
            <v>12.78612104252465</v>
          </cell>
          <cell r="L14">
            <v>11</v>
          </cell>
          <cell r="AF14">
            <v>24</v>
          </cell>
          <cell r="AG14">
            <v>1.27</v>
          </cell>
          <cell r="AH14">
            <v>1.19</v>
          </cell>
          <cell r="AI14">
            <v>1.1000000000000001</v>
          </cell>
          <cell r="AJ14">
            <v>1.01</v>
          </cell>
          <cell r="AK14">
            <v>0.93</v>
          </cell>
          <cell r="AM14">
            <v>24</v>
          </cell>
          <cell r="AN14">
            <v>1.45</v>
          </cell>
          <cell r="AO14">
            <v>1.55</v>
          </cell>
          <cell r="AP14">
            <v>1.66</v>
          </cell>
          <cell r="AQ14">
            <v>1.78</v>
          </cell>
          <cell r="AR14">
            <v>1.9</v>
          </cell>
        </row>
        <row r="15">
          <cell r="D15">
            <v>14.347633191881437</v>
          </cell>
          <cell r="L15">
            <v>12</v>
          </cell>
          <cell r="AF15">
            <v>25</v>
          </cell>
          <cell r="AG15">
            <v>1.29</v>
          </cell>
          <cell r="AH15">
            <v>1.21</v>
          </cell>
          <cell r="AI15">
            <v>1.1200000000000001</v>
          </cell>
          <cell r="AJ15">
            <v>1.04</v>
          </cell>
          <cell r="AK15">
            <v>0.95</v>
          </cell>
          <cell r="AM15">
            <v>25</v>
          </cell>
          <cell r="AN15">
            <v>1.45</v>
          </cell>
          <cell r="AO15">
            <v>1.55</v>
          </cell>
          <cell r="AP15">
            <v>1.66</v>
          </cell>
          <cell r="AQ15">
            <v>1.77</v>
          </cell>
          <cell r="AR15">
            <v>1.89</v>
          </cell>
        </row>
        <row r="16">
          <cell r="D16">
            <v>95.465223733935673</v>
          </cell>
          <cell r="L16">
            <v>13</v>
          </cell>
          <cell r="AF16">
            <v>26</v>
          </cell>
          <cell r="AG16">
            <v>1.3</v>
          </cell>
          <cell r="AH16">
            <v>1.22</v>
          </cell>
          <cell r="AI16">
            <v>1.1399999999999999</v>
          </cell>
          <cell r="AJ16">
            <v>1.06</v>
          </cell>
          <cell r="AK16">
            <v>0.98</v>
          </cell>
          <cell r="AM16">
            <v>26</v>
          </cell>
          <cell r="AN16">
            <v>1.46</v>
          </cell>
          <cell r="AO16">
            <v>1.55</v>
          </cell>
          <cell r="AP16">
            <v>1.65</v>
          </cell>
          <cell r="AQ16">
            <v>1.76</v>
          </cell>
          <cell r="AR16">
            <v>1.88</v>
          </cell>
        </row>
        <row r="17">
          <cell r="D17">
            <v>58.805148379172564</v>
          </cell>
          <cell r="L17">
            <v>14</v>
          </cell>
          <cell r="AF17">
            <v>27</v>
          </cell>
          <cell r="AG17">
            <v>1.32</v>
          </cell>
          <cell r="AH17">
            <v>1.24</v>
          </cell>
          <cell r="AI17">
            <v>1.1599999999999999</v>
          </cell>
          <cell r="AJ17">
            <v>1.08</v>
          </cell>
          <cell r="AK17">
            <v>1.01</v>
          </cell>
          <cell r="AM17">
            <v>27</v>
          </cell>
          <cell r="AN17">
            <v>1.47</v>
          </cell>
          <cell r="AO17">
            <v>1.56</v>
          </cell>
          <cell r="AP17">
            <v>1.65</v>
          </cell>
          <cell r="AQ17">
            <v>1.76</v>
          </cell>
          <cell r="AR17">
            <v>1.86</v>
          </cell>
        </row>
        <row r="18">
          <cell r="D18">
            <v>4.0737767178522288</v>
          </cell>
          <cell r="L18">
            <v>15</v>
          </cell>
          <cell r="AF18">
            <v>28</v>
          </cell>
          <cell r="AG18">
            <v>1.33</v>
          </cell>
          <cell r="AH18">
            <v>1.26</v>
          </cell>
          <cell r="AI18">
            <v>1.18</v>
          </cell>
          <cell r="AJ18">
            <v>1.1000000000000001</v>
          </cell>
          <cell r="AK18">
            <v>1.03</v>
          </cell>
          <cell r="AM18">
            <v>28</v>
          </cell>
          <cell r="AN18">
            <v>1.48</v>
          </cell>
          <cell r="AO18">
            <v>1.56</v>
          </cell>
          <cell r="AP18">
            <v>1.65</v>
          </cell>
          <cell r="AQ18">
            <v>1.75</v>
          </cell>
          <cell r="AR18">
            <v>1.85</v>
          </cell>
        </row>
        <row r="19">
          <cell r="D19">
            <v>7.4250132513889788</v>
          </cell>
          <cell r="L19">
            <v>16</v>
          </cell>
          <cell r="AF19">
            <v>29</v>
          </cell>
          <cell r="AG19">
            <v>1.34</v>
          </cell>
          <cell r="AH19">
            <v>1.27</v>
          </cell>
          <cell r="AI19">
            <v>1.2</v>
          </cell>
          <cell r="AJ19">
            <v>1.1200000000000001</v>
          </cell>
          <cell r="AK19">
            <v>1.05</v>
          </cell>
          <cell r="AM19">
            <v>29</v>
          </cell>
          <cell r="AN19">
            <v>1.48</v>
          </cell>
          <cell r="AO19">
            <v>1.56</v>
          </cell>
          <cell r="AP19">
            <v>1.65</v>
          </cell>
          <cell r="AQ19">
            <v>1.74</v>
          </cell>
          <cell r="AR19">
            <v>1.84</v>
          </cell>
        </row>
        <row r="20">
          <cell r="D20">
            <v>19.940127709935517</v>
          </cell>
          <cell r="L20">
            <v>17</v>
          </cell>
          <cell r="AF20">
            <v>30</v>
          </cell>
          <cell r="AG20">
            <v>1.35</v>
          </cell>
          <cell r="AH20">
            <v>1.28</v>
          </cell>
          <cell r="AI20">
            <v>1.21</v>
          </cell>
          <cell r="AJ20">
            <v>1.1399999999999999</v>
          </cell>
          <cell r="AK20">
            <v>1.07</v>
          </cell>
          <cell r="AM20">
            <v>30</v>
          </cell>
          <cell r="AN20">
            <v>1.49</v>
          </cell>
          <cell r="AO20">
            <v>1.57</v>
          </cell>
          <cell r="AP20">
            <v>1.65</v>
          </cell>
          <cell r="AQ20">
            <v>1.74</v>
          </cell>
          <cell r="AR20">
            <v>1.83</v>
          </cell>
        </row>
        <row r="21">
          <cell r="D21">
            <v>20.187173582186844</v>
          </cell>
          <cell r="L21">
            <v>18</v>
          </cell>
          <cell r="AF21">
            <v>31</v>
          </cell>
          <cell r="AG21">
            <v>1.36</v>
          </cell>
          <cell r="AH21">
            <v>1.3</v>
          </cell>
          <cell r="AI21">
            <v>1.23</v>
          </cell>
          <cell r="AJ21">
            <v>1.1599999999999999</v>
          </cell>
          <cell r="AK21">
            <v>1.0900000000000001</v>
          </cell>
          <cell r="AM21">
            <v>31</v>
          </cell>
          <cell r="AN21">
            <v>1.5</v>
          </cell>
          <cell r="AO21">
            <v>1.57</v>
          </cell>
          <cell r="AP21">
            <v>1.65</v>
          </cell>
          <cell r="AQ21">
            <v>1.74</v>
          </cell>
          <cell r="AR21">
            <v>1.83</v>
          </cell>
        </row>
        <row r="22">
          <cell r="D22">
            <v>70.213343240969991</v>
          </cell>
          <cell r="L22">
            <v>19</v>
          </cell>
          <cell r="AF22">
            <v>32</v>
          </cell>
          <cell r="AG22">
            <v>1.37</v>
          </cell>
          <cell r="AH22">
            <v>1.31</v>
          </cell>
          <cell r="AI22">
            <v>1.24</v>
          </cell>
          <cell r="AJ22">
            <v>1.18</v>
          </cell>
          <cell r="AK22">
            <v>1.1100000000000001</v>
          </cell>
          <cell r="AM22">
            <v>32</v>
          </cell>
          <cell r="AN22">
            <v>1.5</v>
          </cell>
          <cell r="AO22">
            <v>1.57</v>
          </cell>
          <cell r="AP22">
            <v>1.65</v>
          </cell>
          <cell r="AQ22">
            <v>1.73</v>
          </cell>
          <cell r="AR22">
            <v>1.82</v>
          </cell>
        </row>
        <row r="23">
          <cell r="D23">
            <v>49.640697061863115</v>
          </cell>
          <cell r="L23">
            <v>20</v>
          </cell>
          <cell r="AF23">
            <v>33</v>
          </cell>
          <cell r="AG23">
            <v>1.38</v>
          </cell>
          <cell r="AH23">
            <v>1.32</v>
          </cell>
          <cell r="AI23">
            <v>1.26</v>
          </cell>
          <cell r="AJ23">
            <v>1.19</v>
          </cell>
          <cell r="AK23">
            <v>1.1299999999999999</v>
          </cell>
          <cell r="AM23">
            <v>33</v>
          </cell>
          <cell r="AN23">
            <v>1.51</v>
          </cell>
          <cell r="AO23">
            <v>1.58</v>
          </cell>
          <cell r="AP23">
            <v>1.65</v>
          </cell>
          <cell r="AQ23">
            <v>1.73</v>
          </cell>
          <cell r="AR23">
            <v>1.81</v>
          </cell>
        </row>
        <row r="24">
          <cell r="AF24">
            <v>34</v>
          </cell>
          <cell r="AG24">
            <v>1.39</v>
          </cell>
          <cell r="AH24">
            <v>1.33</v>
          </cell>
          <cell r="AI24">
            <v>1.27</v>
          </cell>
          <cell r="AJ24">
            <v>1.21</v>
          </cell>
          <cell r="AK24">
            <v>1.1499999999999999</v>
          </cell>
          <cell r="AM24">
            <v>34</v>
          </cell>
          <cell r="AN24">
            <v>1.51</v>
          </cell>
          <cell r="AO24">
            <v>1.58</v>
          </cell>
          <cell r="AP24">
            <v>1.65</v>
          </cell>
          <cell r="AQ24">
            <v>1.73</v>
          </cell>
          <cell r="AR24">
            <v>1.81</v>
          </cell>
        </row>
        <row r="25">
          <cell r="AF25">
            <v>35</v>
          </cell>
          <cell r="AG25">
            <v>1.4</v>
          </cell>
          <cell r="AH25">
            <v>1.34</v>
          </cell>
          <cell r="AI25">
            <v>1.28</v>
          </cell>
          <cell r="AJ25">
            <v>1.22</v>
          </cell>
          <cell r="AK25">
            <v>1.1599999999999999</v>
          </cell>
          <cell r="AM25">
            <v>35</v>
          </cell>
          <cell r="AN25">
            <v>1.52</v>
          </cell>
          <cell r="AO25">
            <v>1.58</v>
          </cell>
          <cell r="AP25">
            <v>1.65</v>
          </cell>
          <cell r="AQ25">
            <v>1.73</v>
          </cell>
          <cell r="AR25">
            <v>1.8</v>
          </cell>
        </row>
        <row r="26">
          <cell r="AF26">
            <v>36</v>
          </cell>
          <cell r="AG26">
            <v>1.41</v>
          </cell>
          <cell r="AH26">
            <v>1.35</v>
          </cell>
          <cell r="AI26">
            <v>1.29</v>
          </cell>
          <cell r="AJ26">
            <v>1.24</v>
          </cell>
          <cell r="AK26">
            <v>1.18</v>
          </cell>
          <cell r="AM26">
            <v>36</v>
          </cell>
          <cell r="AN26">
            <v>1.52</v>
          </cell>
          <cell r="AO26">
            <v>1.59</v>
          </cell>
          <cell r="AP26">
            <v>1.65</v>
          </cell>
          <cell r="AQ26">
            <v>1.73</v>
          </cell>
          <cell r="AR26">
            <v>1.8</v>
          </cell>
        </row>
        <row r="27">
          <cell r="AF27">
            <v>37</v>
          </cell>
          <cell r="AG27">
            <v>1.42</v>
          </cell>
          <cell r="AH27">
            <v>1.36</v>
          </cell>
          <cell r="AI27">
            <v>1.31</v>
          </cell>
          <cell r="AJ27">
            <v>1.25</v>
          </cell>
          <cell r="AK27">
            <v>1.19</v>
          </cell>
          <cell r="AM27">
            <v>37</v>
          </cell>
          <cell r="AN27">
            <v>1.53</v>
          </cell>
          <cell r="AO27">
            <v>1.59</v>
          </cell>
          <cell r="AP27">
            <v>1.66</v>
          </cell>
          <cell r="AQ27">
            <v>1.72</v>
          </cell>
          <cell r="AR27">
            <v>1.8</v>
          </cell>
        </row>
        <row r="28">
          <cell r="AF28">
            <v>38</v>
          </cell>
          <cell r="AG28">
            <v>1.43</v>
          </cell>
          <cell r="AH28">
            <v>1.37</v>
          </cell>
          <cell r="AI28">
            <v>1.32</v>
          </cell>
          <cell r="AJ28">
            <v>1.26</v>
          </cell>
          <cell r="AK28">
            <v>1.21</v>
          </cell>
          <cell r="AM28">
            <v>38</v>
          </cell>
          <cell r="AN28">
            <v>1.54</v>
          </cell>
          <cell r="AO28">
            <v>1.59</v>
          </cell>
          <cell r="AP28">
            <v>1.66</v>
          </cell>
          <cell r="AQ28">
            <v>1.72</v>
          </cell>
          <cell r="AR28">
            <v>1.79</v>
          </cell>
        </row>
        <row r="29">
          <cell r="AF29">
            <v>39</v>
          </cell>
          <cell r="AG29">
            <v>1.43</v>
          </cell>
          <cell r="AH29">
            <v>1.38</v>
          </cell>
          <cell r="AI29">
            <v>1.33</v>
          </cell>
          <cell r="AJ29">
            <v>1.27</v>
          </cell>
          <cell r="AK29">
            <v>1.22</v>
          </cell>
          <cell r="AM29">
            <v>39</v>
          </cell>
          <cell r="AN29">
            <v>1.54</v>
          </cell>
          <cell r="AO29">
            <v>1.6</v>
          </cell>
          <cell r="AP29">
            <v>1.66</v>
          </cell>
          <cell r="AQ29">
            <v>1.72</v>
          </cell>
          <cell r="AR29">
            <v>1.79</v>
          </cell>
        </row>
        <row r="30">
          <cell r="AF30">
            <v>40</v>
          </cell>
          <cell r="AG30">
            <v>1.44</v>
          </cell>
          <cell r="AH30">
            <v>1.39</v>
          </cell>
          <cell r="AI30">
            <v>1.34</v>
          </cell>
          <cell r="AJ30">
            <v>1.29</v>
          </cell>
          <cell r="AK30">
            <v>1.23</v>
          </cell>
          <cell r="AM30">
            <v>40</v>
          </cell>
          <cell r="AN30">
            <v>1.54</v>
          </cell>
          <cell r="AO30">
            <v>1.6</v>
          </cell>
          <cell r="AP30">
            <v>1.66</v>
          </cell>
          <cell r="AQ30">
            <v>1.72</v>
          </cell>
          <cell r="AR30">
            <v>1.79</v>
          </cell>
        </row>
        <row r="31">
          <cell r="AF31">
            <v>45</v>
          </cell>
          <cell r="AG31">
            <v>1.48</v>
          </cell>
          <cell r="AH31">
            <v>1.43</v>
          </cell>
          <cell r="AI31">
            <v>1.38</v>
          </cell>
          <cell r="AJ31">
            <v>1.34</v>
          </cell>
          <cell r="AK31">
            <v>1.29</v>
          </cell>
          <cell r="AM31">
            <v>45</v>
          </cell>
          <cell r="AN31">
            <v>1.57</v>
          </cell>
          <cell r="AO31">
            <v>1.62</v>
          </cell>
          <cell r="AP31">
            <v>1.67</v>
          </cell>
          <cell r="AQ31">
            <v>1.72</v>
          </cell>
          <cell r="AR31">
            <v>1.78</v>
          </cell>
        </row>
        <row r="32">
          <cell r="AF32">
            <v>50</v>
          </cell>
          <cell r="AG32">
            <v>1.5</v>
          </cell>
          <cell r="AH32">
            <v>1.46</v>
          </cell>
          <cell r="AI32">
            <v>1.42</v>
          </cell>
          <cell r="AJ32">
            <v>1.38</v>
          </cell>
          <cell r="AK32">
            <v>1.34</v>
          </cell>
          <cell r="AM32">
            <v>50</v>
          </cell>
          <cell r="AN32">
            <v>1.59</v>
          </cell>
          <cell r="AO32">
            <v>1.63</v>
          </cell>
          <cell r="AP32">
            <v>1.67</v>
          </cell>
          <cell r="AQ32">
            <v>1.72</v>
          </cell>
          <cell r="AR32">
            <v>1.77</v>
          </cell>
        </row>
        <row r="33">
          <cell r="AF33">
            <v>55</v>
          </cell>
          <cell r="AG33">
            <v>1.53</v>
          </cell>
          <cell r="AH33">
            <v>1.49</v>
          </cell>
          <cell r="AI33">
            <v>1.45</v>
          </cell>
          <cell r="AJ33">
            <v>1.41</v>
          </cell>
          <cell r="AK33">
            <v>1.38</v>
          </cell>
          <cell r="AM33">
            <v>55</v>
          </cell>
          <cell r="AN33">
            <v>1.6</v>
          </cell>
          <cell r="AO33">
            <v>1.64</v>
          </cell>
          <cell r="AP33">
            <v>1.68</v>
          </cell>
          <cell r="AQ33">
            <v>1.72</v>
          </cell>
          <cell r="AR33">
            <v>1.77</v>
          </cell>
        </row>
        <row r="34">
          <cell r="AF34">
            <v>60</v>
          </cell>
          <cell r="AG34">
            <v>1.55</v>
          </cell>
          <cell r="AH34">
            <v>1.51</v>
          </cell>
          <cell r="AI34">
            <v>1.48</v>
          </cell>
          <cell r="AJ34">
            <v>1.44</v>
          </cell>
          <cell r="AK34">
            <v>1.41</v>
          </cell>
          <cell r="AM34">
            <v>60</v>
          </cell>
          <cell r="AN34">
            <v>1.62</v>
          </cell>
          <cell r="AO34">
            <v>1.65</v>
          </cell>
          <cell r="AP34">
            <v>1.69</v>
          </cell>
          <cell r="AQ34">
            <v>1.73</v>
          </cell>
          <cell r="AR34">
            <v>1.77</v>
          </cell>
        </row>
        <row r="35">
          <cell r="AF35">
            <v>65</v>
          </cell>
          <cell r="AG35">
            <v>1.57</v>
          </cell>
          <cell r="AH35">
            <v>1.54</v>
          </cell>
          <cell r="AI35">
            <v>1.5</v>
          </cell>
          <cell r="AJ35">
            <v>1.47</v>
          </cell>
          <cell r="AK35">
            <v>1.44</v>
          </cell>
          <cell r="AM35">
            <v>65</v>
          </cell>
          <cell r="AN35">
            <v>1.63</v>
          </cell>
          <cell r="AO35">
            <v>1.66</v>
          </cell>
          <cell r="AP35">
            <v>1.7</v>
          </cell>
          <cell r="AQ35">
            <v>1.73</v>
          </cell>
          <cell r="AR35">
            <v>1.77</v>
          </cell>
        </row>
        <row r="36">
          <cell r="AF36">
            <v>70</v>
          </cell>
          <cell r="AG36">
            <v>1.58</v>
          </cell>
          <cell r="AH36">
            <v>1.55</v>
          </cell>
          <cell r="AI36">
            <v>1.52</v>
          </cell>
          <cell r="AJ36">
            <v>1.49</v>
          </cell>
          <cell r="AK36">
            <v>1.46</v>
          </cell>
          <cell r="AM36">
            <v>70</v>
          </cell>
          <cell r="AN36">
            <v>1.64</v>
          </cell>
          <cell r="AO36">
            <v>1.67</v>
          </cell>
          <cell r="AP36">
            <v>1.7</v>
          </cell>
          <cell r="AQ36">
            <v>1.74</v>
          </cell>
          <cell r="AR36">
            <v>1.77</v>
          </cell>
        </row>
        <row r="37">
          <cell r="AF37">
            <v>75</v>
          </cell>
          <cell r="AG37">
            <v>1.6</v>
          </cell>
          <cell r="AH37">
            <v>1.57</v>
          </cell>
          <cell r="AI37">
            <v>1.54</v>
          </cell>
          <cell r="AJ37">
            <v>1.51</v>
          </cell>
          <cell r="AK37">
            <v>1.49</v>
          </cell>
          <cell r="AM37">
            <v>75</v>
          </cell>
          <cell r="AN37">
            <v>1.65</v>
          </cell>
          <cell r="AO37">
            <v>1.68</v>
          </cell>
          <cell r="AP37">
            <v>1.71</v>
          </cell>
          <cell r="AQ37">
            <v>1.74</v>
          </cell>
          <cell r="AR37">
            <v>1.77</v>
          </cell>
        </row>
        <row r="38">
          <cell r="AF38">
            <v>80</v>
          </cell>
          <cell r="AG38">
            <v>1.61</v>
          </cell>
          <cell r="AH38">
            <v>1.59</v>
          </cell>
          <cell r="AI38">
            <v>1.56</v>
          </cell>
          <cell r="AJ38">
            <v>1.53</v>
          </cell>
          <cell r="AK38">
            <v>1.51</v>
          </cell>
          <cell r="AM38">
            <v>80</v>
          </cell>
          <cell r="AN38">
            <v>1.66</v>
          </cell>
          <cell r="AO38">
            <v>1.69</v>
          </cell>
          <cell r="AP38">
            <v>1.72</v>
          </cell>
          <cell r="AQ38">
            <v>1.74</v>
          </cell>
          <cell r="AR38">
            <v>1.77</v>
          </cell>
        </row>
        <row r="39">
          <cell r="AF39">
            <v>85</v>
          </cell>
          <cell r="AG39">
            <v>1.62</v>
          </cell>
          <cell r="AH39">
            <v>1.6</v>
          </cell>
          <cell r="AI39">
            <v>1.57</v>
          </cell>
          <cell r="AJ39">
            <v>1.55</v>
          </cell>
          <cell r="AK39">
            <v>1.52</v>
          </cell>
          <cell r="AM39">
            <v>85</v>
          </cell>
          <cell r="AN39">
            <v>1.67</v>
          </cell>
          <cell r="AO39">
            <v>1.7</v>
          </cell>
          <cell r="AP39">
            <v>1.72</v>
          </cell>
          <cell r="AQ39">
            <v>1.75</v>
          </cell>
          <cell r="AR39">
            <v>1.77</v>
          </cell>
        </row>
        <row r="40">
          <cell r="AF40">
            <v>90</v>
          </cell>
          <cell r="AG40">
            <v>1.63</v>
          </cell>
          <cell r="AH40">
            <v>1.61</v>
          </cell>
          <cell r="AI40">
            <v>1.59</v>
          </cell>
          <cell r="AJ40">
            <v>1.57</v>
          </cell>
          <cell r="AK40">
            <v>1.54</v>
          </cell>
          <cell r="AM40">
            <v>90</v>
          </cell>
          <cell r="AN40">
            <v>1.68</v>
          </cell>
          <cell r="AO40">
            <v>1.7</v>
          </cell>
          <cell r="AP40">
            <v>1.73</v>
          </cell>
          <cell r="AQ40">
            <v>1.75</v>
          </cell>
          <cell r="AR40">
            <v>1.78</v>
          </cell>
        </row>
        <row r="41">
          <cell r="AF41">
            <v>95</v>
          </cell>
          <cell r="AG41">
            <v>1.64</v>
          </cell>
          <cell r="AH41">
            <v>1.62</v>
          </cell>
          <cell r="AI41">
            <v>1.6</v>
          </cell>
          <cell r="AJ41">
            <v>1.58</v>
          </cell>
          <cell r="AK41">
            <v>1.56</v>
          </cell>
          <cell r="AM41">
            <v>95</v>
          </cell>
          <cell r="AN41">
            <v>1.69</v>
          </cell>
          <cell r="AO41">
            <v>1.71</v>
          </cell>
          <cell r="AP41">
            <v>1.73</v>
          </cell>
          <cell r="AQ41">
            <v>1.75</v>
          </cell>
          <cell r="AR41">
            <v>1.78</v>
          </cell>
        </row>
        <row r="42">
          <cell r="AF42">
            <v>100</v>
          </cell>
          <cell r="AG42">
            <v>1.65</v>
          </cell>
          <cell r="AH42">
            <v>1.63</v>
          </cell>
          <cell r="AI42">
            <v>1.61</v>
          </cell>
          <cell r="AJ42">
            <v>1.59</v>
          </cell>
          <cell r="AK42">
            <v>1.57</v>
          </cell>
          <cell r="AM42">
            <v>100</v>
          </cell>
          <cell r="AN42">
            <v>1.69</v>
          </cell>
          <cell r="AO42">
            <v>1.72</v>
          </cell>
          <cell r="AP42">
            <v>1.74</v>
          </cell>
          <cell r="AQ42">
            <v>1.76</v>
          </cell>
          <cell r="AR42">
            <v>1.78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>
        <row r="1">
          <cell r="X1">
            <v>1032</v>
          </cell>
        </row>
        <row r="2">
          <cell r="Y2" t="str">
            <v>2008_3</v>
          </cell>
        </row>
      </sheetData>
      <sheetData sheetId="3"/>
      <sheetData sheetId="4"/>
      <sheetData sheetId="5">
        <row r="1">
          <cell r="X1">
            <v>91</v>
          </cell>
        </row>
        <row r="2">
          <cell r="Z2" t="str">
            <v>2008_3</v>
          </cell>
        </row>
      </sheetData>
      <sheetData sheetId="6"/>
      <sheetData sheetId="7">
        <row r="1">
          <cell r="V1">
            <v>135</v>
          </cell>
        </row>
        <row r="3">
          <cell r="X3" t="str">
            <v>2008_3</v>
          </cell>
        </row>
      </sheetData>
      <sheetData sheetId="8"/>
      <sheetData sheetId="9">
        <row r="1">
          <cell r="V1">
            <v>6</v>
          </cell>
        </row>
        <row r="2">
          <cell r="X2" t="str">
            <v>2008_3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0">
          <cell r="G50">
            <v>64098.786689700013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>
        <row r="61">
          <cell r="A61" t="str">
            <v>Subsidies</v>
          </cell>
        </row>
        <row r="78">
          <cell r="D7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3:I49"/>
  <sheetViews>
    <sheetView showGridLines="0" tabSelected="1" zoomScaleNormal="100" workbookViewId="0">
      <selection activeCell="A39" sqref="A39:E48"/>
    </sheetView>
  </sheetViews>
  <sheetFormatPr defaultColWidth="9.140625" defaultRowHeight="12.75"/>
  <cols>
    <col min="1" max="1" width="9.140625" style="1"/>
    <col min="2" max="2" width="10.140625" style="1" customWidth="1"/>
    <col min="3" max="8" width="9.140625" style="1"/>
    <col min="9" max="9" width="10.28515625" style="1" customWidth="1"/>
    <col min="10" max="10" width="10" style="1" customWidth="1"/>
    <col min="11" max="16384" width="9.140625" style="1"/>
  </cols>
  <sheetData>
    <row r="3" spans="3:9" hidden="1"/>
    <row r="4" spans="3:9" ht="47.25" customHeight="1">
      <c r="C4" s="204" t="str">
        <f>CHOOSE('Permbajtja-Content'!$A$1,"Instituti i Statistikave","Institute of Statistics")</f>
        <v>Instituti i Statistikave</v>
      </c>
      <c r="D4" s="205"/>
      <c r="E4" s="205"/>
      <c r="F4" s="205"/>
      <c r="G4" s="205"/>
      <c r="H4" s="205"/>
      <c r="I4" s="205"/>
    </row>
    <row r="18" spans="2:8" ht="54.75" customHeight="1">
      <c r="B18" s="206" t="str">
        <f>CHOOSE('Permbajtja-Content'!$A$1,"Llogaritë Kombëtare Vjetore (Metoda e Prodhimit)","Annual National Accounts (Production Approach)")</f>
        <v>Llogaritë Kombëtare Vjetore (Metoda e Prodhimit)</v>
      </c>
      <c r="C18" s="206"/>
      <c r="D18" s="206"/>
      <c r="E18" s="206"/>
      <c r="F18" s="206"/>
      <c r="G18" s="206"/>
      <c r="H18" s="206"/>
    </row>
    <row r="23" spans="2:8" ht="18.75">
      <c r="E23" s="40" t="str">
        <f>CHOOSE('Permbajtja-Content'!$A$1,"Produkti i Brendshëm Bruto 2024 ","Gross Domestic Product 2024,")</f>
        <v xml:space="preserve">Produkti i Brendshëm Bruto 2024 </v>
      </c>
    </row>
    <row r="24" spans="2:8" ht="18.75">
      <c r="C24" s="39"/>
      <c r="E24" s="41" t="str">
        <f>CHOOSE('Permbajtja-Content'!$A$1,"Rezultatet sipas klasifikimit NVE Rev.2, në nivel A19 ","GDP by NACE Rev.2, at level A19")</f>
        <v xml:space="preserve">Rezultatet sipas klasifikimit NVE Rev.2, në nivel A19 </v>
      </c>
    </row>
    <row r="26" spans="2:8" s="88" customFormat="1" ht="18.75">
      <c r="C26" s="39"/>
      <c r="E26" s="91" t="str">
        <f>CHOOSE('Permbajtja-Content'!$A$1,"Seritë e të dhënave të PBB-së 2020-2024 ","Time series of GDP 2020-2024")</f>
        <v xml:space="preserve">Seritë e të dhënave të PBB-së 2020-2024 </v>
      </c>
    </row>
    <row r="27" spans="2:8" ht="14.25">
      <c r="E27" s="91"/>
    </row>
    <row r="28" spans="2:8" ht="14.25">
      <c r="E28" s="91"/>
    </row>
    <row r="39" spans="1:8">
      <c r="A39" s="201" t="s">
        <v>131</v>
      </c>
      <c r="C39" s="26"/>
      <c r="D39" s="26"/>
      <c r="E39" s="26"/>
      <c r="F39" s="26"/>
      <c r="G39" s="26"/>
      <c r="H39" s="26"/>
    </row>
    <row r="40" spans="1:8">
      <c r="A40" s="86" t="str">
        <f>CHOOSE('Permbajtja-Content'!$A$1,"Përditësimi i fundit: Qershor 2025"," Last update: June 2025")</f>
        <v>Përditësimi i fundit: Qershor 2025</v>
      </c>
      <c r="C40" s="27"/>
      <c r="D40" s="27"/>
      <c r="E40" s="27"/>
      <c r="F40" s="27"/>
      <c r="G40" s="27"/>
      <c r="H40" s="27"/>
    </row>
    <row r="41" spans="1:8" s="88" customFormat="1">
      <c r="A41" s="86"/>
      <c r="C41" s="90"/>
      <c r="D41" s="90"/>
      <c r="E41" s="90"/>
      <c r="F41" s="90"/>
      <c r="G41" s="90"/>
      <c r="H41" s="90"/>
    </row>
    <row r="42" spans="1:8">
      <c r="A42" s="26" t="s">
        <v>65</v>
      </c>
      <c r="C42" s="26"/>
      <c r="D42" s="26"/>
      <c r="E42" s="26"/>
      <c r="F42" s="26"/>
      <c r="G42" s="26"/>
      <c r="H42" s="26"/>
    </row>
    <row r="43" spans="1:8">
      <c r="A43" s="26" t="s">
        <v>66</v>
      </c>
      <c r="C43" s="26"/>
      <c r="D43" s="26"/>
      <c r="E43" s="26"/>
      <c r="F43" s="26"/>
      <c r="G43" s="26"/>
      <c r="H43" s="26"/>
    </row>
    <row r="44" spans="1:8" s="88" customFormat="1">
      <c r="A44" s="89"/>
      <c r="C44" s="89"/>
      <c r="D44" s="89"/>
      <c r="E44" s="89"/>
      <c r="F44" s="89"/>
      <c r="G44" s="89"/>
      <c r="H44" s="89"/>
    </row>
    <row r="45" spans="1:8">
      <c r="A45" s="87" t="str">
        <f>CHOOSE('Permbajtja-Content'!$A$1,"Për të dhëna më të detajuara sipas aktiviteteve ekonomike, ju lutemi konsultoni faqen e INSTAT, seksioni Databaza Statistikore, tema Llogaritë Kombëtare"," For more detail information by economic activities, please refer to INSTAT website, section Statistical database, National accounts")</f>
        <v>Për të dhëna më të detajuara sipas aktiviteteve ekonomike, ju lutemi konsultoni faqen e INSTAT, seksioni Databaza Statistikore, tema Llogaritë Kombëtare</v>
      </c>
      <c r="G45" s="27"/>
      <c r="H45" s="27"/>
    </row>
    <row r="46" spans="1:8" s="88" customFormat="1">
      <c r="A46" s="87"/>
      <c r="G46" s="90"/>
      <c r="H46" s="90"/>
    </row>
    <row r="47" spans="1:8" ht="18">
      <c r="A47" s="28" t="s">
        <v>128</v>
      </c>
      <c r="C47" s="27"/>
      <c r="D47" s="27"/>
      <c r="E47" s="27"/>
      <c r="F47" s="27"/>
      <c r="G47" s="27"/>
      <c r="H47" s="27"/>
    </row>
    <row r="48" spans="1:8">
      <c r="A48" s="90" t="s">
        <v>127</v>
      </c>
      <c r="C48" s="27"/>
      <c r="D48" s="27"/>
      <c r="E48" s="27"/>
      <c r="F48" s="27"/>
      <c r="G48" s="27"/>
      <c r="H48" s="27"/>
    </row>
    <row r="49" spans="2:8">
      <c r="B49" s="27"/>
      <c r="C49" s="27"/>
      <c r="D49" s="27"/>
      <c r="E49" s="27"/>
      <c r="F49" s="27"/>
      <c r="G49" s="27"/>
      <c r="H49" s="27"/>
    </row>
  </sheetData>
  <mergeCells count="2">
    <mergeCell ref="C4:I4"/>
    <mergeCell ref="B18:H18"/>
  </mergeCells>
  <pageMargins left="0.7" right="0.7" top="0.75" bottom="0.75" header="0.3" footer="0.3"/>
  <pageSetup scale="95" orientation="portrait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B1:J31"/>
  <sheetViews>
    <sheetView showGridLines="0" zoomScaleNormal="100" workbookViewId="0">
      <selection activeCell="H15" sqref="H15"/>
    </sheetView>
  </sheetViews>
  <sheetFormatPr defaultColWidth="9.140625" defaultRowHeight="15"/>
  <cols>
    <col min="1" max="1" width="3.28515625" customWidth="1"/>
    <col min="2" max="2" width="5.7109375" customWidth="1"/>
    <col min="3" max="3" width="10.140625" customWidth="1"/>
    <col min="4" max="4" width="52.7109375" customWidth="1"/>
    <col min="5" max="9" width="9" customWidth="1"/>
    <col min="10" max="10" width="58.42578125" bestFit="1" customWidth="1"/>
    <col min="13" max="13" width="19.7109375" bestFit="1" customWidth="1"/>
  </cols>
  <sheetData>
    <row r="1" spans="2:10" s="20" customFormat="1" ht="12.75"/>
    <row r="2" spans="2:10" s="20" customFormat="1" ht="12.75">
      <c r="B2" s="22" t="s">
        <v>85</v>
      </c>
      <c r="C2" s="22"/>
      <c r="D2" s="21"/>
      <c r="E2" s="21"/>
      <c r="F2" s="21"/>
      <c r="G2" s="21"/>
      <c r="H2" s="21"/>
      <c r="I2" s="21"/>
    </row>
    <row r="3" spans="2:10" s="20" customFormat="1" ht="12.75">
      <c r="B3" s="22" t="s">
        <v>55</v>
      </c>
      <c r="C3" s="22"/>
      <c r="D3" s="21"/>
      <c r="E3" s="21"/>
      <c r="F3" s="21"/>
      <c r="G3" s="21"/>
      <c r="H3" s="21"/>
      <c r="I3" s="21"/>
    </row>
    <row r="4" spans="2:10" s="20" customFormat="1" ht="12.75">
      <c r="B4" s="48"/>
      <c r="E4" s="92"/>
      <c r="F4" s="92"/>
      <c r="G4" s="92"/>
      <c r="H4" s="92"/>
      <c r="I4" s="69"/>
    </row>
    <row r="5" spans="2:10" s="20" customFormat="1" ht="13.5" thickBot="1">
      <c r="I5" s="106"/>
      <c r="J5" s="92" t="s">
        <v>54</v>
      </c>
    </row>
    <row r="6" spans="2:10" s="20" customFormat="1" ht="15.75" customHeight="1" thickBot="1">
      <c r="B6" s="10" t="s">
        <v>17</v>
      </c>
      <c r="C6" s="10" t="s">
        <v>81</v>
      </c>
      <c r="D6" s="218" t="s">
        <v>18</v>
      </c>
      <c r="E6" s="222" t="s">
        <v>84</v>
      </c>
      <c r="F6" s="223"/>
      <c r="G6" s="223"/>
      <c r="H6" s="223"/>
      <c r="I6" s="224"/>
      <c r="J6" s="220" t="s">
        <v>19</v>
      </c>
    </row>
    <row r="7" spans="2:10" s="20" customFormat="1" ht="13.5" thickBot="1">
      <c r="B7" s="11" t="s">
        <v>20</v>
      </c>
      <c r="C7" s="11" t="s">
        <v>82</v>
      </c>
      <c r="D7" s="219"/>
      <c r="E7" s="136">
        <v>2020</v>
      </c>
      <c r="F7" s="137">
        <v>2021</v>
      </c>
      <c r="G7" s="137">
        <v>2022</v>
      </c>
      <c r="H7" s="137">
        <v>2023</v>
      </c>
      <c r="I7" s="99" t="s">
        <v>132</v>
      </c>
      <c r="J7" s="221"/>
    </row>
    <row r="8" spans="2:10" s="20" customFormat="1" ht="12.75">
      <c r="B8" s="49" t="s">
        <v>21</v>
      </c>
      <c r="C8" s="70" t="s">
        <v>120</v>
      </c>
      <c r="D8" s="77" t="s">
        <v>90</v>
      </c>
      <c r="E8" s="196">
        <v>0.325917419351058</v>
      </c>
      <c r="F8" s="152">
        <v>-0.31637359023757283</v>
      </c>
      <c r="G8" s="163">
        <v>-0.85869406835777629</v>
      </c>
      <c r="H8" s="163">
        <v>-0.23407079091453251</v>
      </c>
      <c r="I8" s="185">
        <v>-0.32485908670180869</v>
      </c>
      <c r="J8" s="56" t="s">
        <v>108</v>
      </c>
    </row>
    <row r="9" spans="2:10" s="20" customFormat="1" ht="12.75">
      <c r="B9" s="50" t="s">
        <v>22</v>
      </c>
      <c r="C9" s="71" t="s">
        <v>121</v>
      </c>
      <c r="D9" s="64" t="s">
        <v>67</v>
      </c>
      <c r="E9" s="196">
        <v>-0.62279780230922799</v>
      </c>
      <c r="F9" s="152">
        <v>3.3073044675550174E-2</v>
      </c>
      <c r="G9" s="163">
        <v>-8.6384552693035341E-2</v>
      </c>
      <c r="H9" s="152">
        <v>-0.30938502593914075</v>
      </c>
      <c r="I9" s="185">
        <v>-0.3934008053612808</v>
      </c>
      <c r="J9" s="53" t="s">
        <v>125</v>
      </c>
    </row>
    <row r="10" spans="2:10" s="20" customFormat="1" ht="12.75">
      <c r="B10" s="50" t="s">
        <v>23</v>
      </c>
      <c r="C10" s="71" t="s">
        <v>122</v>
      </c>
      <c r="D10" s="64" t="s">
        <v>91</v>
      </c>
      <c r="E10" s="196">
        <v>-0.24931078389983599</v>
      </c>
      <c r="F10" s="152">
        <v>0.71100944749690564</v>
      </c>
      <c r="G10" s="163">
        <v>0.42772571481810445</v>
      </c>
      <c r="H10" s="152">
        <v>-5.1924339782067563E-2</v>
      </c>
      <c r="I10" s="185">
        <v>-0.26318684907875073</v>
      </c>
      <c r="J10" s="53" t="s">
        <v>126</v>
      </c>
    </row>
    <row r="11" spans="2:10" s="20" customFormat="1" ht="12.75">
      <c r="B11" s="50" t="s">
        <v>24</v>
      </c>
      <c r="C11" s="71">
        <v>35</v>
      </c>
      <c r="D11" s="64" t="s">
        <v>92</v>
      </c>
      <c r="E11" s="196">
        <v>5.2111093839537402E-2</v>
      </c>
      <c r="F11" s="152">
        <v>0.15121077619539536</v>
      </c>
      <c r="G11" s="163">
        <v>6.0861152291973572E-2</v>
      </c>
      <c r="H11" s="152">
        <v>0.79381679263305793</v>
      </c>
      <c r="I11" s="185">
        <v>0.1598812649399422</v>
      </c>
      <c r="J11" s="57" t="s">
        <v>109</v>
      </c>
    </row>
    <row r="12" spans="2:10" s="20" customFormat="1" ht="12.75">
      <c r="B12" s="50" t="s">
        <v>25</v>
      </c>
      <c r="C12" s="71" t="s">
        <v>93</v>
      </c>
      <c r="D12" s="64" t="s">
        <v>94</v>
      </c>
      <c r="E12" s="196">
        <v>-3.6221671300599702E-2</v>
      </c>
      <c r="F12" s="152">
        <v>2.6642951157066056E-2</v>
      </c>
      <c r="G12" s="163">
        <v>7.4829164406796905E-2</v>
      </c>
      <c r="H12" s="152">
        <v>-1.6464096134961731E-3</v>
      </c>
      <c r="I12" s="185">
        <v>-2.6932061302052803E-2</v>
      </c>
      <c r="J12" s="57" t="s">
        <v>110</v>
      </c>
    </row>
    <row r="13" spans="2:10" s="20" customFormat="1" ht="12.75">
      <c r="B13" s="50" t="s">
        <v>26</v>
      </c>
      <c r="C13" s="71" t="s">
        <v>76</v>
      </c>
      <c r="D13" s="64" t="s">
        <v>37</v>
      </c>
      <c r="E13" s="196">
        <v>0.216843486618535</v>
      </c>
      <c r="F13" s="152">
        <v>1.1555804917762997</v>
      </c>
      <c r="G13" s="163">
        <v>1.5133406632566915</v>
      </c>
      <c r="H13" s="152">
        <v>0.57771543413719928</v>
      </c>
      <c r="I13" s="185">
        <v>0.52613733600180368</v>
      </c>
      <c r="J13" s="57" t="s">
        <v>38</v>
      </c>
    </row>
    <row r="14" spans="2:10" s="20" customFormat="1" ht="12.75">
      <c r="B14" s="50" t="s">
        <v>27</v>
      </c>
      <c r="C14" s="71" t="s">
        <v>123</v>
      </c>
      <c r="D14" s="64" t="s">
        <v>95</v>
      </c>
      <c r="E14" s="196">
        <v>-0.18591102715529001</v>
      </c>
      <c r="F14" s="152">
        <v>0.41728369030880436</v>
      </c>
      <c r="G14" s="163">
        <v>0.67811739917130498</v>
      </c>
      <c r="H14" s="152">
        <v>0.32965986135699871</v>
      </c>
      <c r="I14" s="185">
        <v>0.48050508162177868</v>
      </c>
      <c r="J14" s="57" t="s">
        <v>111</v>
      </c>
    </row>
    <row r="15" spans="2:10" s="20" customFormat="1" ht="12.75">
      <c r="B15" s="50" t="s">
        <v>28</v>
      </c>
      <c r="C15" s="71" t="s">
        <v>96</v>
      </c>
      <c r="D15" s="64" t="s">
        <v>97</v>
      </c>
      <c r="E15" s="196">
        <v>-0.40842487964608298</v>
      </c>
      <c r="F15" s="152">
        <v>0.46938592170804994</v>
      </c>
      <c r="G15" s="163">
        <v>0.15843954292557005</v>
      </c>
      <c r="H15" s="152">
        <v>0.28033782380235933</v>
      </c>
      <c r="I15" s="185">
        <v>0.22955709770780455</v>
      </c>
      <c r="J15" s="57" t="s">
        <v>112</v>
      </c>
    </row>
    <row r="16" spans="2:10" s="20" customFormat="1" ht="12.75">
      <c r="B16" s="50" t="s">
        <v>29</v>
      </c>
      <c r="C16" s="71" t="s">
        <v>124</v>
      </c>
      <c r="D16" s="64" t="s">
        <v>68</v>
      </c>
      <c r="E16" s="196">
        <v>-0.75642360945525999</v>
      </c>
      <c r="F16" s="152">
        <v>0.49675630597235276</v>
      </c>
      <c r="G16" s="163">
        <v>0.68610552030044647</v>
      </c>
      <c r="H16" s="152">
        <v>0.94823753733686411</v>
      </c>
      <c r="I16" s="185">
        <v>0.30772977054054323</v>
      </c>
      <c r="J16" s="57" t="s">
        <v>70</v>
      </c>
    </row>
    <row r="17" spans="2:10" s="20" customFormat="1" ht="12.75">
      <c r="B17" s="50" t="s">
        <v>30</v>
      </c>
      <c r="C17" s="71" t="s">
        <v>98</v>
      </c>
      <c r="D17" s="64" t="s">
        <v>99</v>
      </c>
      <c r="E17" s="196">
        <v>-3.0775477898590399E-2</v>
      </c>
      <c r="F17" s="152">
        <v>0.36651447237217</v>
      </c>
      <c r="G17" s="163">
        <v>0.3340439019148817</v>
      </c>
      <c r="H17" s="152">
        <v>0.19918179298976119</v>
      </c>
      <c r="I17" s="185">
        <v>-6.937769781490237E-2</v>
      </c>
      <c r="J17" s="57" t="s">
        <v>113</v>
      </c>
    </row>
    <row r="18" spans="2:10" s="20" customFormat="1" ht="12.75">
      <c r="B18" s="50" t="s">
        <v>31</v>
      </c>
      <c r="C18" s="71" t="s">
        <v>77</v>
      </c>
      <c r="D18" s="64" t="s">
        <v>100</v>
      </c>
      <c r="E18" s="196">
        <v>-5.0136710511424598E-2</v>
      </c>
      <c r="F18" s="152">
        <v>0.33876102584256601</v>
      </c>
      <c r="G18" s="163">
        <v>0.12312763140373632</v>
      </c>
      <c r="H18" s="152">
        <v>0.15038912179303343</v>
      </c>
      <c r="I18" s="185">
        <v>6.5994938166044251E-2</v>
      </c>
      <c r="J18" s="57" t="s">
        <v>71</v>
      </c>
    </row>
    <row r="19" spans="2:10" s="20" customFormat="1" ht="12.75">
      <c r="B19" s="50" t="s">
        <v>32</v>
      </c>
      <c r="C19" s="71">
        <v>68</v>
      </c>
      <c r="D19" s="64" t="s">
        <v>119</v>
      </c>
      <c r="E19" s="196">
        <v>0.15277871422667499</v>
      </c>
      <c r="F19" s="152">
        <v>0.21546216605373225</v>
      </c>
      <c r="G19" s="163">
        <v>0.37078504758150754</v>
      </c>
      <c r="H19" s="152">
        <v>0.14454687204100744</v>
      </c>
      <c r="I19" s="185">
        <v>0.19674463520667254</v>
      </c>
      <c r="J19" s="57" t="s">
        <v>72</v>
      </c>
    </row>
    <row r="20" spans="2:10" s="20" customFormat="1" ht="12.75">
      <c r="B20" s="50" t="s">
        <v>33</v>
      </c>
      <c r="C20" s="71" t="s">
        <v>101</v>
      </c>
      <c r="D20" s="64" t="s">
        <v>102</v>
      </c>
      <c r="E20" s="196">
        <v>-0.49749566354056601</v>
      </c>
      <c r="F20" s="152">
        <v>3.7007091296960913E-2</v>
      </c>
      <c r="G20" s="163">
        <v>0.58082202721135212</v>
      </c>
      <c r="H20" s="152">
        <v>0.10963434974549924</v>
      </c>
      <c r="I20" s="185">
        <v>3.9331118701642347E-2</v>
      </c>
      <c r="J20" s="57" t="s">
        <v>114</v>
      </c>
    </row>
    <row r="21" spans="2:10" s="20" customFormat="1" ht="12.75">
      <c r="B21" s="50" t="s">
        <v>34</v>
      </c>
      <c r="C21" s="71" t="s">
        <v>78</v>
      </c>
      <c r="D21" s="64" t="s">
        <v>103</v>
      </c>
      <c r="E21" s="196">
        <v>-0.33256557001876402</v>
      </c>
      <c r="F21" s="152">
        <v>0.41075482013639791</v>
      </c>
      <c r="G21" s="163">
        <v>-5.1412463914440702E-2</v>
      </c>
      <c r="H21" s="152">
        <v>0.53844173112379135</v>
      </c>
      <c r="I21" s="185">
        <v>0.48213714107912936</v>
      </c>
      <c r="J21" s="57" t="s">
        <v>73</v>
      </c>
    </row>
    <row r="22" spans="2:10" s="20" customFormat="1" ht="12.75">
      <c r="B22" s="50" t="s">
        <v>35</v>
      </c>
      <c r="C22" s="51">
        <v>84</v>
      </c>
      <c r="D22" s="64" t="s">
        <v>104</v>
      </c>
      <c r="E22" s="196">
        <v>0.10504836884323999</v>
      </c>
      <c r="F22" s="152">
        <v>0.34316635248393118</v>
      </c>
      <c r="G22" s="163">
        <v>-7.825677654232914E-2</v>
      </c>
      <c r="H22" s="152">
        <v>0.43182176433237279</v>
      </c>
      <c r="I22" s="185">
        <v>0.81111808497221283</v>
      </c>
      <c r="J22" s="57" t="s">
        <v>74</v>
      </c>
    </row>
    <row r="23" spans="2:10" s="20" customFormat="1" ht="12.75">
      <c r="B23" s="50" t="s">
        <v>36</v>
      </c>
      <c r="C23" s="51">
        <v>85</v>
      </c>
      <c r="D23" s="64" t="s">
        <v>105</v>
      </c>
      <c r="E23" s="196">
        <v>0.14007808312709499</v>
      </c>
      <c r="F23" s="152">
        <v>0.19041359138086594</v>
      </c>
      <c r="G23" s="163">
        <v>0.10619042352624145</v>
      </c>
      <c r="H23" s="152">
        <v>3.971284173755904E-2</v>
      </c>
      <c r="I23" s="185">
        <v>0.20337484468890901</v>
      </c>
      <c r="J23" s="57" t="s">
        <v>75</v>
      </c>
    </row>
    <row r="24" spans="2:10" s="20" customFormat="1" ht="12.75">
      <c r="B24" s="50" t="s">
        <v>39</v>
      </c>
      <c r="C24" s="51" t="s">
        <v>83</v>
      </c>
      <c r="D24" s="64" t="s">
        <v>69</v>
      </c>
      <c r="E24" s="196">
        <v>0.14571727838823201</v>
      </c>
      <c r="F24" s="152">
        <v>0.71604951826933416</v>
      </c>
      <c r="G24" s="163">
        <v>0.10995338373685207</v>
      </c>
      <c r="H24" s="152">
        <v>0.14186952508295134</v>
      </c>
      <c r="I24" s="185">
        <v>0.18924175968990706</v>
      </c>
      <c r="J24" s="57" t="s">
        <v>115</v>
      </c>
    </row>
    <row r="25" spans="2:10" s="20" customFormat="1" ht="12.75">
      <c r="B25" s="50" t="s">
        <v>40</v>
      </c>
      <c r="C25" s="51" t="s">
        <v>79</v>
      </c>
      <c r="D25" s="64" t="s">
        <v>106</v>
      </c>
      <c r="E25" s="196">
        <v>-4.1132065500755897E-2</v>
      </c>
      <c r="F25" s="152">
        <v>0.16405061669373783</v>
      </c>
      <c r="G25" s="163">
        <v>0.10611317424254189</v>
      </c>
      <c r="H25" s="152">
        <v>9.423053982344895E-2</v>
      </c>
      <c r="I25" s="185">
        <v>6.7304117942737426E-2</v>
      </c>
      <c r="J25" s="57" t="s">
        <v>116</v>
      </c>
    </row>
    <row r="26" spans="2:10" s="20" customFormat="1" ht="13.5" thickBot="1">
      <c r="B26" s="55" t="s">
        <v>41</v>
      </c>
      <c r="C26" s="52" t="s">
        <v>80</v>
      </c>
      <c r="D26" s="168" t="s">
        <v>107</v>
      </c>
      <c r="E26" s="196">
        <v>-2.9747437370865399E-2</v>
      </c>
      <c r="F26" s="152">
        <v>0.1197684984237134</v>
      </c>
      <c r="G26" s="163">
        <v>0.21295441193476602</v>
      </c>
      <c r="H26" s="152">
        <v>9.2294223329932798E-2</v>
      </c>
      <c r="I26" s="185">
        <v>0.10103683538049713</v>
      </c>
      <c r="J26" s="58" t="s">
        <v>117</v>
      </c>
    </row>
    <row r="27" spans="2:10" s="20" customFormat="1" ht="12.75">
      <c r="D27" s="63" t="s">
        <v>50</v>
      </c>
      <c r="E27" s="197">
        <v>-2.1024482542128999</v>
      </c>
      <c r="F27" s="153">
        <v>6.0465171920062533</v>
      </c>
      <c r="G27" s="164">
        <v>4.4686612972151689</v>
      </c>
      <c r="H27" s="153">
        <v>4.2748636450166178</v>
      </c>
      <c r="I27" s="198">
        <v>2.7823375263808177</v>
      </c>
      <c r="J27" s="72" t="s">
        <v>49</v>
      </c>
    </row>
    <row r="28" spans="2:10" s="20" customFormat="1" ht="12.75">
      <c r="C28" s="2"/>
      <c r="D28" s="64" t="s">
        <v>10</v>
      </c>
      <c r="E28" s="196">
        <v>-1.2112678929079901</v>
      </c>
      <c r="F28" s="152">
        <v>2.9230361997830379</v>
      </c>
      <c r="G28" s="163">
        <v>0.35813933113336116</v>
      </c>
      <c r="H28" s="152">
        <v>-0.25944648034824347</v>
      </c>
      <c r="I28" s="185">
        <v>1.2635909262086786</v>
      </c>
      <c r="J28" s="57" t="s">
        <v>118</v>
      </c>
    </row>
    <row r="29" spans="2:10" s="20" customFormat="1" ht="13.5" thickBot="1">
      <c r="C29" s="88"/>
      <c r="D29" s="65" t="s">
        <v>48</v>
      </c>
      <c r="E29" s="199">
        <v>-3.3137161471208798</v>
      </c>
      <c r="F29" s="154">
        <v>8.969553391789292</v>
      </c>
      <c r="G29" s="165">
        <v>4.8268006283485301</v>
      </c>
      <c r="H29" s="154">
        <v>4.0154171646683823</v>
      </c>
      <c r="I29" s="200">
        <v>4.0459284525895134</v>
      </c>
      <c r="J29" s="73" t="s">
        <v>47</v>
      </c>
    </row>
    <row r="30" spans="2:10" s="20" customFormat="1">
      <c r="E30" s="69"/>
      <c r="F30" s="69"/>
      <c r="G30" s="69"/>
      <c r="H30" s="69"/>
      <c r="I30"/>
      <c r="J30"/>
    </row>
    <row r="31" spans="2:10" s="20" customFormat="1">
      <c r="B31" s="128" t="s">
        <v>133</v>
      </c>
      <c r="E31" s="69"/>
      <c r="F31" s="69"/>
      <c r="G31" s="69"/>
      <c r="H31" s="69"/>
      <c r="I31"/>
      <c r="J31"/>
    </row>
  </sheetData>
  <mergeCells count="3">
    <mergeCell ref="D6:D7"/>
    <mergeCell ref="J6:J7"/>
    <mergeCell ref="E6:I6"/>
  </mergeCells>
  <pageMargins left="0.7" right="0.7" top="0.75" bottom="0.75" header="0.3" footer="0.3"/>
  <pageSetup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14"/>
  <sheetViews>
    <sheetView showGridLines="0" zoomScale="90" zoomScaleNormal="90" workbookViewId="0">
      <selection activeCell="N27" sqref="N27"/>
    </sheetView>
  </sheetViews>
  <sheetFormatPr defaultRowHeight="15"/>
  <sheetData>
    <row r="1" spans="1:8">
      <c r="A1" s="23">
        <v>1</v>
      </c>
    </row>
    <row r="2" spans="1:8">
      <c r="A2" s="23"/>
    </row>
    <row r="3" spans="1:8" ht="15.75">
      <c r="A3" s="35" t="str">
        <f>CHOOSE(A1,"PËRMBAJTJA","CONTENT")</f>
        <v>PËRMBAJTJA</v>
      </c>
    </row>
    <row r="6" spans="1:8">
      <c r="A6" s="202" t="s">
        <v>58</v>
      </c>
      <c r="B6" s="36" t="str">
        <f>CHOOSE($A$1,_tab_1!$A$1,_tab_1!$A$2)</f>
        <v>PRODHIMI I BRENDSHËM BRUTO SIPAS METODËS SË PRODHIMIT</v>
      </c>
      <c r="C6" s="36"/>
      <c r="D6" s="36"/>
      <c r="E6" s="36"/>
      <c r="F6" s="33"/>
      <c r="G6" s="33"/>
      <c r="H6" s="33"/>
    </row>
    <row r="7" spans="1:8">
      <c r="A7" s="202" t="s">
        <v>59</v>
      </c>
      <c r="B7" s="36" t="str">
        <f>CHOOSE($A$1,_tab_2!$B$2,_tab_2!$B$3)</f>
        <v>PRODHIMI SIPAS AKTIVITETIT EKONOMIK</v>
      </c>
      <c r="C7" s="36"/>
      <c r="D7" s="36"/>
      <c r="E7" s="36"/>
      <c r="F7" s="33"/>
      <c r="G7" s="33"/>
      <c r="H7" s="33"/>
    </row>
    <row r="8" spans="1:8">
      <c r="A8" s="202" t="s">
        <v>60</v>
      </c>
      <c r="B8" s="36" t="str">
        <f>CHOOSE($A$1,_tab_3!$B$2,_tab_3!$B$3)</f>
        <v>KONSUMI NDËRMJETËS SIPAS AKTIVITETIT EKONOMIK</v>
      </c>
      <c r="C8" s="36"/>
      <c r="D8" s="36"/>
      <c r="E8" s="36"/>
      <c r="F8" s="33"/>
      <c r="G8" s="33"/>
      <c r="H8" s="33"/>
    </row>
    <row r="9" spans="1:8" s="24" customFormat="1">
      <c r="A9" s="203" t="s">
        <v>61</v>
      </c>
      <c r="B9" s="37" t="str">
        <f>CHOOSE($A$1,_tab_4!$B$2 &amp; " (çmime korente)",_tab_4!$B$3 &amp; "  (current prices)")</f>
        <v>PRODHIMI I BRENDSHËM BRUTO SIPAS AKTIVITETIT EKONOMIK (çmime korente)</v>
      </c>
      <c r="C9" s="37"/>
      <c r="D9" s="37"/>
      <c r="E9" s="37"/>
      <c r="F9" s="34"/>
      <c r="G9" s="34"/>
      <c r="H9" s="34"/>
    </row>
    <row r="10" spans="1:8" s="24" customFormat="1">
      <c r="A10" s="203" t="s">
        <v>62</v>
      </c>
      <c r="B10" s="37" t="str">
        <f>CHOOSE($A$1,_tab_5!$B$2 &amp; " (çmime të vitit të mëparshëm)",_tab_5!$B$3 &amp; " (previous year prices)")</f>
        <v>PRODHIMI I BRENDSHËM BRUTO SIPAS AKTIVITETIT EKONOMIK (çmime të vitit të mëparshëm)</v>
      </c>
      <c r="C10" s="37"/>
      <c r="D10" s="37"/>
      <c r="E10" s="37"/>
      <c r="F10" s="34"/>
      <c r="G10" s="34"/>
      <c r="H10" s="34"/>
    </row>
    <row r="11" spans="1:8">
      <c r="A11" s="202" t="s">
        <v>63</v>
      </c>
      <c r="B11" s="36" t="str">
        <f>CHOOSE($A$1,_tab_6!$B$2,_tab_6!$B$3)</f>
        <v>RRITJA REALE VJETORE E PRODHIMIT TË BRENDSHËM BRUTO SIPAS AKTIVITETIT EKONOMIK</v>
      </c>
      <c r="C11" s="36"/>
      <c r="D11" s="36"/>
      <c r="E11" s="36"/>
      <c r="F11" s="33"/>
      <c r="G11" s="33"/>
      <c r="H11" s="33"/>
    </row>
    <row r="12" spans="1:8">
      <c r="A12" s="202" t="s">
        <v>64</v>
      </c>
      <c r="B12" s="36" t="str">
        <f>CHOOSE($A$1,_tab_7!$B$1,_tab_7!$B$2)</f>
        <v>STRUKTURA E PRODHIMIT TË BRENDSHËM BRUTO SIPAS AKTIVITETIT EKONOMIK</v>
      </c>
      <c r="C12" s="36"/>
      <c r="D12" s="36"/>
      <c r="E12" s="36"/>
      <c r="F12" s="33"/>
      <c r="G12" s="33"/>
      <c r="H12" s="33"/>
    </row>
    <row r="13" spans="1:8">
      <c r="A13" s="202" t="s">
        <v>140</v>
      </c>
      <c r="B13" s="36" t="str">
        <f>CHOOSE($A$1,_tab_8!$B$2,_tab_8!$B$3)</f>
        <v>KONTRIBUTI I SEKTORËVE EKONOMIKË NË RRITJEN REALE TË PRODHIMIT TË BRËNDSHËM BRUTO</v>
      </c>
      <c r="C13" s="36"/>
      <c r="D13" s="36"/>
      <c r="E13" s="36"/>
      <c r="F13" s="33"/>
      <c r="G13" s="33"/>
      <c r="H13" s="33"/>
    </row>
    <row r="14" spans="1:8">
      <c r="A14" s="25"/>
    </row>
  </sheetData>
  <hyperlinks>
    <hyperlink ref="A6" location="_tab_1!A1" display="tab 1" xr:uid="{00000000-0004-0000-0200-000001000000}"/>
    <hyperlink ref="A7" location="_tab_2!A1" display="tab 2" xr:uid="{00000000-0004-0000-0200-000002000000}"/>
    <hyperlink ref="A8" location="_tab_3!A1" display="tab 3" xr:uid="{00000000-0004-0000-0200-000003000000}"/>
    <hyperlink ref="A9" location="_tab_4!A1" display="tab 4" xr:uid="{00000000-0004-0000-0200-000004000000}"/>
    <hyperlink ref="A10" location="_tab_5!A1" display="tab 5" xr:uid="{00000000-0004-0000-0200-000005000000}"/>
    <hyperlink ref="A11" location="_tab_6!A1" display="tab 6" xr:uid="{00000000-0004-0000-0200-000006000000}"/>
    <hyperlink ref="A12" location="_tab_7!A1" display="tab 7" xr:uid="{00000000-0004-0000-0200-000008000000}"/>
    <hyperlink ref="A13" location="_tab_8!A1" display="tab 8" xr:uid="{00000000-0004-0000-0200-00000900000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25"/>
  <sheetViews>
    <sheetView showGridLines="0" zoomScale="115" zoomScaleNormal="115" workbookViewId="0"/>
  </sheetViews>
  <sheetFormatPr defaultColWidth="9.140625" defaultRowHeight="12"/>
  <cols>
    <col min="1" max="1" width="9.140625" style="4"/>
    <col min="2" max="2" width="13.85546875" style="4" customWidth="1"/>
    <col min="3" max="3" width="13.7109375" style="4" bestFit="1" customWidth="1"/>
    <col min="4" max="5" width="13.85546875" style="4" customWidth="1"/>
    <col min="6" max="8" width="13" style="4" bestFit="1" customWidth="1"/>
    <col min="9" max="9" width="13.85546875" style="4" customWidth="1"/>
    <col min="10" max="10" width="18.140625" style="4" customWidth="1"/>
    <col min="11" max="11" width="9.7109375" style="108" bestFit="1" customWidth="1"/>
    <col min="12" max="12" width="9.5703125" style="108" bestFit="1" customWidth="1"/>
    <col min="13" max="13" width="9.28515625" style="108" bestFit="1" customWidth="1"/>
    <col min="14" max="14" width="11.140625" style="108" bestFit="1" customWidth="1"/>
    <col min="15" max="15" width="10.140625" style="108" bestFit="1" customWidth="1"/>
    <col min="16" max="17" width="13" style="108" bestFit="1" customWidth="1"/>
    <col min="18" max="16384" width="9.140625" style="4"/>
  </cols>
  <sheetData>
    <row r="1" spans="1:13">
      <c r="A1" s="3" t="s">
        <v>88</v>
      </c>
      <c r="C1" s="3"/>
      <c r="D1" s="3"/>
      <c r="E1" s="2"/>
      <c r="F1" s="2"/>
      <c r="G1" s="2"/>
      <c r="H1" s="2"/>
      <c r="I1" s="2"/>
      <c r="J1" s="2"/>
      <c r="K1" s="109"/>
      <c r="L1" s="109"/>
      <c r="M1" s="109"/>
    </row>
    <row r="2" spans="1:13">
      <c r="A2" s="3" t="s">
        <v>14</v>
      </c>
      <c r="C2" s="3"/>
      <c r="D2" s="3"/>
      <c r="E2" s="2"/>
      <c r="F2" s="2"/>
      <c r="G2" s="2"/>
      <c r="H2" s="2"/>
      <c r="I2" s="2"/>
      <c r="J2" s="2"/>
      <c r="K2" s="109"/>
      <c r="L2" s="109"/>
      <c r="M2" s="109"/>
    </row>
    <row r="3" spans="1:13">
      <c r="A3" s="3" t="s">
        <v>136</v>
      </c>
      <c r="C3" s="3"/>
      <c r="D3" s="3"/>
      <c r="E3" s="2"/>
      <c r="F3" s="2"/>
      <c r="G3" s="2"/>
      <c r="H3" s="2"/>
      <c r="I3" s="2"/>
      <c r="J3" s="2"/>
      <c r="K3" s="109"/>
      <c r="L3" s="109"/>
      <c r="M3" s="109"/>
    </row>
    <row r="4" spans="1:13">
      <c r="A4" s="2"/>
      <c r="B4" s="2"/>
      <c r="C4" s="2"/>
      <c r="D4" s="2"/>
      <c r="E4" s="2"/>
      <c r="F4" s="2"/>
      <c r="G4" s="2"/>
      <c r="H4" s="2"/>
      <c r="I4" s="2"/>
      <c r="J4" s="3"/>
      <c r="K4" s="110"/>
      <c r="L4" s="109"/>
      <c r="M4" s="109"/>
    </row>
    <row r="5" spans="1:13" ht="36" customHeight="1">
      <c r="A5" s="121" t="s">
        <v>1</v>
      </c>
      <c r="B5" s="131" t="s">
        <v>13</v>
      </c>
      <c r="C5" s="131" t="s">
        <v>12</v>
      </c>
      <c r="D5" s="131" t="s">
        <v>11</v>
      </c>
      <c r="E5" s="131" t="s">
        <v>10</v>
      </c>
      <c r="F5" s="131" t="s">
        <v>9</v>
      </c>
    </row>
    <row r="6" spans="1:13" ht="24" customHeight="1">
      <c r="A6" s="121" t="s">
        <v>0</v>
      </c>
      <c r="B6" s="131" t="s">
        <v>8</v>
      </c>
      <c r="C6" s="131" t="s">
        <v>7</v>
      </c>
      <c r="D6" s="131" t="s">
        <v>6</v>
      </c>
      <c r="E6" s="131" t="s">
        <v>5</v>
      </c>
      <c r="F6" s="131" t="s">
        <v>4</v>
      </c>
    </row>
    <row r="7" spans="1:13">
      <c r="A7" s="132"/>
      <c r="B7" s="133"/>
      <c r="C7" s="133"/>
      <c r="D7" s="134" t="s">
        <v>3</v>
      </c>
      <c r="E7" s="134">
        <v>4</v>
      </c>
      <c r="F7" s="134" t="s">
        <v>2</v>
      </c>
    </row>
    <row r="8" spans="1:13">
      <c r="A8" s="126">
        <v>2020</v>
      </c>
      <c r="B8" s="127">
        <v>2463943.5494300001</v>
      </c>
      <c r="C8" s="127">
        <v>1006740.0568</v>
      </c>
      <c r="D8" s="127">
        <v>1457203.49263</v>
      </c>
      <c r="E8" s="129">
        <v>198781</v>
      </c>
      <c r="F8" s="130">
        <v>1655984.49263</v>
      </c>
      <c r="G8" s="74"/>
      <c r="H8" s="45"/>
    </row>
    <row r="9" spans="1:13">
      <c r="A9" s="126">
        <v>2021</v>
      </c>
      <c r="B9" s="127">
        <v>2792459.0026199995</v>
      </c>
      <c r="C9" s="127">
        <v>1196340.2690600001</v>
      </c>
      <c r="D9" s="127">
        <v>1596118.7335599998</v>
      </c>
      <c r="E9" s="129">
        <v>270553</v>
      </c>
      <c r="F9" s="130">
        <v>1866671.5605838727</v>
      </c>
      <c r="G9" s="74"/>
      <c r="H9" s="45"/>
    </row>
    <row r="10" spans="1:13">
      <c r="A10" s="126">
        <v>2022</v>
      </c>
      <c r="B10" s="127">
        <v>3140499.85721</v>
      </c>
      <c r="C10" s="127">
        <v>1285087.0535699995</v>
      </c>
      <c r="D10" s="127">
        <v>1855412.8036400005</v>
      </c>
      <c r="E10" s="129">
        <v>294329</v>
      </c>
      <c r="F10" s="130">
        <v>2149741.3042266001</v>
      </c>
      <c r="G10" s="74"/>
      <c r="H10" s="45"/>
    </row>
    <row r="11" spans="1:13">
      <c r="A11" s="126">
        <v>2023</v>
      </c>
      <c r="B11" s="127">
        <v>3415757.5339182164</v>
      </c>
      <c r="C11" s="127">
        <v>1356474.4096240066</v>
      </c>
      <c r="D11" s="127">
        <v>2059283.1242942098</v>
      </c>
      <c r="E11" s="129">
        <v>304993</v>
      </c>
      <c r="F11" s="130">
        <v>2364276.1242942098</v>
      </c>
      <c r="G11" s="74"/>
      <c r="H11" s="45"/>
    </row>
    <row r="12" spans="1:13">
      <c r="A12" s="126" t="s">
        <v>132</v>
      </c>
      <c r="B12" s="127">
        <v>3658442.969059506</v>
      </c>
      <c r="C12" s="127">
        <v>1479446.2497759589</v>
      </c>
      <c r="D12" s="127">
        <v>2178996.7192835473</v>
      </c>
      <c r="E12" s="129">
        <v>338823</v>
      </c>
      <c r="F12" s="130">
        <v>2517819.7192835473</v>
      </c>
      <c r="G12" s="74"/>
      <c r="H12" s="45"/>
    </row>
    <row r="13" spans="1:13">
      <c r="A13" s="128" t="s">
        <v>133</v>
      </c>
      <c r="B13" s="104"/>
      <c r="C13" s="104"/>
      <c r="D13" s="104"/>
      <c r="E13" s="94"/>
      <c r="F13" s="104"/>
      <c r="G13" s="74"/>
      <c r="H13" s="45"/>
    </row>
    <row r="14" spans="1:13">
      <c r="B14" s="44"/>
      <c r="C14" s="44"/>
      <c r="D14" s="44"/>
      <c r="E14" s="44"/>
    </row>
    <row r="15" spans="1:13">
      <c r="B15" s="43"/>
      <c r="C15" s="43"/>
      <c r="D15" s="43"/>
      <c r="E15" s="43"/>
    </row>
    <row r="17" spans="2:5">
      <c r="D17" s="43"/>
    </row>
    <row r="18" spans="2:5">
      <c r="B18" s="46"/>
      <c r="C18" s="46"/>
      <c r="D18" s="46"/>
      <c r="E18" s="46"/>
    </row>
    <row r="19" spans="2:5">
      <c r="C19" s="46"/>
      <c r="D19" s="46"/>
      <c r="E19" s="46"/>
    </row>
    <row r="20" spans="2:5">
      <c r="B20" s="46"/>
      <c r="C20" s="46"/>
      <c r="D20" s="46"/>
      <c r="E20" s="46"/>
    </row>
    <row r="21" spans="2:5">
      <c r="B21" s="46"/>
      <c r="C21" s="46"/>
      <c r="D21" s="46"/>
      <c r="E21" s="46"/>
    </row>
    <row r="22" spans="2:5">
      <c r="B22" s="46"/>
      <c r="C22" s="46"/>
      <c r="D22" s="46"/>
      <c r="E22" s="46"/>
    </row>
    <row r="23" spans="2:5">
      <c r="B23" s="46"/>
      <c r="C23" s="46"/>
      <c r="D23" s="46"/>
      <c r="E23" s="46"/>
    </row>
    <row r="24" spans="2:5">
      <c r="B24" s="45"/>
      <c r="C24" s="45"/>
      <c r="D24" s="45"/>
    </row>
    <row r="25" spans="2:5">
      <c r="B25" s="45"/>
      <c r="C25" s="45"/>
      <c r="D25" s="45"/>
    </row>
  </sheetData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B1:M30"/>
  <sheetViews>
    <sheetView showGridLines="0" zoomScaleNormal="100" workbookViewId="0"/>
  </sheetViews>
  <sheetFormatPr defaultColWidth="9.140625" defaultRowHeight="15"/>
  <cols>
    <col min="1" max="1" width="2.5703125" customWidth="1"/>
    <col min="2" max="2" width="5.85546875" customWidth="1"/>
    <col min="3" max="3" width="10.140625" customWidth="1"/>
    <col min="4" max="4" width="52" customWidth="1"/>
    <col min="5" max="8" width="10" bestFit="1" customWidth="1"/>
    <col min="9" max="9" width="10" customWidth="1"/>
    <col min="10" max="10" width="39.5703125" customWidth="1"/>
    <col min="11" max="11" width="10.7109375" bestFit="1" customWidth="1"/>
    <col min="12" max="12" width="13" bestFit="1" customWidth="1"/>
    <col min="13" max="13" width="9.85546875" bestFit="1" customWidth="1"/>
  </cols>
  <sheetData>
    <row r="1" spans="2:13" s="5" customFormat="1">
      <c r="E1" s="82"/>
      <c r="F1" s="82"/>
      <c r="G1" s="82"/>
      <c r="H1" s="82"/>
      <c r="I1" s="82"/>
      <c r="L1"/>
      <c r="M1"/>
    </row>
    <row r="2" spans="2:13" s="5" customFormat="1">
      <c r="B2" s="6" t="s">
        <v>15</v>
      </c>
      <c r="C2" s="6"/>
      <c r="E2" s="82"/>
      <c r="F2" s="82"/>
      <c r="G2" s="82"/>
      <c r="H2" s="82"/>
      <c r="I2" s="82"/>
      <c r="L2"/>
      <c r="M2"/>
    </row>
    <row r="3" spans="2:13" s="5" customFormat="1">
      <c r="B3" s="6" t="s">
        <v>16</v>
      </c>
      <c r="C3" s="6"/>
      <c r="E3" s="85"/>
      <c r="F3" s="85"/>
      <c r="G3" s="85"/>
      <c r="H3" s="85"/>
      <c r="I3" s="85"/>
      <c r="L3"/>
      <c r="M3"/>
    </row>
    <row r="4" spans="2:13" s="5" customFormat="1">
      <c r="B4" s="6" t="s">
        <v>134</v>
      </c>
      <c r="C4" s="6"/>
      <c r="E4" s="100"/>
      <c r="F4" s="100"/>
      <c r="G4" s="100"/>
      <c r="H4" s="100"/>
      <c r="I4" s="100"/>
      <c r="L4"/>
      <c r="M4"/>
    </row>
    <row r="5" spans="2:13" s="5" customFormat="1">
      <c r="E5" s="135"/>
      <c r="F5" s="135"/>
      <c r="G5" s="135"/>
      <c r="H5" s="135"/>
      <c r="I5" s="135"/>
      <c r="L5"/>
      <c r="M5"/>
    </row>
    <row r="6" spans="2:13" s="5" customFormat="1">
      <c r="B6" s="48"/>
      <c r="C6" s="1"/>
      <c r="D6" s="47"/>
      <c r="E6" s="82"/>
      <c r="F6" s="82"/>
      <c r="G6" s="82"/>
      <c r="H6" s="82"/>
      <c r="I6" s="82"/>
      <c r="L6"/>
      <c r="M6"/>
    </row>
    <row r="7" spans="2:13" s="5" customFormat="1" ht="15.75" thickBot="1">
      <c r="B7" s="48"/>
      <c r="E7" s="82"/>
      <c r="F7" s="82"/>
      <c r="G7" s="82"/>
      <c r="H7" s="82"/>
      <c r="I7" s="82"/>
      <c r="J7" s="9" t="s">
        <v>130</v>
      </c>
      <c r="L7"/>
      <c r="M7"/>
    </row>
    <row r="8" spans="2:13" s="5" customFormat="1" ht="15.75" thickBot="1">
      <c r="B8" s="10" t="s">
        <v>17</v>
      </c>
      <c r="C8" s="10" t="s">
        <v>81</v>
      </c>
      <c r="D8" s="207" t="s">
        <v>18</v>
      </c>
      <c r="E8" s="209" t="s">
        <v>84</v>
      </c>
      <c r="F8" s="210"/>
      <c r="G8" s="210"/>
      <c r="H8" s="210"/>
      <c r="I8" s="211"/>
      <c r="J8" s="207" t="s">
        <v>19</v>
      </c>
      <c r="L8"/>
      <c r="M8"/>
    </row>
    <row r="9" spans="2:13" s="5" customFormat="1" ht="15.75" thickBot="1">
      <c r="B9" s="11" t="s">
        <v>20</v>
      </c>
      <c r="C9" s="11" t="s">
        <v>82</v>
      </c>
      <c r="D9" s="208"/>
      <c r="E9" s="99">
        <v>2020</v>
      </c>
      <c r="F9" s="99">
        <v>2021</v>
      </c>
      <c r="G9" s="99">
        <v>2022</v>
      </c>
      <c r="H9" s="99">
        <v>2023</v>
      </c>
      <c r="I9" s="99" t="s">
        <v>132</v>
      </c>
      <c r="J9" s="208"/>
      <c r="L9"/>
      <c r="M9"/>
    </row>
    <row r="10" spans="2:13" s="5" customFormat="1">
      <c r="B10" s="50" t="s">
        <v>21</v>
      </c>
      <c r="C10" s="71" t="s">
        <v>120</v>
      </c>
      <c r="D10" s="57" t="s">
        <v>90</v>
      </c>
      <c r="E10" s="112">
        <v>439962.19358999998</v>
      </c>
      <c r="F10" s="112">
        <v>465570.66216999997</v>
      </c>
      <c r="G10" s="112">
        <v>511510.73007999995</v>
      </c>
      <c r="H10" s="112">
        <v>550063.11454037833</v>
      </c>
      <c r="I10" s="112">
        <v>553509.51177549188</v>
      </c>
      <c r="J10" s="31" t="s">
        <v>108</v>
      </c>
      <c r="K10" s="95"/>
      <c r="L10" s="95"/>
      <c r="M10"/>
    </row>
    <row r="11" spans="2:13" s="5" customFormat="1">
      <c r="B11" s="50" t="s">
        <v>22</v>
      </c>
      <c r="C11" s="71" t="s">
        <v>121</v>
      </c>
      <c r="D11" s="57" t="s">
        <v>67</v>
      </c>
      <c r="E11" s="113">
        <v>50761.812180000001</v>
      </c>
      <c r="F11" s="113">
        <v>69951.432830000005</v>
      </c>
      <c r="G11" s="113">
        <v>88645.068189999976</v>
      </c>
      <c r="H11" s="113">
        <v>77412.603917019296</v>
      </c>
      <c r="I11" s="113">
        <v>69533.301620760729</v>
      </c>
      <c r="J11" s="53" t="s">
        <v>125</v>
      </c>
      <c r="K11" s="95"/>
      <c r="L11" s="95"/>
      <c r="M11"/>
    </row>
    <row r="12" spans="2:13" s="5" customFormat="1">
      <c r="B12" s="50" t="s">
        <v>23</v>
      </c>
      <c r="C12" s="71" t="s">
        <v>122</v>
      </c>
      <c r="D12" s="57" t="s">
        <v>91</v>
      </c>
      <c r="E12" s="113">
        <v>299151.28424000001</v>
      </c>
      <c r="F12" s="113">
        <v>343840.08692999993</v>
      </c>
      <c r="G12" s="113">
        <v>405553.86006999994</v>
      </c>
      <c r="H12" s="113">
        <v>417417.17340905301</v>
      </c>
      <c r="I12" s="113">
        <v>404843.48983486596</v>
      </c>
      <c r="J12" s="53" t="s">
        <v>126</v>
      </c>
      <c r="K12" s="95"/>
      <c r="L12" s="95"/>
      <c r="M12"/>
    </row>
    <row r="13" spans="2:13" s="5" customFormat="1" ht="24.75">
      <c r="B13" s="50" t="s">
        <v>24</v>
      </c>
      <c r="C13" s="71">
        <v>35</v>
      </c>
      <c r="D13" s="57" t="s">
        <v>92</v>
      </c>
      <c r="E13" s="113">
        <v>47889.38725</v>
      </c>
      <c r="F13" s="113">
        <v>52684.586027703794</v>
      </c>
      <c r="G13" s="113">
        <v>58438.600326554129</v>
      </c>
      <c r="H13" s="113">
        <v>80708.90370956331</v>
      </c>
      <c r="I13" s="113">
        <v>83550.322703062324</v>
      </c>
      <c r="J13" s="53" t="s">
        <v>109</v>
      </c>
      <c r="K13"/>
      <c r="L13" s="95"/>
      <c r="M13"/>
    </row>
    <row r="14" spans="2:13" s="5" customFormat="1" ht="24.75">
      <c r="B14" s="50" t="s">
        <v>25</v>
      </c>
      <c r="C14" s="71" t="s">
        <v>93</v>
      </c>
      <c r="D14" s="57" t="s">
        <v>94</v>
      </c>
      <c r="E14" s="113">
        <v>27216.242289999998</v>
      </c>
      <c r="F14" s="113">
        <v>32987.439392296212</v>
      </c>
      <c r="G14" s="113">
        <v>40863.817663445887</v>
      </c>
      <c r="H14" s="113">
        <v>33869.831737893299</v>
      </c>
      <c r="I14" s="113">
        <v>32960.040298622553</v>
      </c>
      <c r="J14" s="53" t="s">
        <v>110</v>
      </c>
      <c r="K14"/>
      <c r="L14" s="95"/>
      <c r="M14"/>
    </row>
    <row r="15" spans="2:13" s="5" customFormat="1">
      <c r="B15" s="50" t="s">
        <v>26</v>
      </c>
      <c r="C15" s="71" t="s">
        <v>76</v>
      </c>
      <c r="D15" s="57" t="s">
        <v>37</v>
      </c>
      <c r="E15" s="113">
        <v>383820.87618000002</v>
      </c>
      <c r="F15" s="113">
        <v>455437.96057000005</v>
      </c>
      <c r="G15" s="113">
        <v>480772.64684</v>
      </c>
      <c r="H15" s="113">
        <v>515309.22332097997</v>
      </c>
      <c r="I15" s="113">
        <v>589043.51531523094</v>
      </c>
      <c r="J15" s="53" t="s">
        <v>38</v>
      </c>
      <c r="K15"/>
      <c r="L15" s="95"/>
      <c r="M15"/>
    </row>
    <row r="16" spans="2:13" s="5" customFormat="1" ht="24.75">
      <c r="B16" s="50" t="s">
        <v>27</v>
      </c>
      <c r="C16" s="71" t="s">
        <v>123</v>
      </c>
      <c r="D16" s="57" t="s">
        <v>95</v>
      </c>
      <c r="E16" s="113">
        <v>285495.22103999997</v>
      </c>
      <c r="F16" s="113">
        <v>321074.02831999998</v>
      </c>
      <c r="G16" s="113">
        <v>355186.86231</v>
      </c>
      <c r="H16" s="113">
        <v>383272.51516289322</v>
      </c>
      <c r="I16" s="113">
        <v>420224.34775939182</v>
      </c>
      <c r="J16" s="53" t="s">
        <v>111</v>
      </c>
      <c r="K16"/>
      <c r="L16" s="95"/>
      <c r="M16"/>
    </row>
    <row r="17" spans="2:13" s="5" customFormat="1">
      <c r="B17" s="50" t="s">
        <v>28</v>
      </c>
      <c r="C17" s="71" t="s">
        <v>96</v>
      </c>
      <c r="D17" s="57" t="s">
        <v>97</v>
      </c>
      <c r="E17" s="113">
        <v>87731.821070000005</v>
      </c>
      <c r="F17" s="113">
        <v>104193.50219</v>
      </c>
      <c r="G17" s="113">
        <v>130276.9354</v>
      </c>
      <c r="H17" s="113">
        <v>137369.2020028391</v>
      </c>
      <c r="I17" s="113">
        <v>153867.39178925901</v>
      </c>
      <c r="J17" s="53" t="s">
        <v>112</v>
      </c>
      <c r="K17"/>
      <c r="L17" s="95"/>
      <c r="M17"/>
    </row>
    <row r="18" spans="2:13" s="5" customFormat="1">
      <c r="B18" s="50" t="s">
        <v>29</v>
      </c>
      <c r="C18" s="71" t="s">
        <v>124</v>
      </c>
      <c r="D18" s="57" t="s">
        <v>68</v>
      </c>
      <c r="E18" s="113">
        <v>58407.957479999997</v>
      </c>
      <c r="F18" s="113">
        <v>84269.679880000011</v>
      </c>
      <c r="G18" s="113">
        <v>102822.45194</v>
      </c>
      <c r="H18" s="113">
        <v>143363.16203167551</v>
      </c>
      <c r="I18" s="113">
        <v>176697.25018941599</v>
      </c>
      <c r="J18" s="53" t="s">
        <v>70</v>
      </c>
      <c r="K18"/>
      <c r="L18" s="95"/>
      <c r="M18"/>
    </row>
    <row r="19" spans="2:13" s="5" customFormat="1">
      <c r="B19" s="50" t="s">
        <v>30</v>
      </c>
      <c r="C19" s="71" t="s">
        <v>98</v>
      </c>
      <c r="D19" s="57" t="s">
        <v>99</v>
      </c>
      <c r="E19" s="113">
        <v>120980.03014</v>
      </c>
      <c r="F19" s="113">
        <v>132154.68382000001</v>
      </c>
      <c r="G19" s="113">
        <v>133900.44536000001</v>
      </c>
      <c r="H19" s="113">
        <v>146489.6883314492</v>
      </c>
      <c r="I19" s="113">
        <v>145032.27166125734</v>
      </c>
      <c r="J19" s="53" t="s">
        <v>113</v>
      </c>
      <c r="K19"/>
      <c r="L19" s="95"/>
      <c r="M19"/>
    </row>
    <row r="20" spans="2:13" s="5" customFormat="1">
      <c r="B20" s="50" t="s">
        <v>31</v>
      </c>
      <c r="C20" s="71" t="s">
        <v>77</v>
      </c>
      <c r="D20" s="57" t="s">
        <v>100</v>
      </c>
      <c r="E20" s="113">
        <v>60896.031589999999</v>
      </c>
      <c r="F20" s="113">
        <v>68760.190159999984</v>
      </c>
      <c r="G20" s="113">
        <v>74212.256899999993</v>
      </c>
      <c r="H20" s="113">
        <v>84493.298305023956</v>
      </c>
      <c r="I20" s="113">
        <v>87142.945399093296</v>
      </c>
      <c r="J20" s="53" t="s">
        <v>71</v>
      </c>
      <c r="K20"/>
      <c r="L20" s="95"/>
      <c r="M20"/>
    </row>
    <row r="21" spans="2:13" s="5" customFormat="1">
      <c r="B21" s="50" t="s">
        <v>32</v>
      </c>
      <c r="C21" s="71">
        <v>68</v>
      </c>
      <c r="D21" s="57" t="s">
        <v>119</v>
      </c>
      <c r="E21" s="113">
        <v>114953.84047</v>
      </c>
      <c r="F21" s="113">
        <v>129593.4203</v>
      </c>
      <c r="G21" s="113">
        <v>134873.93018</v>
      </c>
      <c r="H21" s="113">
        <v>140632.90112429656</v>
      </c>
      <c r="I21" s="113">
        <v>150183.54976074852</v>
      </c>
      <c r="J21" s="53" t="s">
        <v>72</v>
      </c>
      <c r="K21"/>
      <c r="L21" s="95"/>
      <c r="M21"/>
    </row>
    <row r="22" spans="2:13" s="5" customFormat="1">
      <c r="B22" s="50" t="s">
        <v>33</v>
      </c>
      <c r="C22" s="71" t="s">
        <v>101</v>
      </c>
      <c r="D22" s="57" t="s">
        <v>102</v>
      </c>
      <c r="E22" s="113">
        <v>96501.244630000001</v>
      </c>
      <c r="F22" s="113">
        <v>93956.778789999997</v>
      </c>
      <c r="G22" s="113">
        <v>119108.61238999999</v>
      </c>
      <c r="H22" s="113">
        <v>137200.87966438828</v>
      </c>
      <c r="I22" s="113">
        <v>142658.81285450162</v>
      </c>
      <c r="J22" s="53" t="s">
        <v>114</v>
      </c>
      <c r="K22"/>
      <c r="L22" s="95"/>
      <c r="M22"/>
    </row>
    <row r="23" spans="2:13" s="5" customFormat="1">
      <c r="B23" s="50" t="s">
        <v>34</v>
      </c>
      <c r="C23" s="71" t="s">
        <v>78</v>
      </c>
      <c r="D23" s="57" t="s">
        <v>103</v>
      </c>
      <c r="E23" s="113">
        <v>75162.864719999998</v>
      </c>
      <c r="F23" s="113">
        <v>93816.51946000001</v>
      </c>
      <c r="G23" s="113">
        <v>127337.79632999998</v>
      </c>
      <c r="H23" s="113">
        <v>146235.03312012728</v>
      </c>
      <c r="I23" s="113">
        <v>177647.57377633106</v>
      </c>
      <c r="J23" s="53" t="s">
        <v>73</v>
      </c>
      <c r="K23"/>
      <c r="L23" s="95"/>
      <c r="M23"/>
    </row>
    <row r="24" spans="2:13" s="5" customFormat="1" ht="24.75">
      <c r="B24" s="50" t="s">
        <v>35</v>
      </c>
      <c r="C24" s="71">
        <v>84</v>
      </c>
      <c r="D24" s="57" t="s">
        <v>104</v>
      </c>
      <c r="E24" s="113">
        <v>128034.55171</v>
      </c>
      <c r="F24" s="113">
        <v>133698.39699385091</v>
      </c>
      <c r="G24" s="113">
        <v>142926.43799177295</v>
      </c>
      <c r="H24" s="113">
        <v>166488.22097235575</v>
      </c>
      <c r="I24" s="113">
        <v>184099.42932735157</v>
      </c>
      <c r="J24" s="53" t="s">
        <v>74</v>
      </c>
      <c r="K24"/>
      <c r="L24" s="95"/>
      <c r="M24"/>
    </row>
    <row r="25" spans="2:13" s="5" customFormat="1">
      <c r="B25" s="50" t="s">
        <v>36</v>
      </c>
      <c r="C25" s="71">
        <v>85</v>
      </c>
      <c r="D25" s="57" t="s">
        <v>105</v>
      </c>
      <c r="E25" s="113">
        <v>65055.419439999998</v>
      </c>
      <c r="F25" s="113">
        <v>70184.668062749057</v>
      </c>
      <c r="G25" s="113">
        <v>76689.905865227105</v>
      </c>
      <c r="H25" s="113">
        <v>81030.234494086864</v>
      </c>
      <c r="I25" s="113">
        <v>89380.160186531808</v>
      </c>
      <c r="J25" s="53" t="s">
        <v>75</v>
      </c>
      <c r="K25"/>
      <c r="L25" s="95"/>
      <c r="M25"/>
    </row>
    <row r="26" spans="2:13" s="5" customFormat="1">
      <c r="B26" s="50" t="s">
        <v>39</v>
      </c>
      <c r="C26" s="71" t="s">
        <v>83</v>
      </c>
      <c r="D26" s="57" t="s">
        <v>69</v>
      </c>
      <c r="E26" s="113">
        <v>72981.917000000001</v>
      </c>
      <c r="F26" s="113">
        <v>87880.547613400006</v>
      </c>
      <c r="G26" s="113">
        <v>99809.617713000014</v>
      </c>
      <c r="H26" s="113">
        <v>105904.29962961283</v>
      </c>
      <c r="I26" s="113">
        <v>116867.52118338794</v>
      </c>
      <c r="J26" s="53" t="s">
        <v>115</v>
      </c>
      <c r="K26"/>
      <c r="L26" s="95"/>
      <c r="M26"/>
    </row>
    <row r="27" spans="2:13" s="5" customFormat="1">
      <c r="B27" s="50" t="s">
        <v>40</v>
      </c>
      <c r="C27" s="71" t="s">
        <v>79</v>
      </c>
      <c r="D27" s="57" t="s">
        <v>106</v>
      </c>
      <c r="E27" s="113">
        <v>14420.051229999999</v>
      </c>
      <c r="F27" s="113">
        <v>15507.127890000002</v>
      </c>
      <c r="G27" s="113">
        <v>18006.33799</v>
      </c>
      <c r="H27" s="113">
        <v>25328.92561205323</v>
      </c>
      <c r="I27" s="113">
        <v>30312.543925137841</v>
      </c>
      <c r="J27" s="53" t="s">
        <v>116</v>
      </c>
      <c r="K27"/>
      <c r="L27" s="95"/>
      <c r="M27"/>
    </row>
    <row r="28" spans="2:13" s="5" customFormat="1" ht="15.75" thickBot="1">
      <c r="B28" s="55" t="s">
        <v>41</v>
      </c>
      <c r="C28" s="52" t="s">
        <v>80</v>
      </c>
      <c r="D28" s="58" t="s">
        <v>107</v>
      </c>
      <c r="E28" s="113">
        <v>34520.803180000003</v>
      </c>
      <c r="F28" s="113">
        <v>36897.291220000006</v>
      </c>
      <c r="G28" s="113">
        <v>39563.543670000006</v>
      </c>
      <c r="H28" s="113">
        <v>43168.590833155766</v>
      </c>
      <c r="I28" s="113">
        <v>50888.98969906391</v>
      </c>
      <c r="J28" s="53" t="s">
        <v>117</v>
      </c>
      <c r="K28"/>
      <c r="L28" s="95"/>
      <c r="M28"/>
    </row>
    <row r="29" spans="2:13" s="5" customFormat="1" ht="15.75" thickBot="1">
      <c r="B29" s="13"/>
      <c r="C29" s="38"/>
      <c r="D29" s="54" t="s">
        <v>42</v>
      </c>
      <c r="E29" s="166">
        <v>2463943.5494300001</v>
      </c>
      <c r="F29" s="114">
        <v>2792459.0026199995</v>
      </c>
      <c r="G29" s="114">
        <v>3140499.85721</v>
      </c>
      <c r="H29" s="114">
        <v>3415757.8019188461</v>
      </c>
      <c r="I29" s="167">
        <v>3658442.969059506</v>
      </c>
      <c r="J29" s="111" t="s">
        <v>43</v>
      </c>
      <c r="K29"/>
      <c r="L29"/>
      <c r="M29"/>
    </row>
    <row r="30" spans="2:13" s="5" customFormat="1">
      <c r="C30" s="138" t="s">
        <v>133</v>
      </c>
      <c r="E30"/>
      <c r="F30"/>
      <c r="G30"/>
      <c r="H30"/>
      <c r="I30"/>
      <c r="K30"/>
      <c r="L30"/>
      <c r="M30"/>
    </row>
  </sheetData>
  <mergeCells count="3">
    <mergeCell ref="D8:D9"/>
    <mergeCell ref="J8:J9"/>
    <mergeCell ref="E8:I8"/>
  </mergeCells>
  <pageMargins left="0.27" right="0.17" top="0.53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M31"/>
  <sheetViews>
    <sheetView showGridLines="0" zoomScaleNormal="100" workbookViewId="0"/>
  </sheetViews>
  <sheetFormatPr defaultColWidth="9.140625" defaultRowHeight="15"/>
  <cols>
    <col min="1" max="1" width="2.5703125" customWidth="1"/>
    <col min="2" max="2" width="5.85546875" customWidth="1"/>
    <col min="3" max="3" width="10.140625" customWidth="1"/>
    <col min="4" max="4" width="51.85546875" customWidth="1"/>
    <col min="5" max="5" width="10.140625" customWidth="1"/>
    <col min="6" max="6" width="11.140625" customWidth="1"/>
    <col min="7" max="7" width="10.140625" customWidth="1"/>
    <col min="8" max="8" width="11.140625" customWidth="1"/>
    <col min="9" max="9" width="10.140625" customWidth="1"/>
    <col min="10" max="10" width="55.5703125" bestFit="1" customWidth="1"/>
    <col min="11" max="11" width="11" bestFit="1" customWidth="1"/>
    <col min="13" max="13" width="13.7109375" customWidth="1"/>
  </cols>
  <sheetData>
    <row r="1" spans="2:13" s="5" customFormat="1">
      <c r="E1" s="82"/>
      <c r="G1" s="82"/>
      <c r="I1" s="82"/>
      <c r="K1"/>
      <c r="L1"/>
      <c r="M1"/>
    </row>
    <row r="2" spans="2:13" s="5" customFormat="1">
      <c r="B2" s="6" t="s">
        <v>86</v>
      </c>
      <c r="C2" s="6"/>
      <c r="E2" s="82"/>
      <c r="G2" s="82"/>
      <c r="I2" s="82"/>
      <c r="K2"/>
      <c r="L2"/>
      <c r="M2"/>
    </row>
    <row r="3" spans="2:13" s="5" customFormat="1">
      <c r="B3" s="6" t="s">
        <v>44</v>
      </c>
      <c r="C3" s="6"/>
      <c r="E3" s="85"/>
      <c r="F3" s="7"/>
      <c r="G3" s="85"/>
      <c r="H3" s="7"/>
      <c r="I3" s="85"/>
      <c r="K3"/>
      <c r="L3"/>
      <c r="M3"/>
    </row>
    <row r="4" spans="2:13" s="5" customFormat="1">
      <c r="B4" s="6" t="s">
        <v>135</v>
      </c>
      <c r="C4" s="6"/>
      <c r="E4" s="100"/>
      <c r="F4" s="8"/>
      <c r="G4" s="100"/>
      <c r="H4" s="8"/>
      <c r="I4" s="100"/>
      <c r="K4"/>
      <c r="L4"/>
      <c r="M4"/>
    </row>
    <row r="5" spans="2:13" s="5" customFormat="1">
      <c r="B5" s="48"/>
      <c r="C5" s="88"/>
      <c r="D5" s="47"/>
      <c r="E5" s="135"/>
      <c r="F5" s="9"/>
      <c r="G5" s="135"/>
      <c r="H5" s="9"/>
      <c r="I5" s="135"/>
      <c r="K5"/>
      <c r="L5"/>
      <c r="M5"/>
    </row>
    <row r="6" spans="2:13" s="5" customFormat="1">
      <c r="E6" s="82"/>
      <c r="G6" s="82"/>
      <c r="I6" s="82"/>
      <c r="K6"/>
      <c r="L6"/>
      <c r="M6"/>
    </row>
    <row r="7" spans="2:13" s="5" customFormat="1">
      <c r="E7" s="82"/>
      <c r="G7" s="82"/>
      <c r="I7" s="82"/>
      <c r="J7"/>
      <c r="K7"/>
      <c r="L7"/>
      <c r="M7"/>
    </row>
    <row r="8" spans="2:13" s="5" customFormat="1" ht="15.75" thickBot="1">
      <c r="E8" s="82"/>
      <c r="G8" s="82"/>
      <c r="I8" s="82"/>
      <c r="J8" s="9" t="s">
        <v>130</v>
      </c>
      <c r="K8"/>
      <c r="L8"/>
      <c r="M8"/>
    </row>
    <row r="9" spans="2:13" s="5" customFormat="1" ht="15.75" customHeight="1" thickBot="1">
      <c r="B9" s="10" t="s">
        <v>17</v>
      </c>
      <c r="C9" s="10" t="s">
        <v>81</v>
      </c>
      <c r="D9" s="214" t="s">
        <v>18</v>
      </c>
      <c r="E9" s="209" t="s">
        <v>84</v>
      </c>
      <c r="F9" s="210"/>
      <c r="G9" s="210"/>
      <c r="H9" s="210"/>
      <c r="I9" s="211"/>
      <c r="J9" s="216" t="s">
        <v>19</v>
      </c>
      <c r="K9"/>
      <c r="L9"/>
      <c r="M9"/>
    </row>
    <row r="10" spans="2:13" s="5" customFormat="1" ht="15.75" thickBot="1">
      <c r="B10" s="11" t="s">
        <v>20</v>
      </c>
      <c r="C10" s="11" t="s">
        <v>82</v>
      </c>
      <c r="D10" s="215"/>
      <c r="E10" s="78">
        <v>2020</v>
      </c>
      <c r="F10" s="42">
        <v>2021</v>
      </c>
      <c r="G10" s="42">
        <v>2022</v>
      </c>
      <c r="H10" s="42">
        <v>2023</v>
      </c>
      <c r="I10" s="42" t="s">
        <v>132</v>
      </c>
      <c r="J10" s="217"/>
      <c r="K10"/>
      <c r="L10"/>
      <c r="M10"/>
    </row>
    <row r="11" spans="2:13" s="5" customFormat="1">
      <c r="B11" s="50" t="s">
        <v>21</v>
      </c>
      <c r="C11" s="71" t="s">
        <v>120</v>
      </c>
      <c r="D11" s="64" t="s">
        <v>90</v>
      </c>
      <c r="E11" s="169">
        <v>128535.46689</v>
      </c>
      <c r="F11" s="112">
        <v>133429.59168999994</v>
      </c>
      <c r="G11" s="112">
        <v>146388.44604000001</v>
      </c>
      <c r="H11" s="112">
        <v>165295.17140341119</v>
      </c>
      <c r="I11" s="158">
        <v>164458.44775027336</v>
      </c>
      <c r="J11" s="139" t="s">
        <v>108</v>
      </c>
      <c r="K11"/>
      <c r="L11"/>
      <c r="M11"/>
    </row>
    <row r="12" spans="2:13" s="5" customFormat="1">
      <c r="B12" s="50" t="s">
        <v>22</v>
      </c>
      <c r="C12" s="71" t="s">
        <v>121</v>
      </c>
      <c r="D12" s="64" t="s">
        <v>67</v>
      </c>
      <c r="E12" s="170">
        <v>25428.447049999999</v>
      </c>
      <c r="F12" s="113">
        <v>42055.07107999998</v>
      </c>
      <c r="G12" s="113">
        <v>56463.506429999994</v>
      </c>
      <c r="H12" s="113">
        <v>47390.848346015395</v>
      </c>
      <c r="I12" s="159">
        <v>41740.554409608158</v>
      </c>
      <c r="J12" s="140" t="s">
        <v>125</v>
      </c>
      <c r="K12"/>
      <c r="L12"/>
      <c r="M12"/>
    </row>
    <row r="13" spans="2:13" s="5" customFormat="1">
      <c r="B13" s="50" t="s">
        <v>23</v>
      </c>
      <c r="C13" s="71" t="s">
        <v>122</v>
      </c>
      <c r="D13" s="64" t="s">
        <v>91</v>
      </c>
      <c r="E13" s="170">
        <v>182082.91010000001</v>
      </c>
      <c r="F13" s="113">
        <v>214698.20512999999</v>
      </c>
      <c r="G13" s="113">
        <v>244224.02276999995</v>
      </c>
      <c r="H13" s="113">
        <v>247116.91849714715</v>
      </c>
      <c r="I13" s="159">
        <v>241034.80263127241</v>
      </c>
      <c r="J13" s="140" t="s">
        <v>126</v>
      </c>
      <c r="K13"/>
      <c r="L13"/>
      <c r="M13"/>
    </row>
    <row r="14" spans="2:13" s="5" customFormat="1">
      <c r="B14" s="50" t="s">
        <v>24</v>
      </c>
      <c r="C14" s="71">
        <v>35</v>
      </c>
      <c r="D14" s="64" t="s">
        <v>92</v>
      </c>
      <c r="E14" s="170">
        <v>14611.811599082799</v>
      </c>
      <c r="F14" s="113">
        <v>17069.223616303872</v>
      </c>
      <c r="G14" s="113">
        <v>20231.002364336411</v>
      </c>
      <c r="H14" s="113">
        <v>23713.162045769361</v>
      </c>
      <c r="I14" s="159">
        <v>25864.605754404671</v>
      </c>
      <c r="J14" s="140" t="s">
        <v>109</v>
      </c>
      <c r="K14"/>
      <c r="L14"/>
      <c r="M14"/>
    </row>
    <row r="15" spans="2:13" s="5" customFormat="1" ht="24.75">
      <c r="B15" s="50" t="s">
        <v>25</v>
      </c>
      <c r="C15" s="71" t="s">
        <v>93</v>
      </c>
      <c r="D15" s="64" t="s">
        <v>94</v>
      </c>
      <c r="E15" s="170">
        <v>15948.3662909172</v>
      </c>
      <c r="F15" s="113">
        <v>20615.676073696126</v>
      </c>
      <c r="G15" s="113">
        <v>26319.227555663583</v>
      </c>
      <c r="H15" s="113">
        <v>18926.408604754055</v>
      </c>
      <c r="I15" s="159">
        <v>18433.016817556007</v>
      </c>
      <c r="J15" s="140" t="s">
        <v>110</v>
      </c>
      <c r="K15"/>
      <c r="L15"/>
      <c r="M15"/>
    </row>
    <row r="16" spans="2:13" s="5" customFormat="1">
      <c r="B16" s="50" t="s">
        <v>26</v>
      </c>
      <c r="C16" s="71" t="s">
        <v>76</v>
      </c>
      <c r="D16" s="64" t="s">
        <v>37</v>
      </c>
      <c r="E16" s="170">
        <v>182129.76261999999</v>
      </c>
      <c r="F16" s="113">
        <v>241691.59560000012</v>
      </c>
      <c r="G16" s="113">
        <v>232057.17618999994</v>
      </c>
      <c r="H16" s="113">
        <v>239987.21518941488</v>
      </c>
      <c r="I16" s="159">
        <v>288838.2987752058</v>
      </c>
      <c r="J16" s="140" t="s">
        <v>38</v>
      </c>
      <c r="K16"/>
      <c r="L16"/>
      <c r="M16"/>
    </row>
    <row r="17" spans="2:13" s="5" customFormat="1">
      <c r="B17" s="50" t="s">
        <v>27</v>
      </c>
      <c r="C17" s="71" t="s">
        <v>123</v>
      </c>
      <c r="D17" s="64" t="s">
        <v>95</v>
      </c>
      <c r="E17" s="170">
        <v>87052.047149999999</v>
      </c>
      <c r="F17" s="113">
        <v>107763.80786</v>
      </c>
      <c r="G17" s="113">
        <v>93018.709029999998</v>
      </c>
      <c r="H17" s="113">
        <v>99422.802041060146</v>
      </c>
      <c r="I17" s="159">
        <v>117905.24938527521</v>
      </c>
      <c r="J17" s="140" t="s">
        <v>111</v>
      </c>
      <c r="K17"/>
      <c r="L17"/>
      <c r="M17"/>
    </row>
    <row r="18" spans="2:13" s="5" customFormat="1">
      <c r="B18" s="50" t="s">
        <v>28</v>
      </c>
      <c r="C18" s="71" t="s">
        <v>96</v>
      </c>
      <c r="D18" s="64" t="s">
        <v>97</v>
      </c>
      <c r="E18" s="170">
        <v>45636.10037</v>
      </c>
      <c r="F18" s="113">
        <v>53240.800909999991</v>
      </c>
      <c r="G18" s="113">
        <v>67909.335990000007</v>
      </c>
      <c r="H18" s="113">
        <v>71091.600861554311</v>
      </c>
      <c r="I18" s="159">
        <v>80507.172640715216</v>
      </c>
      <c r="J18" s="140" t="s">
        <v>112</v>
      </c>
      <c r="K18"/>
      <c r="L18"/>
      <c r="M18"/>
    </row>
    <row r="19" spans="2:13" s="5" customFormat="1">
      <c r="B19" s="50" t="s">
        <v>29</v>
      </c>
      <c r="C19" s="71" t="s">
        <v>124</v>
      </c>
      <c r="D19" s="64" t="s">
        <v>68</v>
      </c>
      <c r="E19" s="170">
        <v>27537.346219999999</v>
      </c>
      <c r="F19" s="113">
        <v>45342.866360000015</v>
      </c>
      <c r="G19" s="113">
        <v>45667.240689999984</v>
      </c>
      <c r="H19" s="113">
        <v>57520.03152491201</v>
      </c>
      <c r="I19" s="159">
        <v>73206.897429794655</v>
      </c>
      <c r="J19" s="140" t="s">
        <v>70</v>
      </c>
      <c r="K19"/>
      <c r="L19"/>
      <c r="M19"/>
    </row>
    <row r="20" spans="2:13" s="5" customFormat="1">
      <c r="B20" s="50" t="s">
        <v>30</v>
      </c>
      <c r="C20" s="71" t="s">
        <v>98</v>
      </c>
      <c r="D20" s="64" t="s">
        <v>99</v>
      </c>
      <c r="E20" s="170">
        <v>83032.257469999997</v>
      </c>
      <c r="F20" s="113">
        <v>88858.579869999972</v>
      </c>
      <c r="G20" s="113">
        <v>81742.774380000017</v>
      </c>
      <c r="H20" s="113">
        <v>88467.351486086816</v>
      </c>
      <c r="I20" s="159">
        <v>87810.610142270525</v>
      </c>
      <c r="J20" s="140" t="s">
        <v>113</v>
      </c>
      <c r="K20"/>
      <c r="L20"/>
      <c r="M20"/>
    </row>
    <row r="21" spans="2:13" s="5" customFormat="1">
      <c r="B21" s="50" t="s">
        <v>31</v>
      </c>
      <c r="C21" s="71" t="s">
        <v>77</v>
      </c>
      <c r="D21" s="64" t="s">
        <v>100</v>
      </c>
      <c r="E21" s="170">
        <v>34325.952389999999</v>
      </c>
      <c r="F21" s="113">
        <v>38170.38274999999</v>
      </c>
      <c r="G21" s="113">
        <v>40157.108050000003</v>
      </c>
      <c r="H21" s="113">
        <v>45858.147459419073</v>
      </c>
      <c r="I21" s="159">
        <v>45735.159436023656</v>
      </c>
      <c r="J21" s="140" t="s">
        <v>71</v>
      </c>
      <c r="K21"/>
      <c r="L21"/>
      <c r="M21"/>
    </row>
    <row r="22" spans="2:13" s="5" customFormat="1">
      <c r="B22" s="50" t="s">
        <v>32</v>
      </c>
      <c r="C22" s="71">
        <v>68</v>
      </c>
      <c r="D22" s="64" t="s">
        <v>119</v>
      </c>
      <c r="E22" s="170">
        <v>18992.57475</v>
      </c>
      <c r="F22" s="113">
        <v>26108.02751</v>
      </c>
      <c r="G22" s="113">
        <v>23568.69094</v>
      </c>
      <c r="H22" s="113">
        <v>23744.327881295958</v>
      </c>
      <c r="I22" s="159">
        <v>25519.256142959159</v>
      </c>
      <c r="J22" s="140" t="s">
        <v>72</v>
      </c>
      <c r="K22"/>
      <c r="L22"/>
      <c r="M22"/>
    </row>
    <row r="23" spans="2:13" s="5" customFormat="1">
      <c r="B23" s="50" t="s">
        <v>33</v>
      </c>
      <c r="C23" s="71" t="s">
        <v>101</v>
      </c>
      <c r="D23" s="64" t="s">
        <v>102</v>
      </c>
      <c r="E23" s="170">
        <v>44377.259660000003</v>
      </c>
      <c r="F23" s="113">
        <v>40415.091520000002</v>
      </c>
      <c r="G23" s="113">
        <v>49234.843900000007</v>
      </c>
      <c r="H23" s="113">
        <v>62056.373505620955</v>
      </c>
      <c r="I23" s="159">
        <v>65590.087145211102</v>
      </c>
      <c r="J23" s="140" t="s">
        <v>114</v>
      </c>
      <c r="K23"/>
      <c r="L23"/>
      <c r="M23"/>
    </row>
    <row r="24" spans="2:13" s="5" customFormat="1">
      <c r="B24" s="50" t="s">
        <v>34</v>
      </c>
      <c r="C24" s="71" t="s">
        <v>78</v>
      </c>
      <c r="D24" s="64" t="s">
        <v>103</v>
      </c>
      <c r="E24" s="170">
        <v>21774.685170000001</v>
      </c>
      <c r="F24" s="113">
        <v>32855.986579999997</v>
      </c>
      <c r="G24" s="113">
        <v>53823.138579999999</v>
      </c>
      <c r="H24" s="113">
        <v>54365.603954274397</v>
      </c>
      <c r="I24" s="159">
        <v>71905.00404202487</v>
      </c>
      <c r="J24" s="140" t="s">
        <v>73</v>
      </c>
      <c r="K24"/>
      <c r="L24"/>
      <c r="M24"/>
    </row>
    <row r="25" spans="2:13" s="5" customFormat="1">
      <c r="B25" s="50" t="s">
        <v>35</v>
      </c>
      <c r="C25" s="71">
        <v>84</v>
      </c>
      <c r="D25" s="64" t="s">
        <v>104</v>
      </c>
      <c r="E25" s="170">
        <v>35999.475449999998</v>
      </c>
      <c r="F25" s="113">
        <v>34603.502466822545</v>
      </c>
      <c r="G25" s="113">
        <v>38122.050470967661</v>
      </c>
      <c r="H25" s="113">
        <v>43979.32684481208</v>
      </c>
      <c r="I25" s="159">
        <v>49992.316714896988</v>
      </c>
      <c r="J25" s="140" t="s">
        <v>74</v>
      </c>
      <c r="K25"/>
      <c r="L25"/>
      <c r="M25"/>
    </row>
    <row r="26" spans="2:13" s="5" customFormat="1">
      <c r="B26" s="50" t="s">
        <v>36</v>
      </c>
      <c r="C26" s="71">
        <v>85</v>
      </c>
      <c r="D26" s="64" t="s">
        <v>105</v>
      </c>
      <c r="E26" s="170">
        <v>8935.7409599999992</v>
      </c>
      <c r="F26" s="113">
        <v>9011.2856731774555</v>
      </c>
      <c r="G26" s="113">
        <v>12313.592739032356</v>
      </c>
      <c r="H26" s="113">
        <v>11769.445749967608</v>
      </c>
      <c r="I26" s="159">
        <v>14512.539922473819</v>
      </c>
      <c r="J26" s="140" t="s">
        <v>75</v>
      </c>
      <c r="K26"/>
      <c r="L26"/>
      <c r="M26"/>
    </row>
    <row r="27" spans="2:13" s="5" customFormat="1">
      <c r="B27" s="50" t="s">
        <v>39</v>
      </c>
      <c r="C27" s="71" t="s">
        <v>83</v>
      </c>
      <c r="D27" s="64" t="s">
        <v>69</v>
      </c>
      <c r="E27" s="170">
        <v>24181.314279999999</v>
      </c>
      <c r="F27" s="113">
        <v>25603.969119999994</v>
      </c>
      <c r="G27" s="113">
        <v>32347.925629999991</v>
      </c>
      <c r="H27" s="113">
        <v>30134.641073652278</v>
      </c>
      <c r="I27" s="159">
        <v>33554.993579657159</v>
      </c>
      <c r="J27" s="140" t="s">
        <v>115</v>
      </c>
      <c r="K27"/>
      <c r="L27"/>
      <c r="M27"/>
    </row>
    <row r="28" spans="2:13" s="5" customFormat="1">
      <c r="B28" s="50" t="s">
        <v>40</v>
      </c>
      <c r="C28" s="71" t="s">
        <v>79</v>
      </c>
      <c r="D28" s="64" t="s">
        <v>106</v>
      </c>
      <c r="E28" s="170">
        <v>7740.7922600000002</v>
      </c>
      <c r="F28" s="113">
        <v>5976.2207400000007</v>
      </c>
      <c r="G28" s="113">
        <v>5536.4604499999987</v>
      </c>
      <c r="H28" s="113">
        <v>9676.3439704812081</v>
      </c>
      <c r="I28" s="159">
        <v>12354.704305456638</v>
      </c>
      <c r="J28" s="140" t="s">
        <v>116</v>
      </c>
      <c r="K28"/>
      <c r="L28"/>
      <c r="M28"/>
    </row>
    <row r="29" spans="2:13" s="5" customFormat="1" ht="15.75" thickBot="1">
      <c r="B29" s="55" t="s">
        <v>41</v>
      </c>
      <c r="C29" s="52" t="s">
        <v>80</v>
      </c>
      <c r="D29" s="168" t="s">
        <v>107</v>
      </c>
      <c r="E29" s="171">
        <v>18417.74612</v>
      </c>
      <c r="F29" s="113">
        <v>18830.384510000004</v>
      </c>
      <c r="G29" s="113">
        <v>15961.801369999996</v>
      </c>
      <c r="H29" s="123">
        <v>15958.957184986386</v>
      </c>
      <c r="I29" s="172">
        <v>20482.532750879407</v>
      </c>
      <c r="J29" s="140" t="s">
        <v>117</v>
      </c>
      <c r="K29"/>
      <c r="L29"/>
      <c r="M29"/>
    </row>
    <row r="30" spans="2:13" s="5" customFormat="1" ht="15.75" thickBot="1">
      <c r="B30" s="212"/>
      <c r="C30" s="213"/>
      <c r="D30" s="80" t="s">
        <v>45</v>
      </c>
      <c r="E30" s="166">
        <v>1006740.0568</v>
      </c>
      <c r="F30" s="114">
        <v>1196340.2690600001</v>
      </c>
      <c r="G30" s="114">
        <v>1285087.0535699995</v>
      </c>
      <c r="H30" s="114">
        <v>1356474.6776246354</v>
      </c>
      <c r="I30" s="167">
        <v>1479446.2497759589</v>
      </c>
      <c r="J30" s="79" t="s">
        <v>46</v>
      </c>
      <c r="K30"/>
      <c r="L30"/>
      <c r="M30"/>
    </row>
    <row r="31" spans="2:13" s="5" customFormat="1">
      <c r="C31" s="138" t="s">
        <v>133</v>
      </c>
      <c r="E31"/>
      <c r="F31"/>
      <c r="G31"/>
      <c r="H31"/>
      <c r="I31"/>
      <c r="K31"/>
      <c r="L31"/>
      <c r="M31"/>
    </row>
  </sheetData>
  <mergeCells count="4">
    <mergeCell ref="B30:C30"/>
    <mergeCell ref="D9:D10"/>
    <mergeCell ref="J9:J10"/>
    <mergeCell ref="E9:I9"/>
  </mergeCells>
  <pageMargins left="0.27" right="0.17" top="0.53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N30"/>
  <sheetViews>
    <sheetView showGridLines="0" zoomScaleNormal="100" workbookViewId="0">
      <selection activeCell="E7" sqref="E7:I7"/>
    </sheetView>
  </sheetViews>
  <sheetFormatPr defaultRowHeight="15"/>
  <cols>
    <col min="1" max="1" width="2.5703125" customWidth="1"/>
    <col min="2" max="2" width="5.85546875" customWidth="1"/>
    <col min="3" max="3" width="10.42578125" customWidth="1"/>
    <col min="4" max="4" width="40" customWidth="1"/>
    <col min="5" max="9" width="13.140625" customWidth="1"/>
    <col min="10" max="10" width="58.42578125" bestFit="1" customWidth="1"/>
    <col min="11" max="11" width="12.42578125" bestFit="1" customWidth="1"/>
    <col min="12" max="12" width="17.85546875" bestFit="1" customWidth="1"/>
    <col min="13" max="13" width="8.42578125" bestFit="1" customWidth="1"/>
    <col min="14" max="14" width="12.85546875" customWidth="1"/>
  </cols>
  <sheetData>
    <row r="1" spans="2:14" s="5" customFormat="1">
      <c r="K1"/>
      <c r="L1"/>
      <c r="M1"/>
      <c r="N1"/>
    </row>
    <row r="2" spans="2:14" s="5" customFormat="1">
      <c r="B2" s="6" t="s">
        <v>87</v>
      </c>
      <c r="C2" s="6"/>
      <c r="K2"/>
      <c r="L2"/>
      <c r="M2"/>
      <c r="N2"/>
    </row>
    <row r="3" spans="2:14" s="5" customFormat="1">
      <c r="B3" s="6" t="s">
        <v>51</v>
      </c>
      <c r="C3" s="6"/>
      <c r="K3"/>
      <c r="L3"/>
      <c r="M3"/>
      <c r="N3"/>
    </row>
    <row r="4" spans="2:14" s="5" customFormat="1">
      <c r="B4" s="6" t="s">
        <v>136</v>
      </c>
      <c r="C4" s="6"/>
      <c r="E4" s="105"/>
      <c r="F4" s="105"/>
      <c r="G4" s="105"/>
      <c r="H4" s="105"/>
      <c r="I4" s="105"/>
      <c r="K4"/>
      <c r="L4"/>
      <c r="M4"/>
      <c r="N4"/>
    </row>
    <row r="5" spans="2:14" s="5" customFormat="1">
      <c r="B5" s="48"/>
      <c r="C5" s="2"/>
      <c r="E5" s="141"/>
      <c r="F5" s="141"/>
      <c r="G5" s="141"/>
      <c r="H5" s="141"/>
      <c r="I5" s="141"/>
      <c r="K5"/>
      <c r="L5"/>
      <c r="M5"/>
      <c r="N5"/>
    </row>
    <row r="6" spans="2:14" s="5" customFormat="1" ht="15.75" thickBot="1">
      <c r="J6" s="9" t="s">
        <v>130</v>
      </c>
      <c r="K6"/>
      <c r="L6"/>
      <c r="M6"/>
      <c r="N6"/>
    </row>
    <row r="7" spans="2:14" s="5" customFormat="1" ht="15.75" customHeight="1" thickBot="1">
      <c r="B7" s="10" t="s">
        <v>17</v>
      </c>
      <c r="C7" s="10" t="s">
        <v>81</v>
      </c>
      <c r="D7" s="173" t="s">
        <v>18</v>
      </c>
      <c r="E7" s="209" t="s">
        <v>84</v>
      </c>
      <c r="F7" s="210"/>
      <c r="G7" s="210"/>
      <c r="H7" s="210"/>
      <c r="I7" s="211"/>
      <c r="J7" s="216" t="s">
        <v>19</v>
      </c>
      <c r="K7"/>
      <c r="L7"/>
      <c r="M7"/>
      <c r="N7"/>
    </row>
    <row r="8" spans="2:14" s="5" customFormat="1" ht="15.75" thickBot="1">
      <c r="B8" s="11" t="s">
        <v>20</v>
      </c>
      <c r="C8" s="11" t="s">
        <v>82</v>
      </c>
      <c r="D8" s="174"/>
      <c r="E8" s="78">
        <v>2020</v>
      </c>
      <c r="F8" s="42">
        <v>2021</v>
      </c>
      <c r="G8" s="42">
        <v>2022</v>
      </c>
      <c r="H8" s="42">
        <v>2023</v>
      </c>
      <c r="I8" s="99" t="s">
        <v>132</v>
      </c>
      <c r="J8" s="217"/>
      <c r="K8"/>
      <c r="L8"/>
      <c r="M8"/>
      <c r="N8"/>
    </row>
    <row r="9" spans="2:14" s="5" customFormat="1">
      <c r="B9" s="50" t="s">
        <v>21</v>
      </c>
      <c r="C9" s="71" t="s">
        <v>120</v>
      </c>
      <c r="D9" s="64" t="s">
        <v>90</v>
      </c>
      <c r="E9" s="157">
        <v>311426.7267</v>
      </c>
      <c r="F9" s="112">
        <v>332141.07047999999</v>
      </c>
      <c r="G9" s="112">
        <v>365122.28403999994</v>
      </c>
      <c r="H9" s="112">
        <v>384767.94313696719</v>
      </c>
      <c r="I9" s="158">
        <v>389051.0640252186</v>
      </c>
      <c r="J9" s="61" t="s">
        <v>108</v>
      </c>
      <c r="K9"/>
      <c r="L9"/>
      <c r="M9"/>
    </row>
    <row r="10" spans="2:14" s="5" customFormat="1">
      <c r="B10" s="50" t="s">
        <v>22</v>
      </c>
      <c r="C10" s="71" t="s">
        <v>121</v>
      </c>
      <c r="D10" s="64" t="s">
        <v>67</v>
      </c>
      <c r="E10" s="157">
        <v>25333.365129999998</v>
      </c>
      <c r="F10" s="113">
        <v>27896.361750000033</v>
      </c>
      <c r="G10" s="113">
        <v>32181.561759999993</v>
      </c>
      <c r="H10" s="113">
        <v>30021.755571003887</v>
      </c>
      <c r="I10" s="159">
        <v>27792.747211152564</v>
      </c>
      <c r="J10" s="61" t="s">
        <v>125</v>
      </c>
      <c r="K10"/>
      <c r="L10"/>
      <c r="M10"/>
    </row>
    <row r="11" spans="2:14" s="5" customFormat="1">
      <c r="B11" s="50" t="s">
        <v>23</v>
      </c>
      <c r="C11" s="71" t="s">
        <v>122</v>
      </c>
      <c r="D11" s="64" t="s">
        <v>91</v>
      </c>
      <c r="E11" s="157">
        <v>117068.37414</v>
      </c>
      <c r="F11" s="113">
        <v>129141.88179999999</v>
      </c>
      <c r="G11" s="113">
        <v>161329.83730000007</v>
      </c>
      <c r="H11" s="113">
        <v>170300.25491190582</v>
      </c>
      <c r="I11" s="159">
        <v>163808.68720359361</v>
      </c>
      <c r="J11" s="61" t="s">
        <v>126</v>
      </c>
      <c r="K11"/>
      <c r="L11"/>
      <c r="M11"/>
    </row>
    <row r="12" spans="2:14" s="5" customFormat="1">
      <c r="B12" s="50" t="s">
        <v>24</v>
      </c>
      <c r="C12" s="71">
        <v>35</v>
      </c>
      <c r="D12" s="64" t="s">
        <v>92</v>
      </c>
      <c r="E12" s="157">
        <v>33277.575650917199</v>
      </c>
      <c r="F12" s="113">
        <v>35615.362411399925</v>
      </c>
      <c r="G12" s="113">
        <v>38207.597962217718</v>
      </c>
      <c r="H12" s="113">
        <v>56995.741663793946</v>
      </c>
      <c r="I12" s="159">
        <v>57685.716948657653</v>
      </c>
      <c r="J12" s="61" t="s">
        <v>109</v>
      </c>
      <c r="K12"/>
      <c r="L12"/>
      <c r="M12"/>
    </row>
    <row r="13" spans="2:14" s="5" customFormat="1">
      <c r="B13" s="50" t="s">
        <v>25</v>
      </c>
      <c r="C13" s="71" t="s">
        <v>93</v>
      </c>
      <c r="D13" s="64" t="s">
        <v>94</v>
      </c>
      <c r="E13" s="157">
        <v>11267.8759990828</v>
      </c>
      <c r="F13" s="113">
        <v>12371.763318600082</v>
      </c>
      <c r="G13" s="113">
        <v>14544.590107782295</v>
      </c>
      <c r="H13" s="113">
        <v>14943.423133139238</v>
      </c>
      <c r="I13" s="159">
        <v>14527.023481066548</v>
      </c>
      <c r="J13" s="61" t="s">
        <v>110</v>
      </c>
      <c r="K13"/>
      <c r="L13"/>
      <c r="M13"/>
    </row>
    <row r="14" spans="2:14" s="5" customFormat="1">
      <c r="B14" s="50" t="s">
        <v>26</v>
      </c>
      <c r="C14" s="71" t="s">
        <v>76</v>
      </c>
      <c r="D14" s="64" t="s">
        <v>37</v>
      </c>
      <c r="E14" s="157">
        <v>201691.11356</v>
      </c>
      <c r="F14" s="113">
        <v>213746.36496999991</v>
      </c>
      <c r="G14" s="113">
        <v>248715.47064999997</v>
      </c>
      <c r="H14" s="113">
        <v>275322.00813156512</v>
      </c>
      <c r="I14" s="159">
        <v>300205.21654002514</v>
      </c>
      <c r="J14" s="61" t="s">
        <v>38</v>
      </c>
      <c r="K14"/>
      <c r="L14"/>
      <c r="M14"/>
    </row>
    <row r="15" spans="2:14" s="5" customFormat="1">
      <c r="B15" s="50" t="s">
        <v>27</v>
      </c>
      <c r="C15" s="71" t="s">
        <v>123</v>
      </c>
      <c r="D15" s="64" t="s">
        <v>95</v>
      </c>
      <c r="E15" s="157">
        <v>198443.17389000001</v>
      </c>
      <c r="F15" s="113">
        <v>213310.22046000001</v>
      </c>
      <c r="G15" s="113">
        <v>262168.15327999997</v>
      </c>
      <c r="H15" s="113">
        <v>283849.71312183305</v>
      </c>
      <c r="I15" s="159">
        <v>302319.09837411658</v>
      </c>
      <c r="J15" s="61" t="s">
        <v>111</v>
      </c>
      <c r="K15"/>
      <c r="L15"/>
      <c r="M15"/>
    </row>
    <row r="16" spans="2:14" s="5" customFormat="1">
      <c r="B16" s="50" t="s">
        <v>28</v>
      </c>
      <c r="C16" s="71" t="s">
        <v>96</v>
      </c>
      <c r="D16" s="64" t="s">
        <v>97</v>
      </c>
      <c r="E16" s="157">
        <v>42095.720699999998</v>
      </c>
      <c r="F16" s="113">
        <v>50952.701280000023</v>
      </c>
      <c r="G16" s="113">
        <v>62367.599409999995</v>
      </c>
      <c r="H16" s="113">
        <v>66277.601141284802</v>
      </c>
      <c r="I16" s="159">
        <v>73360.219148543765</v>
      </c>
      <c r="J16" s="61" t="s">
        <v>112</v>
      </c>
      <c r="K16"/>
      <c r="L16"/>
      <c r="M16"/>
    </row>
    <row r="17" spans="1:14" s="5" customFormat="1">
      <c r="B17" s="50" t="s">
        <v>29</v>
      </c>
      <c r="C17" s="71" t="s">
        <v>124</v>
      </c>
      <c r="D17" s="64" t="s">
        <v>68</v>
      </c>
      <c r="E17" s="157">
        <v>30870.611260000001</v>
      </c>
      <c r="F17" s="113">
        <v>38926.813519999996</v>
      </c>
      <c r="G17" s="113">
        <v>57155.211250000022</v>
      </c>
      <c r="H17" s="113">
        <v>85843.130506763497</v>
      </c>
      <c r="I17" s="159">
        <v>103490.35275962134</v>
      </c>
      <c r="J17" s="61" t="s">
        <v>70</v>
      </c>
      <c r="K17"/>
      <c r="L17"/>
      <c r="M17"/>
    </row>
    <row r="18" spans="1:14" s="5" customFormat="1">
      <c r="B18" s="50" t="s">
        <v>30</v>
      </c>
      <c r="C18" s="71" t="s">
        <v>98</v>
      </c>
      <c r="D18" s="64" t="s">
        <v>99</v>
      </c>
      <c r="E18" s="157">
        <v>37947.772669999998</v>
      </c>
      <c r="F18" s="113">
        <v>43296.103950000012</v>
      </c>
      <c r="G18" s="113">
        <v>52157.670979999981</v>
      </c>
      <c r="H18" s="113">
        <v>58022.336845362392</v>
      </c>
      <c r="I18" s="159">
        <v>57221.661518986817</v>
      </c>
      <c r="J18" s="61" t="s">
        <v>113</v>
      </c>
      <c r="K18"/>
      <c r="L18"/>
      <c r="M18"/>
    </row>
    <row r="19" spans="1:14" s="5" customFormat="1">
      <c r="B19" s="50" t="s">
        <v>31</v>
      </c>
      <c r="C19" s="71" t="s">
        <v>77</v>
      </c>
      <c r="D19" s="64" t="s">
        <v>100</v>
      </c>
      <c r="E19" s="157">
        <v>26570.0792</v>
      </c>
      <c r="F19" s="113">
        <v>30589.807410000005</v>
      </c>
      <c r="G19" s="113">
        <v>34055.148849999998</v>
      </c>
      <c r="H19" s="113">
        <v>38635.150845604876</v>
      </c>
      <c r="I19" s="159">
        <v>41407.78596306964</v>
      </c>
      <c r="J19" s="61" t="s">
        <v>71</v>
      </c>
      <c r="K19"/>
      <c r="L19"/>
      <c r="M19"/>
    </row>
    <row r="20" spans="1:14" s="5" customFormat="1">
      <c r="B20" s="50" t="s">
        <v>32</v>
      </c>
      <c r="C20" s="71">
        <v>68</v>
      </c>
      <c r="D20" s="64" t="s">
        <v>119</v>
      </c>
      <c r="E20" s="157">
        <v>95961.265719999996</v>
      </c>
      <c r="F20" s="113">
        <v>103485.39279</v>
      </c>
      <c r="G20" s="113">
        <v>111305.23924</v>
      </c>
      <c r="H20" s="113">
        <v>116888.5732430006</v>
      </c>
      <c r="I20" s="159">
        <v>124664.29361778936</v>
      </c>
      <c r="J20" s="61" t="s">
        <v>72</v>
      </c>
      <c r="K20"/>
      <c r="L20"/>
      <c r="M20"/>
    </row>
    <row r="21" spans="1:14" s="5" customFormat="1">
      <c r="B21" s="50" t="s">
        <v>33</v>
      </c>
      <c r="C21" s="71" t="s">
        <v>101</v>
      </c>
      <c r="D21" s="64" t="s">
        <v>102</v>
      </c>
      <c r="E21" s="157">
        <v>52123.984969999998</v>
      </c>
      <c r="F21" s="113">
        <v>53541.687270000017</v>
      </c>
      <c r="G21" s="113">
        <v>69873.768490000002</v>
      </c>
      <c r="H21" s="113">
        <v>75144.50615876737</v>
      </c>
      <c r="I21" s="159">
        <v>77068.725709290506</v>
      </c>
      <c r="J21" s="61" t="s">
        <v>114</v>
      </c>
      <c r="K21"/>
      <c r="L21"/>
      <c r="M21"/>
    </row>
    <row r="22" spans="1:14" s="5" customFormat="1">
      <c r="B22" s="50" t="s">
        <v>34</v>
      </c>
      <c r="C22" s="71" t="s">
        <v>78</v>
      </c>
      <c r="D22" s="64" t="s">
        <v>103</v>
      </c>
      <c r="E22" s="157">
        <v>53388.179550000001</v>
      </c>
      <c r="F22" s="113">
        <v>60960.532879999999</v>
      </c>
      <c r="G22" s="113">
        <v>73514.657749999984</v>
      </c>
      <c r="H22" s="113">
        <v>91869.429165852867</v>
      </c>
      <c r="I22" s="159">
        <v>105742.56973430619</v>
      </c>
      <c r="J22" s="61" t="s">
        <v>73</v>
      </c>
      <c r="K22"/>
      <c r="L22"/>
      <c r="M22"/>
    </row>
    <row r="23" spans="1:14" s="5" customFormat="1">
      <c r="B23" s="50" t="s">
        <v>35</v>
      </c>
      <c r="C23" s="71">
        <v>84</v>
      </c>
      <c r="D23" s="64" t="s">
        <v>104</v>
      </c>
      <c r="E23" s="157">
        <v>92035.076260000002</v>
      </c>
      <c r="F23" s="113">
        <v>99094.894527028373</v>
      </c>
      <c r="G23" s="113">
        <v>104804.38752080529</v>
      </c>
      <c r="H23" s="113">
        <v>122508.89412754367</v>
      </c>
      <c r="I23" s="159">
        <v>134107.11261245457</v>
      </c>
      <c r="J23" s="61" t="s">
        <v>74</v>
      </c>
      <c r="K23"/>
      <c r="L23"/>
      <c r="M23"/>
    </row>
    <row r="24" spans="1:14" s="5" customFormat="1">
      <c r="B24" s="50" t="s">
        <v>36</v>
      </c>
      <c r="C24" s="71">
        <v>85</v>
      </c>
      <c r="D24" s="64" t="s">
        <v>105</v>
      </c>
      <c r="E24" s="157">
        <v>56119.678480000002</v>
      </c>
      <c r="F24" s="113">
        <v>61173.382389571605</v>
      </c>
      <c r="G24" s="113">
        <v>64376.313126194749</v>
      </c>
      <c r="H24" s="113">
        <v>69260.788744119258</v>
      </c>
      <c r="I24" s="159">
        <v>74867.620264057987</v>
      </c>
      <c r="J24" s="61" t="s">
        <v>75</v>
      </c>
      <c r="K24"/>
      <c r="L24"/>
      <c r="M24"/>
    </row>
    <row r="25" spans="1:14" s="5" customFormat="1">
      <c r="B25" s="50" t="s">
        <v>39</v>
      </c>
      <c r="C25" s="71" t="s">
        <v>83</v>
      </c>
      <c r="D25" s="64" t="s">
        <v>69</v>
      </c>
      <c r="E25" s="157">
        <v>48800.602720000003</v>
      </c>
      <c r="F25" s="113">
        <v>62276.578493400026</v>
      </c>
      <c r="G25" s="113">
        <v>67461.692083000031</v>
      </c>
      <c r="H25" s="113">
        <v>75769.658555960559</v>
      </c>
      <c r="I25" s="159">
        <v>83312.527603730792</v>
      </c>
      <c r="J25" s="61" t="s">
        <v>115</v>
      </c>
      <c r="K25"/>
      <c r="L25"/>
      <c r="M25"/>
    </row>
    <row r="26" spans="1:14" s="5" customFormat="1">
      <c r="B26" s="50" t="s">
        <v>40</v>
      </c>
      <c r="C26" s="71" t="s">
        <v>79</v>
      </c>
      <c r="D26" s="64" t="s">
        <v>106</v>
      </c>
      <c r="E26" s="157">
        <v>6679.2589699999999</v>
      </c>
      <c r="F26" s="113">
        <v>9530.9071499999991</v>
      </c>
      <c r="G26" s="113">
        <v>12469.877540000001</v>
      </c>
      <c r="H26" s="113">
        <v>15652.581641572022</v>
      </c>
      <c r="I26" s="159">
        <v>17957.839619681203</v>
      </c>
      <c r="J26" s="61" t="s">
        <v>116</v>
      </c>
      <c r="K26"/>
      <c r="L26"/>
      <c r="M26"/>
    </row>
    <row r="27" spans="1:14" s="5" customFormat="1" ht="15.75" thickBot="1">
      <c r="B27" s="55" t="s">
        <v>41</v>
      </c>
      <c r="C27" s="52" t="s">
        <v>80</v>
      </c>
      <c r="D27" s="168" t="s">
        <v>107</v>
      </c>
      <c r="E27" s="157">
        <v>16103.057059999999</v>
      </c>
      <c r="F27" s="113">
        <v>18066.906709999999</v>
      </c>
      <c r="G27" s="113">
        <v>23601.742300000005</v>
      </c>
      <c r="H27" s="113">
        <v>27209.633648169383</v>
      </c>
      <c r="I27" s="159">
        <v>30406.456948184496</v>
      </c>
      <c r="J27" s="61" t="s">
        <v>117</v>
      </c>
      <c r="K27"/>
      <c r="L27"/>
      <c r="M27"/>
    </row>
    <row r="28" spans="1:14" s="5" customFormat="1">
      <c r="A28"/>
      <c r="B28"/>
      <c r="C28"/>
      <c r="D28" s="142" t="s">
        <v>50</v>
      </c>
      <c r="E28" s="124">
        <v>1457203.49263</v>
      </c>
      <c r="F28" s="81">
        <v>1596118.7335599998</v>
      </c>
      <c r="G28" s="81">
        <v>1855412.8036399998</v>
      </c>
      <c r="H28" s="81">
        <v>2059283.1242942095</v>
      </c>
      <c r="I28" s="160">
        <v>2178996.7192835473</v>
      </c>
      <c r="J28" s="32" t="s">
        <v>49</v>
      </c>
      <c r="K28"/>
      <c r="L28"/>
      <c r="M28"/>
    </row>
    <row r="29" spans="1:14" s="5" customFormat="1">
      <c r="D29" s="75" t="s">
        <v>10</v>
      </c>
      <c r="E29" s="170">
        <v>198781</v>
      </c>
      <c r="F29" s="113">
        <v>270553</v>
      </c>
      <c r="G29" s="113">
        <v>294329</v>
      </c>
      <c r="H29" s="113">
        <v>304993</v>
      </c>
      <c r="I29" s="159">
        <v>338823</v>
      </c>
      <c r="J29" s="12" t="s">
        <v>118</v>
      </c>
      <c r="K29"/>
      <c r="L29"/>
      <c r="M29"/>
      <c r="N29"/>
    </row>
    <row r="30" spans="1:14" s="5" customFormat="1" ht="15.75" thickBot="1">
      <c r="D30" s="76" t="s">
        <v>48</v>
      </c>
      <c r="E30" s="175">
        <v>1655984.49263</v>
      </c>
      <c r="F30" s="125">
        <f t="shared" ref="F30:G30" si="0">F28+F29</f>
        <v>1866671.7335599998</v>
      </c>
      <c r="G30" s="125">
        <f t="shared" si="0"/>
        <v>2149741.8036399996</v>
      </c>
      <c r="H30" s="125">
        <f>H28+H29</f>
        <v>2364276.1242942093</v>
      </c>
      <c r="I30" s="161">
        <f>I28+I29</f>
        <v>2517819.7192835473</v>
      </c>
      <c r="J30" s="14" t="s">
        <v>47</v>
      </c>
      <c r="K30"/>
      <c r="L30"/>
      <c r="M30"/>
      <c r="N30"/>
    </row>
  </sheetData>
  <mergeCells count="2">
    <mergeCell ref="J7:J8"/>
    <mergeCell ref="E7:I7"/>
  </mergeCells>
  <pageMargins left="0.27" right="0.17" top="0.53" bottom="0.75" header="0.3" footer="0.3"/>
  <pageSetup paperSize="9" scale="9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2:AI116"/>
  <sheetViews>
    <sheetView showGridLines="0" zoomScaleNormal="100" workbookViewId="0">
      <selection activeCell="E8" sqref="E8:I31"/>
    </sheetView>
  </sheetViews>
  <sheetFormatPr defaultColWidth="9.140625" defaultRowHeight="12"/>
  <cols>
    <col min="1" max="1" width="2.5703125" style="5" customWidth="1"/>
    <col min="2" max="2" width="5.85546875" style="5" customWidth="1"/>
    <col min="3" max="3" width="10.42578125" style="5" customWidth="1"/>
    <col min="4" max="4" width="54.28515625" style="5" customWidth="1"/>
    <col min="5" max="6" width="13" style="5" customWidth="1"/>
    <col min="7" max="7" width="12.42578125" style="5" bestFit="1" customWidth="1"/>
    <col min="8" max="8" width="13" style="5" customWidth="1"/>
    <col min="9" max="9" width="12.42578125" style="5" bestFit="1" customWidth="1"/>
    <col min="10" max="10" width="58.42578125" style="5" bestFit="1" customWidth="1"/>
    <col min="11" max="11" width="10.7109375" style="5" bestFit="1" customWidth="1"/>
    <col min="12" max="12" width="18.28515625" style="105" bestFit="1" customWidth="1"/>
    <col min="13" max="16384" width="9.140625" style="5"/>
  </cols>
  <sheetData>
    <row r="2" spans="2:35">
      <c r="B2" s="6" t="s">
        <v>87</v>
      </c>
      <c r="C2" s="6"/>
    </row>
    <row r="3" spans="2:35">
      <c r="B3" s="6" t="s">
        <v>51</v>
      </c>
      <c r="C3" s="6"/>
      <c r="E3" s="7"/>
      <c r="F3" s="7"/>
      <c r="G3" s="7"/>
      <c r="H3" s="7"/>
      <c r="I3" s="7"/>
    </row>
    <row r="4" spans="2:35">
      <c r="B4" s="6" t="s">
        <v>137</v>
      </c>
      <c r="C4" s="6"/>
      <c r="E4" s="8"/>
      <c r="F4" s="8"/>
      <c r="G4" s="8"/>
      <c r="H4" s="8"/>
      <c r="I4" s="8"/>
    </row>
    <row r="5" spans="2:35">
      <c r="B5" s="29"/>
      <c r="C5" s="29"/>
      <c r="D5" s="30"/>
      <c r="E5" s="9"/>
      <c r="F5" s="9"/>
      <c r="G5" s="96"/>
      <c r="H5" s="9"/>
      <c r="I5" s="96"/>
      <c r="J5" s="107"/>
    </row>
    <row r="6" spans="2:35">
      <c r="B6" s="48"/>
      <c r="C6" s="2"/>
    </row>
    <row r="7" spans="2:35" ht="13.5" thickBot="1">
      <c r="B7" s="48"/>
      <c r="C7" s="1"/>
      <c r="D7" s="47"/>
      <c r="J7" s="9" t="s">
        <v>130</v>
      </c>
    </row>
    <row r="8" spans="2:35" ht="15.75" customHeight="1" thickBot="1">
      <c r="B8" s="10" t="s">
        <v>17</v>
      </c>
      <c r="C8" s="10" t="s">
        <v>81</v>
      </c>
      <c r="D8" s="218" t="s">
        <v>18</v>
      </c>
      <c r="E8" s="222" t="s">
        <v>84</v>
      </c>
      <c r="F8" s="223"/>
      <c r="G8" s="223"/>
      <c r="H8" s="223"/>
      <c r="I8" s="224"/>
      <c r="J8" s="220" t="s">
        <v>19</v>
      </c>
    </row>
    <row r="9" spans="2:35" ht="12.75" thickBot="1">
      <c r="B9" s="11" t="s">
        <v>20</v>
      </c>
      <c r="C9" s="11" t="s">
        <v>82</v>
      </c>
      <c r="D9" s="219"/>
      <c r="E9" s="136">
        <v>2020</v>
      </c>
      <c r="F9" s="137">
        <v>2021</v>
      </c>
      <c r="G9" s="99">
        <v>2022</v>
      </c>
      <c r="H9" s="137">
        <v>2023</v>
      </c>
      <c r="I9" s="99" t="s">
        <v>132</v>
      </c>
      <c r="J9" s="221"/>
    </row>
    <row r="10" spans="2:35" ht="21" customHeight="1">
      <c r="B10" s="50" t="s">
        <v>21</v>
      </c>
      <c r="C10" s="71" t="s">
        <v>120</v>
      </c>
      <c r="D10" s="64" t="s">
        <v>90</v>
      </c>
      <c r="E10" s="176">
        <v>316492.63798510598</v>
      </c>
      <c r="F10" s="113">
        <v>306187.62910688901</v>
      </c>
      <c r="G10" s="113">
        <v>316112.071028209</v>
      </c>
      <c r="H10" s="112">
        <v>360090.36639759946</v>
      </c>
      <c r="I10" s="158">
        <v>377087.37731247611</v>
      </c>
      <c r="J10" s="57" t="s">
        <v>108</v>
      </c>
      <c r="K10" s="105"/>
      <c r="AG10" s="101"/>
      <c r="AH10"/>
      <c r="AI10"/>
    </row>
    <row r="11" spans="2:35" ht="21" customHeight="1">
      <c r="B11" s="50" t="s">
        <v>22</v>
      </c>
      <c r="C11" s="71" t="s">
        <v>121</v>
      </c>
      <c r="D11" s="64" t="s">
        <v>67</v>
      </c>
      <c r="E11" s="177">
        <v>25603.066032957198</v>
      </c>
      <c r="F11" s="113">
        <v>25881.049621067701</v>
      </c>
      <c r="G11" s="113">
        <v>26283.845722716898</v>
      </c>
      <c r="H11" s="113">
        <v>25530.582523183828</v>
      </c>
      <c r="I11" s="159">
        <v>20720.674257065992</v>
      </c>
      <c r="J11" s="57" t="s">
        <v>125</v>
      </c>
      <c r="K11" s="105"/>
      <c r="AG11" s="101"/>
      <c r="AH11"/>
      <c r="AI11"/>
    </row>
    <row r="12" spans="2:35" ht="21" customHeight="1">
      <c r="B12" s="50" t="s">
        <v>23</v>
      </c>
      <c r="C12" s="71" t="s">
        <v>122</v>
      </c>
      <c r="D12" s="64" t="s">
        <v>91</v>
      </c>
      <c r="E12" s="177">
        <v>115017.677940536</v>
      </c>
      <c r="F12" s="113">
        <v>128842.580331683</v>
      </c>
      <c r="G12" s="113">
        <v>137126.116815677</v>
      </c>
      <c r="H12" s="113">
        <v>160213.59806144089</v>
      </c>
      <c r="I12" s="159">
        <v>164077.79107685469</v>
      </c>
      <c r="J12" s="57" t="s">
        <v>126</v>
      </c>
      <c r="K12" s="105"/>
      <c r="AG12" s="101"/>
      <c r="AH12"/>
      <c r="AI12"/>
    </row>
    <row r="13" spans="2:35" ht="21" customHeight="1">
      <c r="B13" s="50" t="s">
        <v>24</v>
      </c>
      <c r="C13" s="71">
        <v>35</v>
      </c>
      <c r="D13" s="64" t="s">
        <v>92</v>
      </c>
      <c r="E13" s="177">
        <v>34397.8548853502</v>
      </c>
      <c r="F13" s="113">
        <v>35781.602655898401</v>
      </c>
      <c r="G13" s="113">
        <v>36751.4403379531</v>
      </c>
      <c r="H13" s="113">
        <v>55272.609397764812</v>
      </c>
      <c r="I13" s="159">
        <v>60775.776237988568</v>
      </c>
      <c r="J13" s="57" t="s">
        <v>109</v>
      </c>
      <c r="K13" s="105"/>
      <c r="AG13" s="101"/>
      <c r="AH13"/>
      <c r="AI13"/>
    </row>
    <row r="14" spans="2:35" ht="21" customHeight="1">
      <c r="B14" s="50" t="s">
        <v>25</v>
      </c>
      <c r="C14" s="71" t="s">
        <v>93</v>
      </c>
      <c r="D14" s="64" t="s">
        <v>94</v>
      </c>
      <c r="E14" s="177">
        <v>10519.1025728113</v>
      </c>
      <c r="F14" s="113">
        <v>11709.079138622799</v>
      </c>
      <c r="G14" s="113">
        <v>13768.5781790409</v>
      </c>
      <c r="H14" s="113">
        <v>14509.19655206182</v>
      </c>
      <c r="I14" s="159">
        <v>14306.674837994524</v>
      </c>
      <c r="J14" s="57" t="s">
        <v>110</v>
      </c>
      <c r="K14" s="105"/>
      <c r="AG14" s="101"/>
      <c r="AH14"/>
      <c r="AI14"/>
    </row>
    <row r="15" spans="2:35" ht="21" customHeight="1">
      <c r="B15" s="50" t="s">
        <v>26</v>
      </c>
      <c r="C15" s="71" t="s">
        <v>76</v>
      </c>
      <c r="D15" s="64" t="s">
        <v>37</v>
      </c>
      <c r="E15" s="177">
        <v>196694.28326819901</v>
      </c>
      <c r="F15" s="113">
        <v>220827.34730367301</v>
      </c>
      <c r="G15" s="113">
        <v>241995.46736348199</v>
      </c>
      <c r="H15" s="113">
        <v>261134.86084372766</v>
      </c>
      <c r="I15" s="159">
        <v>287761.34754765336</v>
      </c>
      <c r="J15" s="57" t="s">
        <v>38</v>
      </c>
      <c r="K15" s="105"/>
      <c r="AG15" s="101"/>
      <c r="AH15"/>
      <c r="AI15"/>
    </row>
    <row r="16" spans="2:35" ht="21" customHeight="1">
      <c r="B16" s="50" t="s">
        <v>27</v>
      </c>
      <c r="C16" s="71" t="s">
        <v>123</v>
      </c>
      <c r="D16" s="64" t="s">
        <v>95</v>
      </c>
      <c r="E16" s="177">
        <v>194870.42540509201</v>
      </c>
      <c r="F16" s="113">
        <v>205353.327091788</v>
      </c>
      <c r="G16" s="113">
        <v>225968.44627068299</v>
      </c>
      <c r="H16" s="113">
        <v>269254.98912941304</v>
      </c>
      <c r="I16" s="159">
        <v>295210.18004263716</v>
      </c>
      <c r="J16" s="57" t="s">
        <v>111</v>
      </c>
      <c r="K16" s="105"/>
      <c r="AG16" s="101"/>
      <c r="AH16"/>
      <c r="AI16"/>
    </row>
    <row r="17" spans="1:35" ht="21" customHeight="1">
      <c r="B17" s="50" t="s">
        <v>28</v>
      </c>
      <c r="C17" s="71" t="s">
        <v>96</v>
      </c>
      <c r="D17" s="64" t="s">
        <v>97</v>
      </c>
      <c r="E17" s="177">
        <v>41135.104677540701</v>
      </c>
      <c r="F17" s="113">
        <v>49868.678774073698</v>
      </c>
      <c r="G17" s="113">
        <v>53910.247442573302</v>
      </c>
      <c r="H17" s="113">
        <v>68394.138799693959</v>
      </c>
      <c r="I17" s="159">
        <v>71704.964794013154</v>
      </c>
      <c r="J17" s="57" t="s">
        <v>112</v>
      </c>
      <c r="K17" s="105"/>
      <c r="AG17" s="101"/>
      <c r="AH17"/>
      <c r="AI17"/>
    </row>
    <row r="18" spans="1:35" ht="21" customHeight="1">
      <c r="B18" s="50" t="s">
        <v>29</v>
      </c>
      <c r="C18" s="71" t="s">
        <v>124</v>
      </c>
      <c r="D18" s="64" t="s">
        <v>68</v>
      </c>
      <c r="E18" s="177">
        <v>30147.426555655598</v>
      </c>
      <c r="F18" s="113">
        <v>39096.818653063798</v>
      </c>
      <c r="G18" s="113">
        <v>51734.151329843196</v>
      </c>
      <c r="H18" s="113">
        <v>77539.86998793704</v>
      </c>
      <c r="I18" s="159">
        <v>93118.711998998915</v>
      </c>
      <c r="J18" s="57" t="s">
        <v>70</v>
      </c>
      <c r="K18" s="105"/>
      <c r="AG18" s="101"/>
      <c r="AH18"/>
      <c r="AI18"/>
    </row>
    <row r="19" spans="1:35" ht="21" customHeight="1">
      <c r="B19" s="50" t="s">
        <v>30</v>
      </c>
      <c r="C19" s="71" t="s">
        <v>98</v>
      </c>
      <c r="D19" s="64" t="s">
        <v>99</v>
      </c>
      <c r="E19" s="177">
        <v>36620.146478835297</v>
      </c>
      <c r="F19" s="113">
        <v>44017.195495727799</v>
      </c>
      <c r="G19" s="113">
        <v>49531.607044725999</v>
      </c>
      <c r="H19" s="113">
        <v>56439.565249140564</v>
      </c>
      <c r="I19" s="159">
        <v>56382.05650033967</v>
      </c>
      <c r="J19" s="57" t="s">
        <v>113</v>
      </c>
      <c r="K19" s="105"/>
      <c r="AG19" s="101"/>
      <c r="AH19"/>
      <c r="AI19"/>
    </row>
    <row r="20" spans="1:35" ht="21" customHeight="1">
      <c r="B20" s="50" t="s">
        <v>31</v>
      </c>
      <c r="C20" s="71" t="s">
        <v>77</v>
      </c>
      <c r="D20" s="64" t="s">
        <v>100</v>
      </c>
      <c r="E20" s="177">
        <v>28951.993795240902</v>
      </c>
      <c r="F20" s="113">
        <v>32179.9092550272</v>
      </c>
      <c r="G20" s="113">
        <v>32888.196101615496</v>
      </c>
      <c r="H20" s="113">
        <v>37288.126669311911</v>
      </c>
      <c r="I20" s="159">
        <v>40195.453411907387</v>
      </c>
      <c r="J20" s="57" t="s">
        <v>71</v>
      </c>
      <c r="K20" s="105"/>
      <c r="AG20" s="101"/>
      <c r="AH20"/>
      <c r="AI20"/>
    </row>
    <row r="21" spans="1:35" ht="21" customHeight="1">
      <c r="B21" s="50" t="s">
        <v>32</v>
      </c>
      <c r="C21" s="71">
        <v>68</v>
      </c>
      <c r="D21" s="64" t="s">
        <v>119</v>
      </c>
      <c r="E21" s="177">
        <v>95759.859081160699</v>
      </c>
      <c r="F21" s="113">
        <v>99529.285777334502</v>
      </c>
      <c r="G21" s="113">
        <v>110406.732465471</v>
      </c>
      <c r="H21" s="113">
        <v>114412.62377411955</v>
      </c>
      <c r="I21" s="159">
        <v>121540.1596790217</v>
      </c>
      <c r="J21" s="57" t="s">
        <v>72</v>
      </c>
      <c r="K21" s="105"/>
      <c r="AG21" s="101"/>
      <c r="AH21"/>
      <c r="AI21"/>
    </row>
    <row r="22" spans="1:35" ht="21" customHeight="1">
      <c r="B22" s="50" t="s">
        <v>33</v>
      </c>
      <c r="C22" s="71" t="s">
        <v>101</v>
      </c>
      <c r="D22" s="64" t="s">
        <v>102</v>
      </c>
      <c r="E22" s="177">
        <v>50151.856356106502</v>
      </c>
      <c r="F22" s="113">
        <v>52736.816663051097</v>
      </c>
      <c r="G22" s="113">
        <v>64383.727874244498</v>
      </c>
      <c r="H22" s="113">
        <v>72230.623937627883</v>
      </c>
      <c r="I22" s="159">
        <v>76074.402407648115</v>
      </c>
      <c r="J22" s="57" t="s">
        <v>114</v>
      </c>
      <c r="K22" s="105"/>
      <c r="AG22" s="101"/>
      <c r="AH22"/>
      <c r="AI22"/>
    </row>
    <row r="23" spans="1:35" ht="21" customHeight="1">
      <c r="B23" s="50" t="s">
        <v>34</v>
      </c>
      <c r="C23" s="71" t="s">
        <v>78</v>
      </c>
      <c r="D23" s="64" t="s">
        <v>103</v>
      </c>
      <c r="E23" s="177">
        <v>51730.288670203401</v>
      </c>
      <c r="F23" s="113">
        <v>60190.215674188999</v>
      </c>
      <c r="G23" s="113">
        <v>60000.830948582399</v>
      </c>
      <c r="H23" s="113">
        <v>85089.764732211013</v>
      </c>
      <c r="I23" s="159">
        <v>103268.48247874141</v>
      </c>
      <c r="J23" s="57" t="s">
        <v>73</v>
      </c>
      <c r="K23" s="105"/>
      <c r="AG23" s="101"/>
      <c r="AH23"/>
      <c r="AI23"/>
    </row>
    <row r="24" spans="1:35" ht="21" customHeight="1">
      <c r="B24" s="50" t="s">
        <v>35</v>
      </c>
      <c r="C24" s="71">
        <v>84</v>
      </c>
      <c r="D24" s="64" t="s">
        <v>104</v>
      </c>
      <c r="E24" s="177">
        <v>91907.915816560999</v>
      </c>
      <c r="F24" s="113">
        <v>97717.857841057907</v>
      </c>
      <c r="G24" s="113">
        <v>97634.097399717502</v>
      </c>
      <c r="H24" s="113">
        <v>114087.44050587411</v>
      </c>
      <c r="I24" s="159">
        <v>141685.96535037411</v>
      </c>
      <c r="J24" s="57" t="s">
        <v>74</v>
      </c>
      <c r="K24" s="105"/>
      <c r="AG24" s="101"/>
      <c r="AH24"/>
      <c r="AI24"/>
    </row>
    <row r="25" spans="1:35" ht="21" customHeight="1">
      <c r="B25" s="50" t="s">
        <v>36</v>
      </c>
      <c r="C25" s="71">
        <v>85</v>
      </c>
      <c r="D25" s="64" t="s">
        <v>105</v>
      </c>
      <c r="E25" s="177">
        <v>55950.989311229503</v>
      </c>
      <c r="F25" s="113">
        <v>59272.898025126997</v>
      </c>
      <c r="G25" s="113">
        <v>63155.609009283602</v>
      </c>
      <c r="H25" s="113">
        <v>65230.03668644045</v>
      </c>
      <c r="I25" s="159">
        <v>74069.131639919564</v>
      </c>
      <c r="J25" s="57" t="s">
        <v>75</v>
      </c>
      <c r="K25" s="105"/>
      <c r="AG25" s="101"/>
      <c r="AH25"/>
      <c r="AI25"/>
    </row>
    <row r="26" spans="1:35" ht="21" customHeight="1">
      <c r="B26" s="50" t="s">
        <v>39</v>
      </c>
      <c r="C26" s="71" t="s">
        <v>83</v>
      </c>
      <c r="D26" s="64" t="s">
        <v>69</v>
      </c>
      <c r="E26" s="177">
        <v>48133.257782337001</v>
      </c>
      <c r="F26" s="113">
        <v>60658.271702091995</v>
      </c>
      <c r="G26" s="113">
        <v>64329.047227708601</v>
      </c>
      <c r="H26" s="113">
        <v>70511.520570333771</v>
      </c>
      <c r="I26" s="159">
        <v>80243.856297503255</v>
      </c>
      <c r="J26" s="57" t="s">
        <v>115</v>
      </c>
      <c r="K26" s="105"/>
      <c r="AG26" s="101"/>
      <c r="AH26"/>
      <c r="AI26"/>
    </row>
    <row r="27" spans="1:35" ht="21" customHeight="1">
      <c r="B27" s="50" t="s">
        <v>40</v>
      </c>
      <c r="C27" s="71" t="s">
        <v>79</v>
      </c>
      <c r="D27" s="64" t="s">
        <v>106</v>
      </c>
      <c r="E27" s="177">
        <v>6461.7573098255898</v>
      </c>
      <c r="F27" s="113">
        <v>9395.9117425121804</v>
      </c>
      <c r="G27" s="113">
        <v>11511.691779168799</v>
      </c>
      <c r="H27" s="113">
        <v>14495.590846380321</v>
      </c>
      <c r="I27" s="159">
        <v>17243.836832758978</v>
      </c>
      <c r="J27" s="57" t="s">
        <v>116</v>
      </c>
      <c r="K27" s="105"/>
      <c r="AG27" s="101"/>
      <c r="AH27"/>
      <c r="AI27"/>
    </row>
    <row r="28" spans="1:35" ht="21" customHeight="1" thickBot="1">
      <c r="B28" s="55" t="s">
        <v>41</v>
      </c>
      <c r="C28" s="52" t="s">
        <v>80</v>
      </c>
      <c r="D28" s="168" t="s">
        <v>107</v>
      </c>
      <c r="E28" s="178">
        <v>15730.2497007939</v>
      </c>
      <c r="F28" s="113">
        <v>18086.404820952499</v>
      </c>
      <c r="G28" s="113">
        <v>22042.0665229552</v>
      </c>
      <c r="H28" s="113">
        <v>25585.829801268432</v>
      </c>
      <c r="I28" s="159">
        <v>29598.423423812921</v>
      </c>
      <c r="J28" s="57" t="s">
        <v>117</v>
      </c>
      <c r="K28" s="105"/>
      <c r="AG28" s="102"/>
      <c r="AH28" s="102"/>
      <c r="AI28" s="102"/>
    </row>
    <row r="29" spans="1:35" ht="21" customHeight="1">
      <c r="B29" s="59"/>
      <c r="C29" s="59"/>
      <c r="D29" s="63" t="s">
        <v>50</v>
      </c>
      <c r="E29" s="179">
        <v>1446275.89362554</v>
      </c>
      <c r="F29" s="81">
        <v>1557332.8796738305</v>
      </c>
      <c r="G29" s="81">
        <v>1679533.970863651</v>
      </c>
      <c r="H29" s="81">
        <v>1947311.3344655307</v>
      </c>
      <c r="I29" s="160">
        <f>SUM(I10:I28)</f>
        <v>2125065.2661277093</v>
      </c>
      <c r="J29" s="72" t="s">
        <v>49</v>
      </c>
      <c r="K29" s="105"/>
    </row>
    <row r="30" spans="1:35" ht="21" customHeight="1">
      <c r="B30" s="59"/>
      <c r="C30" s="59"/>
      <c r="D30" s="64" t="s">
        <v>10</v>
      </c>
      <c r="E30" s="177">
        <v>209028.84815648699</v>
      </c>
      <c r="F30" s="156">
        <v>247186.02618236837</v>
      </c>
      <c r="G30" s="156">
        <v>277238.2856610273</v>
      </c>
      <c r="H30" s="113">
        <v>288751.57055388117</v>
      </c>
      <c r="I30" s="159">
        <v>334867.77857709985</v>
      </c>
      <c r="J30" s="57" t="s">
        <v>118</v>
      </c>
      <c r="K30" s="105"/>
      <c r="AH30" s="103"/>
    </row>
    <row r="31" spans="1:35" ht="21" customHeight="1" thickBot="1">
      <c r="B31" s="59"/>
      <c r="C31" s="59"/>
      <c r="D31" s="65" t="s">
        <v>48</v>
      </c>
      <c r="E31" s="180">
        <v>1655304.7417820301</v>
      </c>
      <c r="F31" s="125">
        <v>1804518.9058561989</v>
      </c>
      <c r="G31" s="125">
        <v>1956772.2565246783</v>
      </c>
      <c r="H31" s="125">
        <f>H29+H30</f>
        <v>2236062.9050194118</v>
      </c>
      <c r="I31" s="161">
        <f>I29+I30</f>
        <v>2459933.0447048093</v>
      </c>
      <c r="J31" s="73" t="s">
        <v>47</v>
      </c>
      <c r="K31" s="105"/>
    </row>
    <row r="32" spans="1:35" customFormat="1" ht="11.25" customHeight="1">
      <c r="A32" s="5"/>
      <c r="B32" s="5"/>
      <c r="C32" s="5"/>
      <c r="D32" s="5"/>
    </row>
    <row r="33" spans="1:9" customFormat="1" ht="15">
      <c r="A33" s="5"/>
      <c r="B33" s="128" t="s">
        <v>133</v>
      </c>
      <c r="C33" s="5"/>
      <c r="D33" s="5"/>
      <c r="F33" s="93"/>
      <c r="G33" s="93"/>
      <c r="H33" s="93"/>
      <c r="I33" s="93"/>
    </row>
    <row r="34" spans="1:9" customFormat="1" ht="15">
      <c r="A34" s="5"/>
      <c r="B34" s="5"/>
      <c r="C34" s="5"/>
      <c r="D34" s="5"/>
      <c r="F34" s="93"/>
      <c r="G34" s="93"/>
      <c r="H34" s="5"/>
      <c r="I34" s="93"/>
    </row>
    <row r="35" spans="1:9" customFormat="1" ht="15">
      <c r="A35" s="5"/>
      <c r="B35" s="5"/>
      <c r="C35" s="5"/>
      <c r="D35" s="5"/>
    </row>
    <row r="36" spans="1:9" customFormat="1" ht="15">
      <c r="A36" s="5"/>
      <c r="B36" s="5"/>
      <c r="C36" s="5"/>
      <c r="D36" s="5"/>
      <c r="F36" s="93"/>
      <c r="G36" s="93"/>
      <c r="H36" s="162"/>
      <c r="I36" s="162"/>
    </row>
    <row r="37" spans="1:9" customFormat="1" ht="15">
      <c r="A37" s="5"/>
      <c r="B37" s="5"/>
      <c r="C37" s="5"/>
      <c r="D37" s="5"/>
    </row>
    <row r="38" spans="1:9" customFormat="1" ht="15">
      <c r="A38" s="5"/>
      <c r="B38" s="5"/>
      <c r="C38" s="5"/>
      <c r="D38" s="5"/>
    </row>
    <row r="39" spans="1:9" customFormat="1" ht="15">
      <c r="A39" s="5"/>
      <c r="B39" s="5"/>
      <c r="C39" s="5"/>
      <c r="D39" s="5"/>
    </row>
    <row r="40" spans="1:9" customFormat="1" ht="15">
      <c r="A40" s="5"/>
      <c r="B40" s="5"/>
      <c r="C40" s="5"/>
      <c r="D40" s="5"/>
    </row>
    <row r="41" spans="1:9" customFormat="1" ht="15">
      <c r="A41" s="5"/>
      <c r="B41" s="5"/>
      <c r="C41" s="5"/>
      <c r="D41" s="5"/>
      <c r="G41" s="93"/>
    </row>
    <row r="42" spans="1:9" customFormat="1" ht="15">
      <c r="A42" s="5"/>
      <c r="B42" s="5"/>
      <c r="C42" s="5"/>
      <c r="D42" s="5"/>
      <c r="G42" s="93"/>
    </row>
    <row r="43" spans="1:9" customFormat="1" ht="15">
      <c r="A43" s="5"/>
      <c r="B43" s="5"/>
      <c r="C43" s="5"/>
      <c r="D43" s="5"/>
    </row>
    <row r="44" spans="1:9" customFormat="1" ht="15">
      <c r="A44" s="5"/>
      <c r="B44" s="5"/>
      <c r="C44" s="5"/>
      <c r="D44" s="5"/>
    </row>
    <row r="45" spans="1:9" customFormat="1" ht="15">
      <c r="A45" s="5"/>
      <c r="B45" s="5"/>
      <c r="C45" s="5"/>
      <c r="D45" s="5"/>
    </row>
    <row r="46" spans="1:9" customFormat="1" ht="15">
      <c r="A46" s="5"/>
      <c r="B46" s="5"/>
      <c r="C46" s="5"/>
      <c r="D46" s="5"/>
    </row>
    <row r="47" spans="1:9" customFormat="1" ht="15">
      <c r="A47" s="5"/>
      <c r="B47" s="5"/>
      <c r="C47" s="5"/>
      <c r="D47" s="5"/>
    </row>
    <row r="48" spans="1:9" customFormat="1" ht="15">
      <c r="A48" s="5"/>
      <c r="B48" s="5"/>
      <c r="C48" s="5"/>
      <c r="D48" s="5"/>
    </row>
    <row r="49" spans="1:4" customFormat="1" ht="15">
      <c r="A49" s="5"/>
      <c r="B49" s="5"/>
      <c r="C49" s="5"/>
      <c r="D49" s="5"/>
    </row>
    <row r="50" spans="1:4" customFormat="1" ht="15">
      <c r="A50" s="5"/>
      <c r="B50" s="5"/>
      <c r="C50" s="5"/>
      <c r="D50" s="5"/>
    </row>
    <row r="51" spans="1:4" customFormat="1" ht="15">
      <c r="A51" s="5"/>
      <c r="B51" s="5"/>
      <c r="C51" s="5"/>
      <c r="D51" s="5"/>
    </row>
    <row r="52" spans="1:4" customFormat="1" ht="15">
      <c r="A52" s="5"/>
      <c r="B52" s="5"/>
      <c r="C52" s="5"/>
      <c r="D52" s="5"/>
    </row>
    <row r="53" spans="1:4" customFormat="1" ht="15">
      <c r="A53" s="5"/>
      <c r="B53" s="5"/>
      <c r="C53" s="5"/>
      <c r="D53" s="5"/>
    </row>
    <row r="54" spans="1:4" customFormat="1" ht="15">
      <c r="A54" s="5"/>
      <c r="B54" s="5"/>
      <c r="C54" s="5"/>
      <c r="D54" s="5"/>
    </row>
    <row r="55" spans="1:4" customFormat="1" ht="15">
      <c r="A55" s="5"/>
      <c r="B55" s="5"/>
      <c r="C55" s="5"/>
      <c r="D55" s="5"/>
    </row>
    <row r="56" spans="1:4" customFormat="1" ht="15">
      <c r="A56" s="5"/>
      <c r="B56" s="5"/>
      <c r="C56" s="5"/>
      <c r="D56" s="5"/>
    </row>
    <row r="57" spans="1:4" customFormat="1" ht="15">
      <c r="A57" s="5"/>
      <c r="B57" s="5"/>
      <c r="C57" s="5"/>
      <c r="D57" s="5"/>
    </row>
    <row r="58" spans="1:4" customFormat="1" ht="15">
      <c r="A58" s="5"/>
      <c r="B58" s="5"/>
      <c r="C58" s="5"/>
      <c r="D58" s="5"/>
    </row>
    <row r="59" spans="1:4" customFormat="1" ht="15">
      <c r="A59" s="5"/>
      <c r="B59" s="5"/>
      <c r="C59" s="5"/>
      <c r="D59" s="5"/>
    </row>
    <row r="60" spans="1:4" customFormat="1" ht="15">
      <c r="A60" s="5"/>
      <c r="B60" s="5"/>
      <c r="C60" s="5"/>
      <c r="D60" s="5"/>
    </row>
    <row r="61" spans="1:4" customFormat="1" ht="15">
      <c r="A61" s="5"/>
      <c r="B61" s="5"/>
      <c r="C61" s="5"/>
      <c r="D61" s="5"/>
    </row>
    <row r="62" spans="1:4" customFormat="1" ht="15">
      <c r="A62" s="5"/>
      <c r="B62" s="5"/>
      <c r="C62" s="5"/>
      <c r="D62" s="5"/>
    </row>
    <row r="63" spans="1:4" customFormat="1" ht="15">
      <c r="A63" s="5"/>
      <c r="B63" s="5"/>
      <c r="C63" s="5"/>
      <c r="D63" s="5"/>
    </row>
    <row r="64" spans="1:4" customFormat="1" ht="15">
      <c r="A64" s="5"/>
      <c r="B64" s="5"/>
      <c r="C64" s="5"/>
      <c r="D64" s="5"/>
    </row>
    <row r="65" spans="1:4" customFormat="1" ht="15">
      <c r="A65" s="5"/>
      <c r="B65" s="5"/>
      <c r="C65" s="5"/>
      <c r="D65" s="5"/>
    </row>
    <row r="66" spans="1:4" customFormat="1" ht="15">
      <c r="A66" s="5"/>
      <c r="B66" s="5"/>
      <c r="C66" s="5"/>
      <c r="D66" s="5"/>
    </row>
    <row r="67" spans="1:4" customFormat="1" ht="15">
      <c r="A67" s="5"/>
      <c r="B67" s="5"/>
      <c r="C67" s="5"/>
      <c r="D67" s="5"/>
    </row>
    <row r="68" spans="1:4" customFormat="1" ht="15">
      <c r="A68" s="5"/>
      <c r="B68" s="5"/>
      <c r="C68" s="5"/>
      <c r="D68" s="5"/>
    </row>
    <row r="69" spans="1:4" customFormat="1" ht="15">
      <c r="A69" s="5"/>
      <c r="B69" s="5"/>
      <c r="C69" s="5"/>
      <c r="D69" s="5"/>
    </row>
    <row r="70" spans="1:4" customFormat="1" ht="15">
      <c r="A70" s="5"/>
      <c r="B70" s="5"/>
      <c r="C70" s="5"/>
      <c r="D70" s="5"/>
    </row>
    <row r="71" spans="1:4" customFormat="1" ht="15">
      <c r="A71" s="5"/>
      <c r="B71" s="5"/>
      <c r="C71" s="5"/>
      <c r="D71" s="5"/>
    </row>
    <row r="72" spans="1:4" customFormat="1" ht="15">
      <c r="A72" s="5"/>
      <c r="B72" s="5"/>
      <c r="C72" s="5"/>
      <c r="D72" s="5"/>
    </row>
    <row r="73" spans="1:4" customFormat="1" ht="15">
      <c r="A73" s="5"/>
      <c r="B73" s="5"/>
      <c r="C73" s="5"/>
      <c r="D73" s="5"/>
    </row>
    <row r="74" spans="1:4" customFormat="1" ht="15">
      <c r="A74" s="5"/>
      <c r="B74" s="5"/>
      <c r="C74" s="5"/>
      <c r="D74" s="5"/>
    </row>
    <row r="75" spans="1:4" customFormat="1" ht="15">
      <c r="A75" s="5"/>
      <c r="B75" s="5"/>
      <c r="C75" s="5"/>
      <c r="D75" s="5"/>
    </row>
    <row r="76" spans="1:4" customFormat="1" ht="15">
      <c r="A76" s="5"/>
      <c r="B76" s="5"/>
      <c r="C76" s="5"/>
      <c r="D76" s="5"/>
    </row>
    <row r="77" spans="1:4" customFormat="1" ht="15">
      <c r="A77" s="5"/>
      <c r="B77" s="5"/>
      <c r="C77" s="5"/>
      <c r="D77" s="5"/>
    </row>
    <row r="78" spans="1:4" customFormat="1" ht="15">
      <c r="A78" s="5"/>
      <c r="B78" s="5"/>
      <c r="C78" s="5"/>
      <c r="D78" s="5"/>
    </row>
    <row r="79" spans="1:4" customFormat="1" ht="15">
      <c r="A79" s="5"/>
      <c r="B79" s="5"/>
      <c r="C79" s="5"/>
      <c r="D79" s="5"/>
    </row>
    <row r="80" spans="1:4" customFormat="1" ht="15">
      <c r="A80" s="5"/>
      <c r="B80" s="5"/>
      <c r="C80" s="5"/>
      <c r="D80" s="5"/>
    </row>
    <row r="81" spans="1:4" customFormat="1" ht="15">
      <c r="A81" s="5"/>
      <c r="B81" s="5"/>
      <c r="C81" s="5"/>
      <c r="D81" s="5"/>
    </row>
    <row r="82" spans="1:4" customFormat="1" ht="15">
      <c r="A82" s="5"/>
      <c r="B82" s="5"/>
      <c r="C82" s="5"/>
      <c r="D82" s="5"/>
    </row>
    <row r="83" spans="1:4" customFormat="1" ht="15">
      <c r="A83" s="5"/>
      <c r="B83" s="5"/>
      <c r="C83" s="5"/>
      <c r="D83" s="5"/>
    </row>
    <row r="84" spans="1:4" customFormat="1" ht="15">
      <c r="A84" s="5"/>
      <c r="B84" s="5"/>
      <c r="C84" s="5"/>
      <c r="D84" s="5"/>
    </row>
    <row r="85" spans="1:4" customFormat="1" ht="15">
      <c r="A85" s="5"/>
      <c r="B85" s="5"/>
      <c r="C85" s="5"/>
      <c r="D85" s="5"/>
    </row>
    <row r="86" spans="1:4" customFormat="1" ht="15">
      <c r="A86" s="5"/>
      <c r="B86" s="5"/>
      <c r="C86" s="5"/>
      <c r="D86" s="5"/>
    </row>
    <row r="87" spans="1:4" customFormat="1" ht="15">
      <c r="A87" s="5"/>
      <c r="B87" s="5"/>
      <c r="C87" s="5"/>
      <c r="D87" s="5"/>
    </row>
    <row r="88" spans="1:4" customFormat="1" ht="15">
      <c r="A88" s="5"/>
      <c r="B88" s="5"/>
      <c r="C88" s="5"/>
      <c r="D88" s="5"/>
    </row>
    <row r="89" spans="1:4" customFormat="1" ht="15">
      <c r="A89" s="5"/>
      <c r="B89" s="5"/>
      <c r="C89" s="5"/>
      <c r="D89" s="5"/>
    </row>
    <row r="90" spans="1:4" customFormat="1" ht="15">
      <c r="A90" s="5"/>
      <c r="B90" s="5"/>
      <c r="C90" s="5"/>
      <c r="D90" s="5"/>
    </row>
    <row r="91" spans="1:4" customFormat="1" ht="15">
      <c r="A91" s="5"/>
      <c r="B91" s="5"/>
      <c r="C91" s="5"/>
      <c r="D91" s="5"/>
    </row>
    <row r="92" spans="1:4" customFormat="1" ht="15">
      <c r="A92" s="5"/>
      <c r="B92" s="5"/>
      <c r="C92" s="5"/>
      <c r="D92" s="5"/>
    </row>
    <row r="93" spans="1:4" customFormat="1" ht="15">
      <c r="A93" s="5"/>
      <c r="B93" s="5"/>
      <c r="C93" s="5"/>
      <c r="D93" s="5"/>
    </row>
    <row r="94" spans="1:4" customFormat="1" ht="15">
      <c r="A94" s="5"/>
      <c r="B94" s="5"/>
      <c r="C94" s="5"/>
      <c r="D94" s="5"/>
    </row>
    <row r="95" spans="1:4" customFormat="1" ht="15">
      <c r="A95" s="5"/>
      <c r="B95" s="5"/>
      <c r="C95" s="5"/>
      <c r="D95" s="5"/>
    </row>
    <row r="96" spans="1:4" customFormat="1" ht="15">
      <c r="A96" s="5"/>
      <c r="B96" s="5"/>
      <c r="C96" s="5"/>
      <c r="D96" s="5"/>
    </row>
    <row r="97" spans="1:4" customFormat="1" ht="15">
      <c r="A97" s="5"/>
      <c r="B97" s="5"/>
      <c r="C97" s="5"/>
      <c r="D97" s="5"/>
    </row>
    <row r="98" spans="1:4" customFormat="1" ht="15">
      <c r="A98" s="5"/>
      <c r="B98" s="5"/>
      <c r="C98" s="5"/>
      <c r="D98" s="5"/>
    </row>
    <row r="99" spans="1:4" customFormat="1" ht="15">
      <c r="A99" s="5"/>
      <c r="B99" s="5"/>
      <c r="C99" s="5"/>
      <c r="D99" s="5"/>
    </row>
    <row r="100" spans="1:4" customFormat="1" ht="15">
      <c r="A100" s="5"/>
      <c r="B100" s="5"/>
      <c r="C100" s="5"/>
      <c r="D100" s="5"/>
    </row>
    <row r="101" spans="1:4" customFormat="1" ht="15">
      <c r="A101" s="5"/>
      <c r="B101" s="5"/>
      <c r="C101" s="5"/>
      <c r="D101" s="5"/>
    </row>
    <row r="102" spans="1:4" customFormat="1" ht="15">
      <c r="A102" s="5"/>
      <c r="B102" s="5"/>
      <c r="C102" s="5"/>
      <c r="D102" s="5"/>
    </row>
    <row r="103" spans="1:4" customFormat="1" ht="15">
      <c r="A103" s="5"/>
      <c r="B103" s="5"/>
      <c r="C103" s="5"/>
      <c r="D103" s="5"/>
    </row>
    <row r="104" spans="1:4" customFormat="1" ht="15">
      <c r="A104" s="5"/>
      <c r="B104" s="5"/>
      <c r="C104" s="5"/>
      <c r="D104" s="5"/>
    </row>
    <row r="105" spans="1:4" customFormat="1" ht="15">
      <c r="A105" s="5"/>
      <c r="B105" s="5"/>
      <c r="C105" s="5"/>
      <c r="D105" s="5"/>
    </row>
    <row r="106" spans="1:4" customFormat="1" ht="15">
      <c r="A106" s="5"/>
      <c r="B106" s="5"/>
      <c r="C106" s="5"/>
      <c r="D106" s="5"/>
    </row>
    <row r="107" spans="1:4" customFormat="1" ht="15">
      <c r="A107" s="5"/>
      <c r="B107" s="5"/>
      <c r="C107" s="5"/>
      <c r="D107" s="5"/>
    </row>
    <row r="108" spans="1:4" customFormat="1" ht="15">
      <c r="A108" s="5"/>
      <c r="B108" s="5"/>
      <c r="C108" s="5"/>
      <c r="D108" s="5"/>
    </row>
    <row r="109" spans="1:4" customFormat="1" ht="15">
      <c r="A109" s="5"/>
      <c r="B109" s="5"/>
      <c r="C109" s="5"/>
      <c r="D109" s="5"/>
    </row>
    <row r="110" spans="1:4" customFormat="1" ht="15">
      <c r="A110" s="5"/>
      <c r="B110" s="5"/>
      <c r="C110" s="5"/>
      <c r="D110" s="5"/>
    </row>
    <row r="111" spans="1:4" customFormat="1" ht="15">
      <c r="A111" s="5"/>
      <c r="B111" s="5"/>
      <c r="C111" s="5"/>
      <c r="D111" s="5"/>
    </row>
    <row r="112" spans="1:4" customFormat="1" ht="15">
      <c r="A112" s="5"/>
      <c r="B112" s="5"/>
      <c r="C112" s="5"/>
      <c r="D112" s="5"/>
    </row>
    <row r="113" spans="1:4" customFormat="1" ht="15">
      <c r="A113" s="5"/>
      <c r="B113" s="5"/>
      <c r="C113" s="5"/>
      <c r="D113" s="5"/>
    </row>
    <row r="114" spans="1:4" customFormat="1" ht="15">
      <c r="A114" s="5"/>
      <c r="B114" s="5"/>
      <c r="C114" s="5"/>
      <c r="D114" s="5"/>
    </row>
    <row r="115" spans="1:4" customFormat="1" ht="15">
      <c r="A115" s="5"/>
      <c r="B115" s="5"/>
      <c r="C115" s="5"/>
      <c r="D115" s="5"/>
    </row>
    <row r="116" spans="1:4" customFormat="1" ht="15">
      <c r="A116" s="5"/>
      <c r="B116" s="5"/>
      <c r="C116" s="5"/>
      <c r="D116" s="5"/>
    </row>
  </sheetData>
  <mergeCells count="3">
    <mergeCell ref="D8:D9"/>
    <mergeCell ref="J8:J9"/>
    <mergeCell ref="E8:I8"/>
  </mergeCells>
  <pageMargins left="0.27" right="0.17" top="0.53" bottom="0.75" header="0.3" footer="0.3"/>
  <pageSetup paperSize="9" scale="9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B1:X32"/>
  <sheetViews>
    <sheetView showGridLines="0" zoomScaleNormal="100" workbookViewId="0">
      <selection activeCell="E7" sqref="E7:I7"/>
    </sheetView>
  </sheetViews>
  <sheetFormatPr defaultColWidth="9.140625" defaultRowHeight="15"/>
  <cols>
    <col min="1" max="1" width="2.5703125" customWidth="1"/>
    <col min="2" max="2" width="6" customWidth="1"/>
    <col min="3" max="3" width="10.5703125" customWidth="1"/>
    <col min="4" max="4" width="54.140625" customWidth="1"/>
    <col min="5" max="9" width="8.85546875" customWidth="1"/>
    <col min="10" max="10" width="58.42578125" bestFit="1" customWidth="1"/>
    <col min="11" max="11" width="9" customWidth="1"/>
    <col min="12" max="12" width="13.5703125" customWidth="1"/>
    <col min="13" max="20" width="9" customWidth="1"/>
    <col min="21" max="21" width="7" customWidth="1"/>
    <col min="22" max="22" width="9.28515625" bestFit="1" customWidth="1"/>
    <col min="26" max="26" width="13.5703125" customWidth="1"/>
    <col min="27" max="27" width="20.28515625" bestFit="1" customWidth="1"/>
  </cols>
  <sheetData>
    <row r="1" spans="2:24" s="16" customFormat="1"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2:24" s="16" customFormat="1">
      <c r="B2" s="15" t="s">
        <v>56</v>
      </c>
      <c r="C2" s="15"/>
      <c r="D2" s="5"/>
      <c r="E2" s="5"/>
      <c r="F2" s="5"/>
      <c r="G2" s="5"/>
      <c r="H2" s="5"/>
      <c r="I2" s="5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  <c r="V2" s="83"/>
      <c r="W2" s="83"/>
      <c r="X2" s="83"/>
    </row>
    <row r="3" spans="2:24" s="16" customFormat="1">
      <c r="B3" s="15" t="s">
        <v>57</v>
      </c>
      <c r="C3" s="15"/>
      <c r="D3" s="5"/>
      <c r="E3" s="5"/>
      <c r="F3" s="5"/>
      <c r="G3" s="5"/>
      <c r="H3" s="5"/>
      <c r="I3" s="5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3"/>
      <c r="V3" s="83"/>
      <c r="W3" s="83"/>
      <c r="X3" s="83"/>
    </row>
    <row r="4" spans="2:24" s="16" customFormat="1">
      <c r="B4" s="15" t="s">
        <v>138</v>
      </c>
      <c r="C4" s="15"/>
      <c r="D4" s="5"/>
      <c r="E4" s="5"/>
      <c r="F4" s="5"/>
      <c r="G4" s="5"/>
      <c r="H4" s="5"/>
      <c r="I4" s="5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3"/>
      <c r="V4" s="83"/>
      <c r="W4" s="83"/>
      <c r="X4" s="83"/>
    </row>
    <row r="5" spans="2:24" s="16" customFormat="1">
      <c r="B5" s="48"/>
      <c r="C5" s="2"/>
      <c r="D5" s="5"/>
      <c r="E5" s="146"/>
      <c r="F5" s="146"/>
      <c r="G5" s="5"/>
      <c r="H5" s="146"/>
      <c r="I5" s="5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3"/>
      <c r="V5" s="83"/>
      <c r="W5" s="83"/>
      <c r="X5" s="83"/>
    </row>
    <row r="6" spans="2:24" s="16" customFormat="1" ht="15.75" thickBot="1">
      <c r="J6" s="146" t="s">
        <v>52</v>
      </c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</row>
    <row r="7" spans="2:24" s="16" customFormat="1" ht="15.75" customHeight="1" thickBot="1">
      <c r="B7" s="10" t="s">
        <v>17</v>
      </c>
      <c r="C7" s="10" t="s">
        <v>81</v>
      </c>
      <c r="D7" s="218" t="s">
        <v>18</v>
      </c>
      <c r="E7" s="222" t="s">
        <v>84</v>
      </c>
      <c r="F7" s="223"/>
      <c r="G7" s="223"/>
      <c r="H7" s="223"/>
      <c r="I7" s="224"/>
      <c r="J7" s="225" t="s">
        <v>19</v>
      </c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</row>
    <row r="8" spans="2:24" s="16" customFormat="1" ht="15.75" thickBot="1">
      <c r="B8" s="11" t="s">
        <v>20</v>
      </c>
      <c r="C8" s="11" t="s">
        <v>82</v>
      </c>
      <c r="D8" s="219"/>
      <c r="E8" s="136">
        <v>2020</v>
      </c>
      <c r="F8" s="137">
        <v>2021</v>
      </c>
      <c r="G8" s="42">
        <v>2022</v>
      </c>
      <c r="H8" s="137">
        <v>2023</v>
      </c>
      <c r="I8" s="42" t="s">
        <v>132</v>
      </c>
      <c r="J8" s="226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2:24" s="16" customFormat="1">
      <c r="B9" s="49" t="s">
        <v>21</v>
      </c>
      <c r="C9" s="70" t="s">
        <v>120</v>
      </c>
      <c r="D9" s="77" t="s">
        <v>90</v>
      </c>
      <c r="E9" s="182">
        <v>1.79465942917804</v>
      </c>
      <c r="F9" s="98">
        <f>_tab_5!F10/_tab_4!E9*100-100</f>
        <v>-1.6822890085981186</v>
      </c>
      <c r="G9" s="98">
        <f>_tab_5!G10/_tab_4!F9*100-100</f>
        <v>-4.8259612786297055</v>
      </c>
      <c r="H9" s="98">
        <v>-1.3781458602645102</v>
      </c>
      <c r="I9" s="183">
        <v>-1.9961553350501049</v>
      </c>
      <c r="J9" s="181" t="s">
        <v>108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spans="2:24" s="16" customFormat="1">
      <c r="B10" s="50" t="s">
        <v>22</v>
      </c>
      <c r="C10" s="71" t="s">
        <v>121</v>
      </c>
      <c r="D10" s="64" t="s">
        <v>67</v>
      </c>
      <c r="E10" s="184">
        <v>-29.401221444019701</v>
      </c>
      <c r="F10" s="97">
        <f>_tab_5!F11/_tab_4!E10*100-100</f>
        <v>2.1619097512597421</v>
      </c>
      <c r="G10" s="97">
        <f>_tab_5!G11/_tab_4!F10*100-100</f>
        <v>-5.7803811182765941</v>
      </c>
      <c r="H10" s="97">
        <v>-20.6670493073552</v>
      </c>
      <c r="I10" s="185">
        <v>-30.981137302047784</v>
      </c>
      <c r="J10" s="140" t="s">
        <v>125</v>
      </c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</row>
    <row r="11" spans="2:24" s="16" customFormat="1">
      <c r="B11" s="50" t="s">
        <v>23</v>
      </c>
      <c r="C11" s="71" t="s">
        <v>122</v>
      </c>
      <c r="D11" s="64" t="s">
        <v>91</v>
      </c>
      <c r="E11" s="184">
        <v>-3.5782014516552301</v>
      </c>
      <c r="F11" s="97">
        <f>_tab_5!F12/_tab_4!E11*100-100</f>
        <v>10.057546522002966</v>
      </c>
      <c r="G11" s="97">
        <f>_tab_5!G12/_tab_4!F11*100-100</f>
        <v>6.1825295592657312</v>
      </c>
      <c r="H11" s="97">
        <v>-0.69189881874329728</v>
      </c>
      <c r="I11" s="185">
        <v>-3.6538194486378899</v>
      </c>
      <c r="J11" s="140" t="s">
        <v>126</v>
      </c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</row>
    <row r="12" spans="2:24" s="16" customFormat="1">
      <c r="B12" s="50" t="s">
        <v>24</v>
      </c>
      <c r="C12" s="71">
        <v>35</v>
      </c>
      <c r="D12" s="64" t="s">
        <v>92</v>
      </c>
      <c r="E12" s="184">
        <v>2.66271487789066</v>
      </c>
      <c r="F12" s="97">
        <f>_tab_5!F13/_tab_4!E12*100-100</f>
        <v>7.5246677559943862</v>
      </c>
      <c r="G12" s="97">
        <f>_tab_5!G13/_tab_4!F12*100-100</f>
        <v>3.1898536183069552</v>
      </c>
      <c r="H12" s="97">
        <v>44.663921171967274</v>
      </c>
      <c r="I12" s="185">
        <v>6.6321350750943253</v>
      </c>
      <c r="J12" s="61" t="s">
        <v>109</v>
      </c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4" s="16" customFormat="1">
      <c r="B13" s="50" t="s">
        <v>25</v>
      </c>
      <c r="C13" s="71" t="s">
        <v>93</v>
      </c>
      <c r="D13" s="64" t="s">
        <v>94</v>
      </c>
      <c r="E13" s="184">
        <v>-5.5670659894303203</v>
      </c>
      <c r="F13" s="97">
        <f>_tab_5!F14/_tab_4!E13*100-100</f>
        <v>3.9155839093003095</v>
      </c>
      <c r="G13" s="97">
        <f>_tab_5!G14/_tab_4!F13*100-100</f>
        <v>11.290345801724186</v>
      </c>
      <c r="H13" s="97">
        <v>-0.24334515760287445</v>
      </c>
      <c r="I13" s="185">
        <v>-4.2610604643365235</v>
      </c>
      <c r="J13" s="61" t="s">
        <v>110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  <row r="14" spans="2:24" s="16" customFormat="1">
      <c r="B14" s="50" t="s">
        <v>26</v>
      </c>
      <c r="C14" s="71" t="s">
        <v>76</v>
      </c>
      <c r="D14" s="64" t="s">
        <v>37</v>
      </c>
      <c r="E14" s="184">
        <v>1.9237251495282499</v>
      </c>
      <c r="F14" s="97">
        <f>_tab_5!F15/_tab_4!E14*100-100</f>
        <v>9.4878913631364838</v>
      </c>
      <c r="G14" s="97">
        <f>_tab_5!G15/_tab_4!F14*100-100</f>
        <v>13.216179090319002</v>
      </c>
      <c r="H14" s="97">
        <v>4.9934128187806266</v>
      </c>
      <c r="I14" s="185">
        <v>4.518105726638467</v>
      </c>
      <c r="J14" s="61" t="s">
        <v>38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4" s="16" customFormat="1">
      <c r="B15" s="50" t="s">
        <v>27</v>
      </c>
      <c r="C15" s="71" t="s">
        <v>123</v>
      </c>
      <c r="D15" s="64" t="s">
        <v>95</v>
      </c>
      <c r="E15" s="184">
        <v>-1.60707512394643</v>
      </c>
      <c r="F15" s="97">
        <f>_tab_5!F16/_tab_4!E15*100-100</f>
        <v>3.4821823630065438</v>
      </c>
      <c r="G15" s="97">
        <f>_tab_5!G16/_tab_4!F15*100-100</f>
        <v>5.9341862679555248</v>
      </c>
      <c r="H15" s="97">
        <v>2.7031642710029047</v>
      </c>
      <c r="I15" s="185">
        <v>4.0022823330908324</v>
      </c>
      <c r="J15" s="61" t="s">
        <v>111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spans="2:24" s="16" customFormat="1">
      <c r="B16" s="50" t="s">
        <v>28</v>
      </c>
      <c r="C16" s="71" t="s">
        <v>96</v>
      </c>
      <c r="D16" s="64" t="s">
        <v>97</v>
      </c>
      <c r="E16" s="184">
        <v>-14.5288780507653</v>
      </c>
      <c r="F16" s="97">
        <f>_tab_5!F17/_tab_4!E16*100-100</f>
        <v>18.464960202174893</v>
      </c>
      <c r="G16" s="97">
        <f>_tab_5!G17/_tab_4!F16*100-100</f>
        <v>5.8044933600687898</v>
      </c>
      <c r="H16" s="97">
        <v>9.6629330721484763</v>
      </c>
      <c r="I16" s="185">
        <v>8.1888353821961175</v>
      </c>
      <c r="J16" s="61" t="s">
        <v>112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2:24" s="16" customFormat="1">
      <c r="B17" s="50" t="s">
        <v>29</v>
      </c>
      <c r="C17" s="71" t="s">
        <v>124</v>
      </c>
      <c r="D17" s="64" t="s">
        <v>68</v>
      </c>
      <c r="E17" s="184">
        <v>-30.048604297997301</v>
      </c>
      <c r="F17" s="97">
        <f>_tab_5!F18/_tab_4!E17*100-100</f>
        <v>26.647374500558541</v>
      </c>
      <c r="G17" s="97">
        <f>_tab_5!G18/_tab_4!F17*100-100</f>
        <v>32.901069087668816</v>
      </c>
      <c r="H17" s="97">
        <v>35.665442034276452</v>
      </c>
      <c r="I17" s="185">
        <v>8.4754382200241167</v>
      </c>
      <c r="J17" s="61" t="s">
        <v>70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</row>
    <row r="18" spans="2:24" s="16" customFormat="1">
      <c r="B18" s="50" t="s">
        <v>30</v>
      </c>
      <c r="C18" s="71" t="s">
        <v>98</v>
      </c>
      <c r="D18" s="64" t="s">
        <v>99</v>
      </c>
      <c r="E18" s="184">
        <v>-1.41838377041995</v>
      </c>
      <c r="F18" s="97">
        <f>_tab_5!F19/_tab_4!E18*100-100</f>
        <v>15.994147742236379</v>
      </c>
      <c r="G18" s="97">
        <f>_tab_5!G19/_tab_4!F18*100-100</f>
        <v>14.401995851467333</v>
      </c>
      <c r="H18" s="97">
        <v>8.2095196903682535</v>
      </c>
      <c r="I18" s="185">
        <v>-2.8269808391108029</v>
      </c>
      <c r="J18" s="61" t="s">
        <v>113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2:24" s="16" customFormat="1">
      <c r="B19" s="50" t="s">
        <v>31</v>
      </c>
      <c r="C19" s="71" t="s">
        <v>77</v>
      </c>
      <c r="D19" s="64" t="s">
        <v>100</v>
      </c>
      <c r="E19" s="184">
        <v>-2.8793987539210102</v>
      </c>
      <c r="F19" s="97">
        <f>_tab_5!F20/_tab_4!E19*100-100</f>
        <v>21.113335842172432</v>
      </c>
      <c r="G19" s="97">
        <f>_tab_5!G20/_tab_4!F19*100-100</f>
        <v>7.5135768617625729</v>
      </c>
      <c r="H19" s="97">
        <v>9.4933598251235196</v>
      </c>
      <c r="I19" s="185">
        <v>4.0385569414180651</v>
      </c>
      <c r="J19" s="61" t="s">
        <v>71</v>
      </c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</row>
    <row r="20" spans="2:24" s="16" customFormat="1">
      <c r="B20" s="50" t="s">
        <v>32</v>
      </c>
      <c r="C20" s="71">
        <v>68</v>
      </c>
      <c r="D20" s="64" t="s">
        <v>119</v>
      </c>
      <c r="E20" s="184">
        <v>2.80814790637567</v>
      </c>
      <c r="F20" s="97">
        <f>_tab_5!F21/_tab_4!E20*100-100</f>
        <v>3.7181877818758977</v>
      </c>
      <c r="G20" s="97">
        <f>_tab_5!G21/_tab_4!F20*100-100</f>
        <v>6.6882286367857517</v>
      </c>
      <c r="H20" s="97">
        <v>2.7917684336667321</v>
      </c>
      <c r="I20" s="185">
        <v>3.9795048454829498</v>
      </c>
      <c r="J20" s="61" t="s">
        <v>72</v>
      </c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2:24" s="16" customFormat="1">
      <c r="B21" s="50" t="s">
        <v>33</v>
      </c>
      <c r="C21" s="71" t="s">
        <v>101</v>
      </c>
      <c r="D21" s="64" t="s">
        <v>102</v>
      </c>
      <c r="E21" s="184">
        <v>-14.517521647659301</v>
      </c>
      <c r="F21" s="97">
        <f>_tab_5!F22/_tab_4!E21*100-100</f>
        <v>1.1757191884001372</v>
      </c>
      <c r="G21" s="97">
        <f>_tab_5!G22/_tab_4!F21*100-100</f>
        <v>20.249717849888142</v>
      </c>
      <c r="H21" s="97">
        <v>3.3730189433895674</v>
      </c>
      <c r="I21" s="185">
        <v>1.2374773571816888</v>
      </c>
      <c r="J21" s="61" t="s">
        <v>114</v>
      </c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  <row r="22" spans="2:24" s="16" customFormat="1">
      <c r="B22" s="50" t="s">
        <v>34</v>
      </c>
      <c r="C22" s="71" t="s">
        <v>78</v>
      </c>
      <c r="D22" s="64" t="s">
        <v>103</v>
      </c>
      <c r="E22" s="184">
        <v>-9.9151077395961007</v>
      </c>
      <c r="F22" s="97">
        <f>_tab_5!F23/_tab_4!E22*100-100</f>
        <v>12.740715606941876</v>
      </c>
      <c r="G22" s="97">
        <f>_tab_5!G23/_tab_4!F22*100-100</f>
        <v>-1.5743004302583188</v>
      </c>
      <c r="H22" s="97">
        <v>15.745304863656301</v>
      </c>
      <c r="I22" s="185">
        <v>12.407885208810555</v>
      </c>
      <c r="J22" s="61" t="s">
        <v>73</v>
      </c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</row>
    <row r="23" spans="2:24" s="16" customFormat="1">
      <c r="B23" s="50" t="s">
        <v>35</v>
      </c>
      <c r="C23" s="51">
        <v>84</v>
      </c>
      <c r="D23" s="64" t="s">
        <v>104</v>
      </c>
      <c r="E23" s="184">
        <v>1.9958691683948799</v>
      </c>
      <c r="F23" s="97">
        <f>_tab_5!F24/_tab_4!E23*100-100</f>
        <v>6.1745823570613396</v>
      </c>
      <c r="G23" s="97">
        <f>_tab_5!G24/_tab_4!F23*100-100</f>
        <v>-1.4741396459253906</v>
      </c>
      <c r="H23" s="97">
        <v>8.857504160525707</v>
      </c>
      <c r="I23" s="185">
        <v>15.653615485962405</v>
      </c>
      <c r="J23" s="61" t="s">
        <v>74</v>
      </c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2:24" s="16" customFormat="1">
      <c r="B24" s="50" t="s">
        <v>36</v>
      </c>
      <c r="C24" s="51">
        <v>85</v>
      </c>
      <c r="D24" s="64" t="s">
        <v>105</v>
      </c>
      <c r="E24" s="184">
        <v>4.4781752966509298</v>
      </c>
      <c r="F24" s="97">
        <f>_tab_5!F25/_tab_4!E24*100-100</f>
        <v>5.6187412874269143</v>
      </c>
      <c r="G24" s="97">
        <f>_tab_5!G25/_tab_4!F24*100-100</f>
        <v>3.2403417013768347</v>
      </c>
      <c r="H24" s="97">
        <v>1.3261454699528628</v>
      </c>
      <c r="I24" s="185">
        <v>6.9423738640408885</v>
      </c>
      <c r="J24" s="61" t="s">
        <v>75</v>
      </c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</row>
    <row r="25" spans="2:24" s="16" customFormat="1">
      <c r="B25" s="50" t="s">
        <v>39</v>
      </c>
      <c r="C25" s="51" t="s">
        <v>83</v>
      </c>
      <c r="D25" s="64" t="s">
        <v>69</v>
      </c>
      <c r="E25" s="184">
        <v>5.4662884837491497</v>
      </c>
      <c r="F25" s="97">
        <f>_tab_5!F26/_tab_4!E25*100-100</f>
        <v>24.298201909773454</v>
      </c>
      <c r="G25" s="97">
        <f>_tab_5!G26/_tab_4!F25*100-100</f>
        <v>3.2957313711865055</v>
      </c>
      <c r="H25" s="97">
        <v>4.5208301084138895</v>
      </c>
      <c r="I25" s="185">
        <v>5.9049992131589448</v>
      </c>
      <c r="J25" s="61" t="s">
        <v>115</v>
      </c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2:24" s="16" customFormat="1">
      <c r="B26" s="50" t="s">
        <v>40</v>
      </c>
      <c r="C26" s="51" t="s">
        <v>79</v>
      </c>
      <c r="D26" s="64" t="s">
        <v>106</v>
      </c>
      <c r="E26" s="184">
        <v>-9.8269699908236099</v>
      </c>
      <c r="F26" s="97">
        <f>_tab_5!F27/_tab_4!E26*100-100</f>
        <v>40.67296663767749</v>
      </c>
      <c r="G26" s="97">
        <f>_tab_5!G27/_tab_4!F26*100-100</f>
        <v>20.782750246064467</v>
      </c>
      <c r="H26" s="97">
        <v>16.244853246412234</v>
      </c>
      <c r="I26" s="185">
        <v>10.166087790660086</v>
      </c>
      <c r="J26" s="61" t="s">
        <v>116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2:24" s="16" customFormat="1" ht="15.75" thickBot="1">
      <c r="B27" s="55" t="s">
        <v>41</v>
      </c>
      <c r="C27" s="52" t="s">
        <v>80</v>
      </c>
      <c r="D27" s="64" t="s">
        <v>107</v>
      </c>
      <c r="E27" s="184">
        <v>-3.1360935747063898</v>
      </c>
      <c r="F27" s="97">
        <f>_tab_5!F28/_tab_4!E27*100-100</f>
        <v>12.316591523973017</v>
      </c>
      <c r="G27" s="97">
        <f>_tab_5!G28/_tab_4!F27*100-100</f>
        <v>22.002437255930232</v>
      </c>
      <c r="H27" s="97">
        <v>8.4065298063542855</v>
      </c>
      <c r="I27" s="185">
        <v>8.779205947906064</v>
      </c>
      <c r="J27" s="61" t="s">
        <v>117</v>
      </c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</row>
    <row r="28" spans="2:24" s="16" customFormat="1">
      <c r="B28" s="59"/>
      <c r="C28" s="59"/>
      <c r="D28" s="63" t="s">
        <v>50</v>
      </c>
      <c r="E28" s="186">
        <v>-2.42834795987139</v>
      </c>
      <c r="F28" s="144">
        <f>_tab_5!F29/_tab_4!E28*100-100</f>
        <v>6.8713386668538732</v>
      </c>
      <c r="G28" s="115">
        <f>_tab_5!G29/_tab_4!F28*100-100</f>
        <v>5.2261298329354844</v>
      </c>
      <c r="H28" s="144">
        <v>4.9529964784786387</v>
      </c>
      <c r="I28" s="187">
        <v>3.1944195073247101</v>
      </c>
      <c r="J28" s="60" t="s">
        <v>49</v>
      </c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2:24" s="16" customFormat="1">
      <c r="B29" s="59"/>
      <c r="C29" s="59"/>
      <c r="D29" s="64" t="s">
        <v>10</v>
      </c>
      <c r="E29" s="184">
        <v>-9.0254144619674204</v>
      </c>
      <c r="F29" s="143">
        <f>_tab_5!F30/_tab_4!E29*100-100</f>
        <v>24.350932021857403</v>
      </c>
      <c r="G29" s="116">
        <f>_tab_5!G30/_tab_4!F29*100-100</f>
        <v>2.4709708120136611</v>
      </c>
      <c r="H29" s="143">
        <v>-1.8949642903413633</v>
      </c>
      <c r="I29" s="188">
        <v>9.7952341781942067</v>
      </c>
      <c r="J29" s="61" t="s">
        <v>118</v>
      </c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  <row r="30" spans="2:24" s="16" customFormat="1" ht="15.75" thickBot="1">
      <c r="B30" s="59"/>
      <c r="C30" s="59"/>
      <c r="D30" s="65" t="s">
        <v>48</v>
      </c>
      <c r="E30" s="189">
        <v>-3.31371614712091</v>
      </c>
      <c r="F30" s="145">
        <f>_tab_5!F31/_tab_4!E30*100-100</f>
        <v>8.9695533917892902</v>
      </c>
      <c r="G30" s="117">
        <f>_tab_5!G31/_tab_4!F30*100-100</f>
        <v>4.8268006283485221</v>
      </c>
      <c r="H30" s="145">
        <v>4.0154171646683778</v>
      </c>
      <c r="I30" s="190">
        <v>4.0459284525895072</v>
      </c>
      <c r="J30" s="62" t="s">
        <v>47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</row>
    <row r="31" spans="2:24" s="16" customFormat="1">
      <c r="E31" s="5"/>
      <c r="F31" s="5"/>
      <c r="H31" s="5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2:24" s="16" customFormat="1">
      <c r="B32" s="128" t="s">
        <v>133</v>
      </c>
      <c r="G32" s="122"/>
      <c r="H32" s="5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</sheetData>
  <mergeCells count="3">
    <mergeCell ref="D7:D8"/>
    <mergeCell ref="J7:J8"/>
    <mergeCell ref="E7:I7"/>
  </mergeCells>
  <pageMargins left="0.7" right="0.7" top="0.3" bottom="0.75" header="0.3" footer="0.3"/>
  <pageSetup paperSize="9" scale="96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B1:K31"/>
  <sheetViews>
    <sheetView showGridLines="0" zoomScale="90" zoomScaleNormal="90" workbookViewId="0">
      <selection activeCell="E6" sqref="E6:J6"/>
    </sheetView>
  </sheetViews>
  <sheetFormatPr defaultColWidth="9.140625" defaultRowHeight="15"/>
  <cols>
    <col min="1" max="1" width="2.42578125" customWidth="1"/>
    <col min="2" max="2" width="7.28515625" customWidth="1"/>
    <col min="3" max="3" width="10.5703125" customWidth="1"/>
    <col min="4" max="4" width="55.7109375" customWidth="1"/>
    <col min="5" max="10" width="8.85546875" customWidth="1"/>
    <col min="11" max="11" width="58.42578125" bestFit="1" customWidth="1"/>
    <col min="12" max="12" width="9.85546875" bestFit="1" customWidth="1"/>
  </cols>
  <sheetData>
    <row r="1" spans="2:11" s="19" customFormat="1">
      <c r="B1" s="17" t="s">
        <v>89</v>
      </c>
      <c r="C1" s="17"/>
      <c r="D1" s="18"/>
      <c r="E1" s="147"/>
      <c r="F1" s="147"/>
      <c r="G1" s="147"/>
      <c r="H1" s="147"/>
      <c r="I1" s="147"/>
      <c r="J1" s="147"/>
    </row>
    <row r="2" spans="2:11" s="19" customFormat="1">
      <c r="B2" s="17" t="s">
        <v>53</v>
      </c>
      <c r="C2" s="17"/>
      <c r="D2" s="18"/>
      <c r="E2" s="147"/>
      <c r="F2" s="147"/>
      <c r="G2" s="147"/>
      <c r="H2" s="147"/>
      <c r="I2" s="147"/>
      <c r="J2" s="147"/>
    </row>
    <row r="3" spans="2:11" s="19" customFormat="1">
      <c r="B3" s="17" t="s">
        <v>139</v>
      </c>
      <c r="C3" s="17"/>
      <c r="D3" s="18"/>
      <c r="E3" s="147"/>
      <c r="F3" s="147"/>
      <c r="G3" s="147"/>
      <c r="H3" s="147"/>
      <c r="I3" s="147"/>
      <c r="J3" s="147"/>
    </row>
    <row r="4" spans="2:11" s="19" customFormat="1">
      <c r="B4" s="48"/>
      <c r="C4" s="2"/>
      <c r="D4" s="5"/>
      <c r="E4" s="147"/>
      <c r="F4" s="147"/>
      <c r="G4" s="147"/>
      <c r="H4" s="147"/>
      <c r="I4" s="147"/>
      <c r="J4" s="147"/>
    </row>
    <row r="5" spans="2:11" s="19" customFormat="1" ht="15.75" thickBot="1">
      <c r="E5" s="148"/>
      <c r="F5" s="148"/>
      <c r="G5" s="148"/>
      <c r="H5" s="148"/>
      <c r="I5" s="148"/>
      <c r="J5" s="148"/>
      <c r="K5" s="155" t="s">
        <v>52</v>
      </c>
    </row>
    <row r="6" spans="2:11" s="19" customFormat="1" ht="15.75" customHeight="1" thickBot="1">
      <c r="B6" s="10" t="s">
        <v>17</v>
      </c>
      <c r="C6" s="10" t="s">
        <v>81</v>
      </c>
      <c r="D6" s="214" t="s">
        <v>18</v>
      </c>
      <c r="E6" s="209" t="s">
        <v>84</v>
      </c>
      <c r="F6" s="210"/>
      <c r="G6" s="210"/>
      <c r="H6" s="210"/>
      <c r="I6" s="210"/>
      <c r="J6" s="211"/>
      <c r="K6" s="207" t="s">
        <v>19</v>
      </c>
    </row>
    <row r="7" spans="2:11" s="19" customFormat="1" ht="15.75" thickBot="1">
      <c r="B7" s="11" t="s">
        <v>20</v>
      </c>
      <c r="C7" s="11" t="s">
        <v>82</v>
      </c>
      <c r="D7" s="215"/>
      <c r="E7" s="149">
        <v>2020</v>
      </c>
      <c r="F7" s="150">
        <v>2021</v>
      </c>
      <c r="G7" s="150">
        <v>2022</v>
      </c>
      <c r="H7" s="150" t="s">
        <v>129</v>
      </c>
      <c r="I7" s="150">
        <v>2023</v>
      </c>
      <c r="J7" s="149" t="s">
        <v>132</v>
      </c>
      <c r="K7" s="208"/>
    </row>
    <row r="8" spans="2:11" s="19" customFormat="1">
      <c r="B8" s="49" t="s">
        <v>21</v>
      </c>
      <c r="C8" s="70" t="s">
        <v>120</v>
      </c>
      <c r="D8" s="77" t="s">
        <v>90</v>
      </c>
      <c r="E8" s="191">
        <v>18.806137864576201</v>
      </c>
      <c r="F8" s="151">
        <v>17.79322333480463</v>
      </c>
      <c r="G8" s="151">
        <v>16.984471503590118</v>
      </c>
      <c r="H8" s="151">
        <v>16.2225675343539</v>
      </c>
      <c r="I8" s="151">
        <v>16.274238832904057</v>
      </c>
      <c r="J8" s="192">
        <v>15.45190313053566</v>
      </c>
      <c r="K8" s="31" t="s">
        <v>108</v>
      </c>
    </row>
    <row r="9" spans="2:11" s="19" customFormat="1">
      <c r="B9" s="50" t="s">
        <v>22</v>
      </c>
      <c r="C9" s="71" t="s">
        <v>121</v>
      </c>
      <c r="D9" s="64" t="s">
        <v>67</v>
      </c>
      <c r="E9" s="191">
        <v>1.5298069059672199</v>
      </c>
      <c r="F9" s="151">
        <v>1.4944438943636775</v>
      </c>
      <c r="G9" s="151">
        <v>1.4969966023598427</v>
      </c>
      <c r="H9" s="151">
        <v>1.1371522144608499</v>
      </c>
      <c r="I9" s="151">
        <v>1.2698075010153931</v>
      </c>
      <c r="J9" s="192">
        <v>1.1038418278438564</v>
      </c>
      <c r="K9" s="53" t="s">
        <v>125</v>
      </c>
    </row>
    <row r="10" spans="2:11" s="19" customFormat="1">
      <c r="B10" s="50" t="s">
        <v>23</v>
      </c>
      <c r="C10" s="71" t="s">
        <v>122</v>
      </c>
      <c r="D10" s="64" t="s">
        <v>91</v>
      </c>
      <c r="E10" s="191">
        <v>7.0694124649726904</v>
      </c>
      <c r="F10" s="151">
        <v>6.9182963173556304</v>
      </c>
      <c r="G10" s="151">
        <v>7.5046146019411326</v>
      </c>
      <c r="H10" s="151">
        <v>6.8777258510154997</v>
      </c>
      <c r="I10" s="151">
        <v>7.2030611467915726</v>
      </c>
      <c r="J10" s="192">
        <v>6.5059736385814722</v>
      </c>
      <c r="K10" s="53" t="s">
        <v>126</v>
      </c>
    </row>
    <row r="11" spans="2:11" s="19" customFormat="1">
      <c r="B11" s="50" t="s">
        <v>24</v>
      </c>
      <c r="C11" s="71">
        <v>35</v>
      </c>
      <c r="D11" s="64" t="s">
        <v>92</v>
      </c>
      <c r="E11" s="191">
        <v>2.0095342558471998</v>
      </c>
      <c r="F11" s="151">
        <v>1.9079606644857972</v>
      </c>
      <c r="G11" s="151">
        <v>1.7773110192825765</v>
      </c>
      <c r="H11" s="151">
        <v>2.29082298230185</v>
      </c>
      <c r="I11" s="151">
        <v>2.4107058003137634</v>
      </c>
      <c r="J11" s="192">
        <v>2.2910979887421123</v>
      </c>
      <c r="K11" s="53" t="s">
        <v>109</v>
      </c>
    </row>
    <row r="12" spans="2:11" s="19" customFormat="1">
      <c r="B12" s="50" t="s">
        <v>25</v>
      </c>
      <c r="C12" s="71" t="s">
        <v>93</v>
      </c>
      <c r="D12" s="64" t="s">
        <v>94</v>
      </c>
      <c r="E12" s="191">
        <v>0.68043366645223602</v>
      </c>
      <c r="F12" s="151">
        <v>0.66277123589402764</v>
      </c>
      <c r="G12" s="151">
        <v>0.67657381380196502</v>
      </c>
      <c r="H12" s="151">
        <v>0.65029738111809599</v>
      </c>
      <c r="I12" s="151">
        <v>0.63205067206776422</v>
      </c>
      <c r="J12" s="192">
        <v>0.5769683734624278</v>
      </c>
      <c r="K12" s="53" t="s">
        <v>110</v>
      </c>
    </row>
    <row r="13" spans="2:11" s="19" customFormat="1">
      <c r="B13" s="50" t="s">
        <v>26</v>
      </c>
      <c r="C13" s="71" t="s">
        <v>76</v>
      </c>
      <c r="D13" s="64" t="s">
        <v>37</v>
      </c>
      <c r="E13" s="191">
        <v>12.1795291234689</v>
      </c>
      <c r="F13" s="151">
        <v>11.450667041620445</v>
      </c>
      <c r="G13" s="151">
        <v>11.569550828330563</v>
      </c>
      <c r="H13" s="151">
        <v>12.0624740664708</v>
      </c>
      <c r="I13" s="151">
        <v>11.645086853539793</v>
      </c>
      <c r="J13" s="192">
        <v>11.923221279141041</v>
      </c>
      <c r="K13" s="53" t="s">
        <v>38</v>
      </c>
    </row>
    <row r="14" spans="2:11" s="19" customFormat="1">
      <c r="B14" s="50" t="s">
        <v>27</v>
      </c>
      <c r="C14" s="71" t="s">
        <v>123</v>
      </c>
      <c r="D14" s="64" t="s">
        <v>95</v>
      </c>
      <c r="E14" s="191">
        <v>11.9833956642213</v>
      </c>
      <c r="F14" s="151">
        <v>11.427302220577802</v>
      </c>
      <c r="G14" s="151">
        <v>12.195332148078897</v>
      </c>
      <c r="H14" s="151">
        <v>12.1498655699613</v>
      </c>
      <c r="I14" s="151">
        <v>12.005776745157831</v>
      </c>
      <c r="J14" s="192">
        <v>12.007178117587479</v>
      </c>
      <c r="K14" s="53" t="s">
        <v>111</v>
      </c>
    </row>
    <row r="15" spans="2:11" s="19" customFormat="1">
      <c r="B15" s="50" t="s">
        <v>28</v>
      </c>
      <c r="C15" s="71" t="s">
        <v>96</v>
      </c>
      <c r="D15" s="64" t="s">
        <v>97</v>
      </c>
      <c r="E15" s="191">
        <v>2.5420359240891499</v>
      </c>
      <c r="F15" s="151">
        <v>2.7296015878928115</v>
      </c>
      <c r="G15" s="151">
        <v>2.9011669822114232</v>
      </c>
      <c r="H15" s="151">
        <v>2.7441318365468002</v>
      </c>
      <c r="I15" s="151">
        <v>2.8032935941892227</v>
      </c>
      <c r="J15" s="192">
        <v>2.9136406624624667</v>
      </c>
      <c r="K15" s="53" t="s">
        <v>112</v>
      </c>
    </row>
    <row r="16" spans="2:11" s="19" customFormat="1">
      <c r="B16" s="50" t="s">
        <v>29</v>
      </c>
      <c r="C16" s="71" t="s">
        <v>124</v>
      </c>
      <c r="D16" s="64" t="s">
        <v>68</v>
      </c>
      <c r="E16" s="191">
        <v>1.8641848035045301</v>
      </c>
      <c r="F16" s="151">
        <v>2.0853593494856866</v>
      </c>
      <c r="G16" s="151">
        <v>2.6587012055691206</v>
      </c>
      <c r="H16" s="151">
        <v>3.6616862969164199</v>
      </c>
      <c r="I16" s="151">
        <v>3.630841999573533</v>
      </c>
      <c r="J16" s="192">
        <v>4.1103162377753488</v>
      </c>
      <c r="K16" s="53" t="s">
        <v>70</v>
      </c>
    </row>
    <row r="17" spans="2:11" s="19" customFormat="1">
      <c r="B17" s="50" t="s">
        <v>30</v>
      </c>
      <c r="C17" s="71" t="s">
        <v>98</v>
      </c>
      <c r="D17" s="64" t="s">
        <v>99</v>
      </c>
      <c r="E17" s="191">
        <v>2.2915536249818498</v>
      </c>
      <c r="F17" s="151">
        <v>2.3194278443070639</v>
      </c>
      <c r="G17" s="151">
        <v>2.4262295542508983</v>
      </c>
      <c r="H17" s="151">
        <v>2.4231029700719899</v>
      </c>
      <c r="I17" s="151">
        <v>2.4541269206735907</v>
      </c>
      <c r="J17" s="192">
        <v>2.2726671445431923</v>
      </c>
      <c r="K17" s="53" t="s">
        <v>113</v>
      </c>
    </row>
    <row r="18" spans="2:11" s="19" customFormat="1">
      <c r="B18" s="50" t="s">
        <v>31</v>
      </c>
      <c r="C18" s="71" t="s">
        <v>77</v>
      </c>
      <c r="D18" s="64" t="s">
        <v>100</v>
      </c>
      <c r="E18" s="191">
        <v>1.60448840663972</v>
      </c>
      <c r="F18" s="151">
        <v>1.6387352344839461</v>
      </c>
      <c r="G18" s="151">
        <v>1.5841506543872814</v>
      </c>
      <c r="H18" s="151">
        <v>1.58854741367912</v>
      </c>
      <c r="I18" s="151">
        <v>1.6341217698139363</v>
      </c>
      <c r="J18" s="192">
        <v>1.6445889928470472</v>
      </c>
      <c r="K18" s="53" t="s">
        <v>71</v>
      </c>
    </row>
    <row r="19" spans="2:11" s="19" customFormat="1">
      <c r="B19" s="50" t="s">
        <v>32</v>
      </c>
      <c r="C19" s="71">
        <v>68</v>
      </c>
      <c r="D19" s="64" t="s">
        <v>119</v>
      </c>
      <c r="E19" s="191">
        <v>5.7948166874193499</v>
      </c>
      <c r="F19" s="151">
        <v>5.543845279782488</v>
      </c>
      <c r="G19" s="151">
        <v>5.1776096576591213</v>
      </c>
      <c r="H19" s="151">
        <v>4.7521718287486499</v>
      </c>
      <c r="I19" s="151">
        <v>4.9439476227800814</v>
      </c>
      <c r="J19" s="192">
        <v>4.9512795798288112</v>
      </c>
      <c r="K19" s="53" t="s">
        <v>72</v>
      </c>
    </row>
    <row r="20" spans="2:11" s="19" customFormat="1">
      <c r="B20" s="50" t="s">
        <v>33</v>
      </c>
      <c r="C20" s="71" t="s">
        <v>101</v>
      </c>
      <c r="D20" s="64" t="s">
        <v>102</v>
      </c>
      <c r="E20" s="191">
        <v>3.14761310881708</v>
      </c>
      <c r="F20" s="151">
        <v>2.8682968894530081</v>
      </c>
      <c r="G20" s="151">
        <v>3.2503330572856655</v>
      </c>
      <c r="H20" s="151">
        <v>3.1850697717392</v>
      </c>
      <c r="I20" s="151">
        <v>3.1783303729465917</v>
      </c>
      <c r="J20" s="192">
        <v>3.0609310555094322</v>
      </c>
      <c r="K20" s="53" t="s">
        <v>114</v>
      </c>
    </row>
    <row r="21" spans="2:11" s="19" customFormat="1">
      <c r="B21" s="50" t="s">
        <v>34</v>
      </c>
      <c r="C21" s="71" t="s">
        <v>78</v>
      </c>
      <c r="D21" s="64" t="s">
        <v>103</v>
      </c>
      <c r="E21" s="191">
        <v>3.2239540761163799</v>
      </c>
      <c r="F21" s="151">
        <v>3.2657339683255326</v>
      </c>
      <c r="G21" s="151">
        <v>3.4196970829484279</v>
      </c>
      <c r="H21" s="151">
        <v>4.01338600517877</v>
      </c>
      <c r="I21" s="151">
        <v>3.8857317984919377</v>
      </c>
      <c r="J21" s="192">
        <v>4.1997673194963916</v>
      </c>
      <c r="K21" s="53" t="s">
        <v>73</v>
      </c>
    </row>
    <row r="22" spans="2:11" s="19" customFormat="1">
      <c r="B22" s="50" t="s">
        <v>35</v>
      </c>
      <c r="C22" s="51">
        <v>84</v>
      </c>
      <c r="D22" s="64" t="s">
        <v>104</v>
      </c>
      <c r="E22" s="191">
        <v>5.5577257317084996</v>
      </c>
      <c r="F22" s="151">
        <v>5.3086406541358384</v>
      </c>
      <c r="G22" s="151">
        <v>4.8752081456176617</v>
      </c>
      <c r="H22" s="151">
        <v>5.1581802774858501</v>
      </c>
      <c r="I22" s="151">
        <v>5.1816660866596278</v>
      </c>
      <c r="J22" s="192">
        <v>5.3263191000273489</v>
      </c>
      <c r="K22" s="53" t="s">
        <v>74</v>
      </c>
    </row>
    <row r="23" spans="2:11" s="19" customFormat="1">
      <c r="B23" s="50" t="s">
        <v>36</v>
      </c>
      <c r="C23" s="51">
        <v>85</v>
      </c>
      <c r="D23" s="64" t="s">
        <v>105</v>
      </c>
      <c r="E23" s="191">
        <v>3.38890120830008</v>
      </c>
      <c r="F23" s="151">
        <v>3.2771365896726552</v>
      </c>
      <c r="G23" s="151">
        <v>2.9946067484565391</v>
      </c>
      <c r="H23" s="151">
        <v>3.2381277167591702</v>
      </c>
      <c r="I23" s="151">
        <v>2.9294712251427568</v>
      </c>
      <c r="J23" s="192">
        <v>2.9735099654141157</v>
      </c>
      <c r="K23" s="53" t="s">
        <v>75</v>
      </c>
    </row>
    <row r="24" spans="2:11" s="19" customFormat="1">
      <c r="B24" s="50" t="s">
        <v>39</v>
      </c>
      <c r="C24" s="51" t="s">
        <v>83</v>
      </c>
      <c r="D24" s="64" t="s">
        <v>69</v>
      </c>
      <c r="E24" s="191">
        <v>2.9469238955550798</v>
      </c>
      <c r="F24" s="151">
        <v>3.3362362205287175</v>
      </c>
      <c r="G24" s="151">
        <v>3.1381299823435591</v>
      </c>
      <c r="H24" s="151">
        <v>3.19038541488881</v>
      </c>
      <c r="I24" s="151">
        <v>3.204771971318686</v>
      </c>
      <c r="J24" s="192">
        <v>3.3089155258279415</v>
      </c>
      <c r="K24" s="53" t="s">
        <v>115</v>
      </c>
    </row>
    <row r="25" spans="2:11" s="19" customFormat="1">
      <c r="B25" s="50" t="s">
        <v>40</v>
      </c>
      <c r="C25" s="51" t="s">
        <v>79</v>
      </c>
      <c r="D25" s="64" t="s">
        <v>106</v>
      </c>
      <c r="E25" s="191">
        <v>0.40334067134844598</v>
      </c>
      <c r="F25" s="151">
        <v>0.51058292567720243</v>
      </c>
      <c r="G25" s="151">
        <v>0.58006396483920419</v>
      </c>
      <c r="H25" s="151">
        <v>0.69963512501480096</v>
      </c>
      <c r="I25" s="151">
        <v>0.66204541342414802</v>
      </c>
      <c r="J25" s="192">
        <v>0.71322976312184727</v>
      </c>
      <c r="K25" s="53" t="s">
        <v>116</v>
      </c>
    </row>
    <row r="26" spans="2:11" s="19" customFormat="1" ht="15.75" thickBot="1">
      <c r="B26" s="55" t="s">
        <v>41</v>
      </c>
      <c r="C26" s="52" t="s">
        <v>80</v>
      </c>
      <c r="D26" s="64" t="s">
        <v>107</v>
      </c>
      <c r="E26" s="191">
        <v>0.97241593334158904</v>
      </c>
      <c r="F26" s="151">
        <v>0.96786737513531229</v>
      </c>
      <c r="G26" s="151">
        <v>1.097887302560564</v>
      </c>
      <c r="H26" s="151">
        <v>1.15319107684222</v>
      </c>
      <c r="I26" s="151">
        <v>1.1508653058149916</v>
      </c>
      <c r="J26" s="192">
        <v>1.2076502823179389</v>
      </c>
      <c r="K26" s="53" t="s">
        <v>117</v>
      </c>
    </row>
    <row r="27" spans="2:11" s="19" customFormat="1">
      <c r="B27" s="29"/>
      <c r="C27" s="29"/>
      <c r="D27" s="63" t="s">
        <v>50</v>
      </c>
      <c r="E27" s="118">
        <v>87.9962040173275</v>
      </c>
      <c r="F27" s="66">
        <v>85.506128627982264</v>
      </c>
      <c r="G27" s="66">
        <v>86.308634855514555</v>
      </c>
      <c r="H27" s="66">
        <v>87.198521333554098</v>
      </c>
      <c r="I27" s="66">
        <v>87.099941632619277</v>
      </c>
      <c r="J27" s="193">
        <v>86.542999985065933</v>
      </c>
      <c r="K27" s="72" t="s">
        <v>49</v>
      </c>
    </row>
    <row r="28" spans="2:11" s="19" customFormat="1">
      <c r="B28" s="29"/>
      <c r="C28" s="29"/>
      <c r="D28" s="64" t="s">
        <v>10</v>
      </c>
      <c r="E28" s="67">
        <v>12.0037959826725</v>
      </c>
      <c r="F28" s="68">
        <v>14.493871372017736</v>
      </c>
      <c r="G28" s="68">
        <v>13.691365144485463</v>
      </c>
      <c r="H28" s="68">
        <v>12.801478666445901</v>
      </c>
      <c r="I28" s="68">
        <v>12.900058367380732</v>
      </c>
      <c r="J28" s="194">
        <v>13.457000014934072</v>
      </c>
      <c r="K28" s="57" t="s">
        <v>118</v>
      </c>
    </row>
    <row r="29" spans="2:11" s="19" customFormat="1" ht="15.75" thickBot="1">
      <c r="B29" s="29"/>
      <c r="C29" s="29"/>
      <c r="D29" s="65" t="s">
        <v>48</v>
      </c>
      <c r="E29" s="119">
        <v>100</v>
      </c>
      <c r="F29" s="120">
        <v>100</v>
      </c>
      <c r="G29" s="120">
        <v>100</v>
      </c>
      <c r="H29" s="120">
        <v>100</v>
      </c>
      <c r="I29" s="120">
        <v>100</v>
      </c>
      <c r="J29" s="195">
        <v>100</v>
      </c>
      <c r="K29" s="73" t="s">
        <v>47</v>
      </c>
    </row>
    <row r="30" spans="2:11" s="19" customFormat="1">
      <c r="E30" s="148"/>
      <c r="F30" s="148"/>
      <c r="G30" s="148"/>
      <c r="H30" s="148"/>
      <c r="I30"/>
      <c r="J30"/>
      <c r="K30"/>
    </row>
    <row r="31" spans="2:11" s="19" customFormat="1">
      <c r="B31" s="128" t="s">
        <v>133</v>
      </c>
      <c r="E31" s="148"/>
      <c r="F31" s="148"/>
      <c r="G31" s="148"/>
      <c r="H31" s="148"/>
      <c r="I31"/>
      <c r="J31"/>
      <c r="K31"/>
    </row>
  </sheetData>
  <mergeCells count="3">
    <mergeCell ref="D6:D7"/>
    <mergeCell ref="K6:K7"/>
    <mergeCell ref="E6:J6"/>
  </mergeCells>
  <pageMargins left="0.7" right="0.7" top="0.28999999999999998" bottom="0.75" header="0.3" footer="0.3"/>
  <pageSetup paperSize="9"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Kapaku-Cover</vt:lpstr>
      <vt:lpstr>Permbajtja-Content</vt:lpstr>
      <vt:lpstr>_tab_1</vt:lpstr>
      <vt:lpstr>_tab_2</vt:lpstr>
      <vt:lpstr>_tab_3</vt:lpstr>
      <vt:lpstr>_tab_4</vt:lpstr>
      <vt:lpstr>_tab_5</vt:lpstr>
      <vt:lpstr>_tab_6</vt:lpstr>
      <vt:lpstr>_tab_7</vt:lpstr>
      <vt:lpstr>_tab_8</vt:lpstr>
      <vt:lpstr>_tab_2!Print_Area</vt:lpstr>
      <vt:lpstr>_tab_3!Print_Area</vt:lpstr>
      <vt:lpstr>_tab_4!Print_Area</vt:lpstr>
      <vt:lpstr>_tab_5!Print_Area</vt:lpstr>
      <vt:lpstr>_tab_6!Print_Area</vt:lpstr>
      <vt:lpstr>_tab_7!Print_Area</vt:lpstr>
      <vt:lpstr>_tab_8!Print_Area</vt:lpstr>
      <vt:lpstr>'Kapaku-Cover'!Print_Area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2025-06-25T14:34:22Z</dcterms:modified>
</cp:coreProperties>
</file>