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q-filesrv\Drejtoria e Llogarive kombetare\NFSA 2010-2025\PUBLIKIM\Materiale Juna per publikimi qershor 2026\"/>
    </mc:Choice>
  </mc:AlternateContent>
  <xr:revisionPtr revIDLastSave="0" documentId="13_ncr:1_{787A8222-FC69-4743-939C-05D290A96638}" xr6:coauthVersionLast="36" xr6:coauthVersionMax="36" xr10:uidLastSave="{00000000-0000-0000-0000-000000000000}"/>
  <bookViews>
    <workbookView xWindow="-480" yWindow="-165" windowWidth="28920" windowHeight="12675" tabRatio="601" activeTab="2" xr2:uid="{00000000-000D-0000-FFFF-FFFF00000000}"/>
  </bookViews>
  <sheets>
    <sheet name="Kapaku-Cover" sheetId="24" r:id="rId1"/>
    <sheet name="Permbajtja-Content" sheetId="25" r:id="rId2"/>
    <sheet name="Tab_1" sheetId="11" r:id="rId3"/>
    <sheet name="Tab_2" sheetId="12" r:id="rId4"/>
    <sheet name="Tab_3" sheetId="4" r:id="rId5"/>
    <sheet name="Tab_4" sheetId="5" r:id="rId6"/>
    <sheet name="Tab_5" sheetId="6" r:id="rId7"/>
    <sheet name="Tab_6" sheetId="9" r:id="rId8"/>
    <sheet name="Tab_7" sheetId="10" r:id="rId9"/>
    <sheet name="Tab_8" sheetId="13" r:id="rId10"/>
    <sheet name="Tab_9" sheetId="14" r:id="rId11"/>
    <sheet name="Tab_11" sheetId="15" r:id="rId12"/>
    <sheet name="Tab_10" sheetId="16" r:id="rId13"/>
    <sheet name="Tab_12" sheetId="17" r:id="rId14"/>
    <sheet name="Tab_13" sheetId="18" r:id="rId15"/>
    <sheet name="Tab_14" sheetId="19" r:id="rId16"/>
    <sheet name="Tab_15" sheetId="23" r:id="rId17"/>
    <sheet name="Tab_16" sheetId="21" r:id="rId18"/>
    <sheet name="Tab_17" sheetId="22" r:id="rId19"/>
    <sheet name="Tab_18" sheetId="20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3" hidden="1">Tab_2!$A$1:$I$24</definedName>
    <definedName name="a">#REF!</definedName>
    <definedName name="ad">#REF!</definedName>
    <definedName name="Admin2">OFFSET('[1]Mes Admin'!$Y$4,'[1]Mes Admin'!$X$1,0,1,5)</definedName>
    <definedName name="Arsim2">OFFSET('[1]Mes Arsimi'!$U$3,'[1]Mes Arsimi'!$X$1,0,1,5)</definedName>
    <definedName name="datab">#REF!</definedName>
    <definedName name="_xlnm.Database">#REF!</definedName>
    <definedName name="Database_MI">#REF!</definedName>
    <definedName name="DATES">#REF!</definedName>
    <definedName name="dfd">#REF!</definedName>
    <definedName name="DL">[2]Temp!$AF$3:$AK$42</definedName>
    <definedName name="DU">[2]Temp!$AM$3:$AR$42</definedName>
    <definedName name="Edu">OFFSET('[3]Nr Education'!$Z$2,'[3]Nr Education'!$X$1,0,1,8)</definedName>
    <definedName name="gbierjola">#REF!</definedName>
    <definedName name="Health">OFFSET('[3]Nr Health'!$X$3,'[3]Nr Health'!$V$1,0,1,8)</definedName>
    <definedName name="Health2">OFFSET('[1]Mes Shend'!$X$2,'[1]Mes Shend'!$X$1,0,1,5)</definedName>
    <definedName name="keyflag">[2]Input!$P$1</definedName>
    <definedName name="Lidh">OFFSET([3]Other!$X$2,[3]Other!$V$1,0,1,8)</definedName>
    <definedName name="NAMES">#REF!</definedName>
    <definedName name="other2">OFFSET('[1]Other 92'!$V$2,'[1]Other 92'!$X$1,0,1,5)</definedName>
    <definedName name="_xlnm.Print_Area" localSheetId="0">'Kapaku-Cover'!$A$1:$J$48</definedName>
    <definedName name="Prov">OFFSET([3]Admin!$Y$2,[3]Admin!$X$1,0,1,8)</definedName>
    <definedName name="Range_DownloadAnnual">[4]Control!$C$4</definedName>
    <definedName name="Range_DownloadMonth">[4]Control!$C$2</definedName>
    <definedName name="Range_DownloadQuarter">[4]Control!$C$3</definedName>
    <definedName name="renta05">'[5]ConstantePisani(25)'!$G$50</definedName>
    <definedName name="scrForecast">[2]Forecast!$A$1:$L$65536</definedName>
    <definedName name="scrInput">[2]Input!$A$1:$K$65536</definedName>
    <definedName name="scrOutput">[2]Output!$A$1:$U$40</definedName>
    <definedName name="sdfb">#REF!</definedName>
    <definedName name="Shih">OFFSET([6]FromMoF!$A$61,[6]FromMoF!$D$78,1,1,8)</definedName>
    <definedName name="SubPermbledhese">#REF!</definedName>
    <definedName name="tab_2">'Permbajtja-Content'!$B$7</definedName>
    <definedName name="Taxes_constp_2010">#REF!</definedName>
    <definedName name="x">[2]Temp!$L$4:$L$23</definedName>
    <definedName name="y">[2]Temp!$D$4:$D$23</definedName>
  </definedNames>
  <calcPr calcId="191029"/>
</workbook>
</file>

<file path=xl/calcChain.xml><?xml version="1.0" encoding="utf-8"?>
<calcChain xmlns="http://schemas.openxmlformats.org/spreadsheetml/2006/main">
  <c r="B7" i="25" l="1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9" i="25"/>
  <c r="B10" i="25"/>
  <c r="B8" i="25"/>
  <c r="E26" i="24" l="1"/>
  <c r="E23" i="24"/>
  <c r="B18" i="24"/>
  <c r="A3" i="25"/>
  <c r="A45" i="24"/>
  <c r="A40" i="24"/>
  <c r="E24" i="24"/>
  <c r="C4" i="24"/>
</calcChain>
</file>

<file path=xl/sharedStrings.xml><?xml version="1.0" encoding="utf-8"?>
<sst xmlns="http://schemas.openxmlformats.org/spreadsheetml/2006/main" count="1025" uniqueCount="226">
  <si>
    <t>PRODHIMI I BRËNDSHËM BRUTO SIPAS METODËS SË SHPENZIMEVE</t>
  </si>
  <si>
    <t>GROSS DOMESTIC PRODUCT BY EXPENDITURE APPROACH</t>
  </si>
  <si>
    <t>Nr.</t>
  </si>
  <si>
    <t>Emërtimi</t>
  </si>
  <si>
    <t>Description</t>
  </si>
  <si>
    <t>Metoda e Shpenzimeve</t>
  </si>
  <si>
    <t>Expenditure Aproach</t>
  </si>
  <si>
    <t>Konsumi Final     (a+b+c)</t>
  </si>
  <si>
    <t>Final Consumption     (a+b+c)</t>
  </si>
  <si>
    <t>a</t>
  </si>
  <si>
    <t>b</t>
  </si>
  <si>
    <t>c</t>
  </si>
  <si>
    <t>Formimi Bruto i Kapitalit Fiks</t>
  </si>
  <si>
    <t>Gross Fixed Capital Formation</t>
  </si>
  <si>
    <t>Domestic Absorption (1+2)</t>
  </si>
  <si>
    <t>PRODHIM I BRËNDSHËM BRUTO (3+4+5)</t>
  </si>
  <si>
    <t>GROSS DOMESTIC PRODUCT (3+4+5)</t>
  </si>
  <si>
    <t>No.</t>
  </si>
  <si>
    <t>ANNUAL GROWTH OF EXPENDITURE AT CURRENT PRICES</t>
  </si>
  <si>
    <t>STRUKTURA E PRODHIMIT TË BRËNDSHËM BRUTO ME METODËN E SHPENZIMEVE</t>
  </si>
  <si>
    <t>STRUCTURE OF GROSS DOMESTIC PRODUCTION BY EXPENDITURE APPROACH</t>
  </si>
  <si>
    <t>( në % / in % )</t>
  </si>
  <si>
    <t>CONTRIBUTION OF DEMAND COMPONENTS TO REAL GDP GROWTH</t>
  </si>
  <si>
    <t>THE DEFLATORS OF DEMAND COMPONENTS</t>
  </si>
  <si>
    <t>Mospërputhje statistikore</t>
  </si>
  <si>
    <t>Kërkesa e brendshme (1+2)</t>
  </si>
  <si>
    <t xml:space="preserve">Change in inventories </t>
  </si>
  <si>
    <t>Statistical discrepancy</t>
  </si>
  <si>
    <t>RRITJA VJETORE E SHPENZIMEVE ME ÇMIME KORRENTE</t>
  </si>
  <si>
    <t>në % /  in %</t>
  </si>
  <si>
    <t>në % / in %</t>
  </si>
  <si>
    <t>i</t>
  </si>
  <si>
    <t>ii</t>
  </si>
  <si>
    <t xml:space="preserve">          Konsumi Final i Popullatës</t>
  </si>
  <si>
    <t xml:space="preserve">          Konsumi Final i Administratës Publike</t>
  </si>
  <si>
    <t xml:space="preserve">               Konsumi Individual</t>
  </si>
  <si>
    <t xml:space="preserve">               Konsumi Kolektiv</t>
  </si>
  <si>
    <t xml:space="preserve">          Konsumi i Institucioneve Jo-fitimprurëse</t>
  </si>
  <si>
    <t xml:space="preserve">          Eksportet e mallrave e shërbimeve (fob)</t>
  </si>
  <si>
    <t xml:space="preserve">               Eksportet e mallrave</t>
  </si>
  <si>
    <t xml:space="preserve">               Eksportet e shërbimeve</t>
  </si>
  <si>
    <t xml:space="preserve">          Importet e mallrave e shërbimeve (fob)</t>
  </si>
  <si>
    <t xml:space="preserve">               Importet e mallrave</t>
  </si>
  <si>
    <t xml:space="preserve">               Importet e shërbimeve</t>
  </si>
  <si>
    <t xml:space="preserve">          Final Consumption of the Households</t>
  </si>
  <si>
    <t xml:space="preserve">          Final Consumption of General Government</t>
  </si>
  <si>
    <t xml:space="preserve">               Individual consumption</t>
  </si>
  <si>
    <t xml:space="preserve">               Colective consumption</t>
  </si>
  <si>
    <t xml:space="preserve">          Consumption of NPISHs</t>
  </si>
  <si>
    <t xml:space="preserve">          Exports of goods and services (f.o.b)</t>
  </si>
  <si>
    <t xml:space="preserve">               Exports of goods</t>
  </si>
  <si>
    <t xml:space="preserve">               Exports of services</t>
  </si>
  <si>
    <t xml:space="preserve">          Imports of goods and services (f.o.b)</t>
  </si>
  <si>
    <t xml:space="preserve">               Imports of goods </t>
  </si>
  <si>
    <t xml:space="preserve">               Imports of services </t>
  </si>
  <si>
    <t xml:space="preserve">Kërkesa e brendshme </t>
  </si>
  <si>
    <t xml:space="preserve">Konsumi Final     </t>
  </si>
  <si>
    <t xml:space="preserve">Final Consumption     </t>
  </si>
  <si>
    <t xml:space="preserve">Domestic Absorption </t>
  </si>
  <si>
    <t xml:space="preserve">          Exports of goods and services </t>
  </si>
  <si>
    <t xml:space="preserve">          Imports of goods and services </t>
  </si>
  <si>
    <t xml:space="preserve">          Eksportet e mallrave e shërbimeve </t>
  </si>
  <si>
    <t xml:space="preserve">          Importet e mallrave e shërbimeve </t>
  </si>
  <si>
    <t xml:space="preserve">Final Consumption    </t>
  </si>
  <si>
    <t xml:space="preserve">Net export </t>
  </si>
  <si>
    <t>në milion / in million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</si>
  <si>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</si>
  <si>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</si>
  <si>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</si>
  <si>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</si>
  <si>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</si>
  <si>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</si>
  <si>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</si>
  <si>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</si>
  <si>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</si>
  <si>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</si>
  <si>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</si>
  <si>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</si>
  <si>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STRUKTURA E SHPENZIMEVE PËR KONSUM FINAL TË FAMILJEVE</t>
  </si>
  <si>
    <t xml:space="preserve">THE STRUCTURE OF HOUSEHOLD FINAL CONSUMPTION EXPENDITURE </t>
  </si>
  <si>
    <t>DEFLATORËT E SHPENZIMEVE PËR KONSUM FINAL TË FAMILJEVE</t>
  </si>
  <si>
    <t xml:space="preserve">THE DEFLATORS OF HOUSEHOLD FINAL CONSUMPTION EXPENDITURE </t>
  </si>
  <si>
    <t>Transport</t>
  </si>
  <si>
    <t>MAIN GROUPS BY COICOP</t>
  </si>
  <si>
    <t xml:space="preserve">GRUPET KRYESORE SIPAS COICOP </t>
  </si>
  <si>
    <t>Gjithsej</t>
  </si>
  <si>
    <t>Total</t>
  </si>
  <si>
    <t>Food and non-alcoholic beverages</t>
  </si>
  <si>
    <t>Clothing and footwear</t>
  </si>
  <si>
    <t>Housing, water, electricity, gas and other fuels</t>
  </si>
  <si>
    <t>Health</t>
  </si>
  <si>
    <t>FORMIMI BRUTO I KAPITALIT FIKS</t>
  </si>
  <si>
    <t>GROSS FIXED CAPITAL FORMATION</t>
  </si>
  <si>
    <t xml:space="preserve">          Blegtoria</t>
  </si>
  <si>
    <t xml:space="preserve">          Pemtaria dhe Vreshtaria</t>
  </si>
  <si>
    <t xml:space="preserve">          Pyjet</t>
  </si>
  <si>
    <t>Kërkime minerare</t>
  </si>
  <si>
    <t xml:space="preserve">          Ndërtesa për banim</t>
  </si>
  <si>
    <t xml:space="preserve">          Ndërtesa jo për banim</t>
  </si>
  <si>
    <t xml:space="preserve">          Ndërtime inxhinierike</t>
  </si>
  <si>
    <t>Makineri dhe pajisje</t>
  </si>
  <si>
    <t>Mjete transporti</t>
  </si>
  <si>
    <t>Programe kompjuterike dhe databaza</t>
  </si>
  <si>
    <t>DEFLATORET E FORMIMIT BRUTO TE KAPITALIT FIKS</t>
  </si>
  <si>
    <t>THE DEFLATORS OF GROSS FIXED CAPITAL FORMATION</t>
  </si>
  <si>
    <t>RRITJA VJETORE E FORMIMIT BRUTO TE KAPITALIT FIKS ME ÇMIME KORRENTE</t>
  </si>
  <si>
    <t>ANNUAL GROWTH OF GROSS FIXED CAPITAL FORMATION AT CURRENT PRICES</t>
  </si>
  <si>
    <t>STRUKTURA E FORMIMIT BRUTO TE KAPITALIT FIKS</t>
  </si>
  <si>
    <t>STRUCTURE OF GROSS FIXED CAPITAL FORMATION</t>
  </si>
  <si>
    <t xml:space="preserve">Ndryshimet e gjendjeve </t>
  </si>
  <si>
    <t>KONTRIBUTI I KOMPONENTËVE TË KËRKESËS NË RRITJEN REALE TË PBB-së</t>
  </si>
  <si>
    <t>DEFLATORËT E KOMPONENTËVE TË KËRKESËS</t>
  </si>
  <si>
    <t>Eksporti neto^  (a-b)</t>
  </si>
  <si>
    <t>Net export^  (a-b)</t>
  </si>
  <si>
    <t xml:space="preserve">Eksporti neto^  </t>
  </si>
  <si>
    <t xml:space="preserve">Net export^  </t>
  </si>
  <si>
    <t>Eksporti neto^</t>
  </si>
  <si>
    <t xml:space="preserve">Net export^ </t>
  </si>
  <si>
    <t xml:space="preserve">Eksporti neto^ </t>
  </si>
  <si>
    <t>Kërkesa e brendshme</t>
  </si>
  <si>
    <t xml:space="preserve">Bujqësia     </t>
  </si>
  <si>
    <t xml:space="preserve">Ndërtimi     </t>
  </si>
  <si>
    <t xml:space="preserve">Formimi Bruto i Kapitalit Fiks </t>
  </si>
  <si>
    <t>SHPENZIMET PËR KONSUM FINAL TË FAMILJEVE, SIPAS NOMENKLATURËS COICOP</t>
  </si>
  <si>
    <t>HOUSEHOLD FINAL CONSUMPTION EXPENDITURE , BY COICOP NOMENCLATURE</t>
  </si>
  <si>
    <t>`</t>
  </si>
  <si>
    <t xml:space="preserve"> Në milion ALL - In million ALL</t>
  </si>
  <si>
    <t>RRITJA VJETORE E SHPENZIMEVE ME ÇMIMET E VITIT TE MEPARSHEM</t>
  </si>
  <si>
    <t>RRITJA VJETORE E SHPENZIMEVE PËR KONSUM FINAL TË FAMILJEVE ME ÇMIMET E VITIT TE MEPARSHEM</t>
  </si>
  <si>
    <t>RRITJA VJETORE E FORMIMIT BRUTO TE KAPITALIT FIKS ME ÇMIMET E VITIT TE MEPARSHEM</t>
  </si>
  <si>
    <t>ANNUAL GROWTH RATE OF HOUSEHOLD FINAL CONSUMPTION EXPENDITURE AT PREVIOUS YEAR PRICES</t>
  </si>
  <si>
    <t>ANNUAL GROWTH OF EXPENDITURE AT PREVIOUS YEAR PRICES</t>
  </si>
  <si>
    <t>ANNUAL GROWTH OF GROSS FIXED CAPITAL FORMATION AT PREVIOUS YEAR PRICES</t>
  </si>
  <si>
    <t>AN.1 Produced non-financial assets</t>
  </si>
  <si>
    <t xml:space="preserve"> AN.11 Fixed assets by type of asset </t>
  </si>
  <si>
    <t xml:space="preserve">      AN.111 Dwellings</t>
  </si>
  <si>
    <t xml:space="preserve">     AN.112 Other buildings and structures </t>
  </si>
  <si>
    <t xml:space="preserve">        AN.1121 Buildings other than dwellings </t>
  </si>
  <si>
    <t xml:space="preserve">       AN.1122 Other structures</t>
  </si>
  <si>
    <t xml:space="preserve">       AN.1123 Land improvements</t>
  </si>
  <si>
    <t xml:space="preserve">    AN.113 Machinery and equipment </t>
  </si>
  <si>
    <t xml:space="preserve">     AN.1131 Transport equipment </t>
  </si>
  <si>
    <t xml:space="preserve">     AN.1132 ICT equipment </t>
  </si>
  <si>
    <t xml:space="preserve">     AN.1139 Other machinery and equipment </t>
  </si>
  <si>
    <t xml:space="preserve">   AN.115 Cultivated biological resources </t>
  </si>
  <si>
    <t xml:space="preserve">    AN.1151 Animal resources yielding repeat products </t>
  </si>
  <si>
    <t xml:space="preserve">    AN.1152 Tree, crop and plant resources yielding repeat products</t>
  </si>
  <si>
    <t xml:space="preserve">    AN.1172 Mineral exploration and evaluation </t>
  </si>
  <si>
    <t xml:space="preserve">   AN.1173 Computer software and databases </t>
  </si>
  <si>
    <t>    AN.111 Banesat</t>
  </si>
  <si>
    <t>    AN.112 Ndërtesa dhe struktura të tjera</t>
  </si>
  <si>
    <t>    AN.113 Makineri dhe pajisje</t>
  </si>
  <si>
    <t>AN.1 Pasuritë jo-financiare të prodhuara</t>
  </si>
  <si>
    <t>AN.11 Pasuritë fikse sipas llojit të asetit</t>
  </si>
  <si>
    <t>       AN.1122 Struktura të tjera</t>
  </si>
  <si>
    <t>       AN.1123 Përmirësimet e tokës</t>
  </si>
  <si>
    <t>       AN.1131 Pajisje transporti</t>
  </si>
  <si>
    <t>       AN.1132 Pajisje ICT</t>
  </si>
  <si>
    <t>       AN.1139 Makineri dhe pajisje të tjera</t>
  </si>
  <si>
    <t>    AN.115 Burime biologjike të kultivuara</t>
  </si>
  <si>
    <t>       AN.1151 Blektoria</t>
  </si>
  <si>
    <t xml:space="preserve">       AN.1153 Pyjet </t>
  </si>
  <si>
    <t>    AN.117 Produktet e pronësisë intelektuale</t>
  </si>
  <si>
    <t>       AN.1172 Kërkimet minerare</t>
  </si>
  <si>
    <t>       AN.1173 Programe kompjuterike dhe databaza</t>
  </si>
  <si>
    <t xml:space="preserve">   AN.1153 Forestry</t>
  </si>
  <si>
    <t xml:space="preserve">   AN.117 Intellectual property products</t>
  </si>
  <si>
    <t>       AN.1121Ndërtesa jo për banim</t>
  </si>
  <si>
    <t>       AN.1152  Pemtaria dhe Vreshtaria</t>
  </si>
  <si>
    <t xml:space="preserve">                  Description</t>
  </si>
  <si>
    <t>13</t>
  </si>
  <si>
    <t>Veshje dhe këpucë</t>
  </si>
  <si>
    <t>Shërbime sigurimi dhe financiare</t>
  </si>
  <si>
    <t>Alcoholic beverages, tobacco and narcotics</t>
  </si>
  <si>
    <t>Furnishings, household equipment and routine household maintenance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</si>
  <si>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</si>
  <si>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</si>
  <si>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</si>
  <si>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</si>
  <si>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</si>
  <si>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</si>
  <si>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>Pije alkoolike, duhan dhe narkotikë</t>
  </si>
  <si>
    <t>Strehim, ujë, energji elektrike, gaz dhe lëndë të tjera djegëse</t>
  </si>
  <si>
    <t>Shëndetësi</t>
  </si>
  <si>
    <t>Informacion dhe komunikim</t>
  </si>
  <si>
    <t>Argëtim, sport dhe kulturë</t>
  </si>
  <si>
    <t>Shërbime arsimore</t>
  </si>
  <si>
    <t>Restorante dhe shërbime akomodimi</t>
  </si>
  <si>
    <t>Kujdes personal, mbrojtje sociale dhe mallra e shërbime të ndryshme</t>
  </si>
  <si>
    <t>Mobilim, pajisje shtëpiake dhe mirëmbajtje e zakonshme e banesës</t>
  </si>
  <si>
    <t>Ushqime dhe pije jo -alkoolike</t>
  </si>
  <si>
    <t>* 2025 Gjysëm Finale/Semi Final</t>
  </si>
  <si>
    <t>2025*</t>
  </si>
  <si>
    <t xml:space="preserve"> *2025 Gjysëm Finale/Semi Final</t>
  </si>
  <si>
    <t>( 2021– 2025*, me çmime korrente / current prices )</t>
  </si>
  <si>
    <t>(2021– 2025*, me çmimet e vitit të mëparshëm / at prices of previous year )</t>
  </si>
  <si>
    <t>(2021 – 2025*, me çmime korrente / at current prices )</t>
  </si>
  <si>
    <t>( 2021 – 2025*, me çmime korrente / at current prices )</t>
  </si>
  <si>
    <t>( 2021– 2025*, me çmime korrente / at current prices )</t>
  </si>
  <si>
    <t>( 2021 - 2025*, me çmime korrente / current prices )</t>
  </si>
  <si>
    <t>( 2021 - 2025*, me çmime konstante / constant prices )</t>
  </si>
  <si>
    <t>( 2021– 2025*, me çmimet e vitit të mëparshëm / at prices of previous year )</t>
  </si>
  <si>
    <t>( 2021– 2025*, me cmimet e vitit te kaluar / at the prices of the previous year )</t>
  </si>
  <si>
    <t>Publikuar: 29.06.2026</t>
  </si>
  <si>
    <t>Për pyetje në lidhje me këtë publikimi ju lutemi të kontaktoni:</t>
  </si>
  <si>
    <t>Tel +(355) 4 2222411 / +(355) 4 2233356 | Fax +(355) 4 2228300 ose E-Mail: info@instat.gov.al</t>
  </si>
  <si>
    <t>© Instituti i Statistikave, Tiranë 2026</t>
  </si>
  <si>
    <t xml:space="preserve">Riprodhimi dhe shpërndarja e plotë apo e pjesëshme janë të lejuara duke marrë të mirëqënë referimin si burim. </t>
  </si>
  <si>
    <t>tab 1</t>
  </si>
  <si>
    <t>tab 2</t>
  </si>
  <si>
    <t>tab 3</t>
  </si>
  <si>
    <t>tab 4</t>
  </si>
  <si>
    <t>tab 5</t>
  </si>
  <si>
    <t>tab 6</t>
  </si>
  <si>
    <t>tab 7</t>
  </si>
  <si>
    <t>tab 8</t>
  </si>
  <si>
    <t>tab 9</t>
  </si>
  <si>
    <t>tab 10</t>
  </si>
  <si>
    <t>tab 11</t>
  </si>
  <si>
    <t>tab 12</t>
  </si>
  <si>
    <t>tab 13</t>
  </si>
  <si>
    <t>tab 14</t>
  </si>
  <si>
    <t>tab 15</t>
  </si>
  <si>
    <t>tab 16</t>
  </si>
  <si>
    <t>tab 17</t>
  </si>
  <si>
    <t>tab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</si>
</sst>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#,##0.0"/>
    <numFmt numFmtId="170" formatCode="0.0"/>
    <numFmt numFmtId="171" formatCode="_(* #,##0.0_);_(* \(#,##0.0\);_(* &quot;-&quot;??_);_(@_)"/>
    <numFmt numFmtId="172" formatCode="_(* #,##0_);_(* \(#,##0\);_(* &quot;-&quot;??_);_(@_)"/>
    <numFmt numFmtId="173" formatCode="0.000"/>
    <numFmt numFmtId="174" formatCode="@\ *."/>
    <numFmt numFmtId="175" formatCode="\ \ \ \ \ \ \ \ \ \ @\ *."/>
    <numFmt numFmtId="176" formatCode="\ \ \ \ \ \ \ \ \ \ \ \ @\ *."/>
    <numFmt numFmtId="177" formatCode="\ \ \ \ \ \ \ \ \ \ \ \ @"/>
    <numFmt numFmtId="178" formatCode="\ \ \ \ \ \ \ \ \ \ \ \ \ @\ *."/>
    <numFmt numFmtId="179" formatCode="\ @\ *."/>
    <numFmt numFmtId="180" formatCode="\ @"/>
    <numFmt numFmtId="181" formatCode="\ \ @\ *."/>
    <numFmt numFmtId="182" formatCode="\ \ @"/>
    <numFmt numFmtId="183" formatCode="\ \ \ @\ *."/>
    <numFmt numFmtId="184" formatCode="\ \ \ @"/>
    <numFmt numFmtId="185" formatCode="\ \ \ \ @\ *."/>
    <numFmt numFmtId="186" formatCode="\ \ \ \ @"/>
    <numFmt numFmtId="187" formatCode="\ \ \ \ \ \ @\ *."/>
    <numFmt numFmtId="188" formatCode="\ \ \ \ \ \ @"/>
    <numFmt numFmtId="189" formatCode="\ \ \ \ \ \ \ @\ *."/>
    <numFmt numFmtId="190" formatCode="\ \ \ \ \ \ \ \ \ @\ *."/>
    <numFmt numFmtId="191" formatCode="\ \ \ \ \ \ \ \ \ @"/>
    <numFmt numFmtId="192" formatCode="&quot;IR£&quot;#,##0;\-&quot;IR£&quot;#,##0"/>
    <numFmt numFmtId="193" formatCode="mmmm\ d\,\ yyyy"/>
    <numFmt numFmtId="194" formatCode="_-* #,##0_?_._-;\-* #,##0_?_._-;_-* &quot;-&quot;_?_._-;_-@_-"/>
    <numFmt numFmtId="195" formatCode="_-* #,##0.00_?_._-;\-* #,##0.00_?_._-;_-* &quot;-&quot;??_?_._-;_-@_-"/>
    <numFmt numFmtId="196" formatCode="#,##0\ &quot;Kč&quot;;\-#,##0\ &quot;Kč&quot;"/>
  </numFmts>
  <fonts count="8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MetaNormalLF-Roman"/>
    </font>
    <font>
      <sz val="10"/>
      <name val="Helv"/>
      <charset val="204"/>
    </font>
    <font>
      <sz val="10"/>
      <color indexed="8"/>
      <name val="Arial"/>
      <family val="2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7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sz val="12"/>
      <name val="Academy"/>
    </font>
    <font>
      <sz val="8"/>
      <name val="Academy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6.15"/>
      <name val="Arial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0"/>
      <name val="NTHarmonica"/>
      <charset val="204"/>
    </font>
    <font>
      <b/>
      <sz val="11"/>
      <color indexed="63"/>
      <name val="Calibri"/>
      <family val="2"/>
    </font>
    <font>
      <b/>
      <sz val="6.15"/>
      <name val="Arial"/>
      <family val="2"/>
    </font>
    <font>
      <b/>
      <sz val="4.5"/>
      <name val="Arial"/>
      <family val="2"/>
    </font>
    <font>
      <b/>
      <sz val="12"/>
      <name val="MS Sans Serif"/>
      <family val="2"/>
    </font>
    <font>
      <sz val="4.5"/>
      <name val="Arial"/>
      <family val="2"/>
    </font>
    <font>
      <sz val="11"/>
      <name val="MetaNormalLF-Roman"/>
      <family val="2"/>
    </font>
    <font>
      <sz val="6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b/>
      <sz val="11"/>
      <color indexed="16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0"/>
      <name val="Arial CE"/>
      <family val="2"/>
      <charset val="238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8"/>
      <name val="Arial"/>
      <family val="2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24"/>
      <name val="MetaNormalLF-Roman"/>
      <family val="2"/>
    </font>
    <font>
      <sz val="24"/>
      <name val="Arial"/>
      <family val="2"/>
    </font>
    <font>
      <b/>
      <sz val="20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sz val="10"/>
      <name val="MetaNormalLF-Roman"/>
      <family val="2"/>
    </font>
    <font>
      <i/>
      <sz val="10"/>
      <name val="MetaNormalLF-Roman"/>
    </font>
    <font>
      <b/>
      <sz val="14"/>
      <name val="MetaNormalLF-Roman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06">
    <xf numFmtId="0" fontId="0" fillId="0" borderId="0"/>
    <xf numFmtId="167" fontId="6" fillId="0" borderId="0" applyFont="0" applyFill="0" applyBorder="0" applyAlignment="0" applyProtection="0"/>
    <xf numFmtId="0" fontId="1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174" fontId="7" fillId="0" borderId="0"/>
    <xf numFmtId="49" fontId="7" fillId="0" borderId="0"/>
    <xf numFmtId="175" fontId="7" fillId="0" borderId="0">
      <alignment horizontal="center"/>
    </xf>
    <xf numFmtId="176" fontId="7" fillId="0" borderId="0"/>
    <xf numFmtId="177" fontId="7" fillId="0" borderId="0"/>
    <xf numFmtId="178" fontId="7" fillId="0" borderId="0"/>
    <xf numFmtId="179" fontId="20" fillId="0" borderId="0"/>
    <xf numFmtId="180" fontId="20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181" fontId="22" fillId="0" borderId="0"/>
    <xf numFmtId="182" fontId="20" fillId="0" borderId="0"/>
    <xf numFmtId="183" fontId="7" fillId="0" borderId="0"/>
    <xf numFmtId="184" fontId="20" fillId="0" borderId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185" fontId="22" fillId="0" borderId="0"/>
    <xf numFmtId="186" fontId="20" fillId="0" borderId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187" fontId="7" fillId="0" borderId="0"/>
    <xf numFmtId="188" fontId="7" fillId="0" borderId="0">
      <alignment horizontal="center"/>
    </xf>
    <xf numFmtId="189" fontId="7" fillId="0" borderId="0">
      <alignment horizontal="center"/>
    </xf>
    <xf numFmtId="190" fontId="7" fillId="0" borderId="0"/>
    <xf numFmtId="191" fontId="7" fillId="0" borderId="0">
      <alignment horizontal="center"/>
    </xf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4" fillId="6" borderId="0" applyNumberFormat="0" applyBorder="0" applyAlignment="0" applyProtection="0"/>
    <xf numFmtId="0" fontId="25" fillId="23" borderId="9" applyNumberFormat="0" applyAlignment="0" applyProtection="0"/>
    <xf numFmtId="0" fontId="26" fillId="24" borderId="10" applyNumberFormat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" fillId="0" borderId="0" applyFont="0" applyFill="0" applyBorder="0" applyAlignment="0" applyProtection="0"/>
    <xf numFmtId="3" fontId="6" fillId="0" borderId="0" applyFill="0" applyBorder="0" applyAlignment="0" applyProtection="0"/>
    <xf numFmtId="192" fontId="6" fillId="0" borderId="0" applyFill="0" applyBorder="0" applyAlignment="0" applyProtection="0"/>
    <xf numFmtId="193" fontId="6" fillId="0" borderId="0" applyFill="0" applyBorder="0" applyAlignment="0" applyProtection="0"/>
    <xf numFmtId="0" fontId="29" fillId="0" borderId="0" applyNumberFormat="0" applyFill="0" applyBorder="0" applyAlignment="0" applyProtection="0"/>
    <xf numFmtId="2" fontId="6" fillId="0" borderId="0" applyFill="0" applyBorder="0" applyAlignment="0" applyProtection="0"/>
    <xf numFmtId="0" fontId="7" fillId="0" borderId="11"/>
    <xf numFmtId="0" fontId="30" fillId="7" borderId="0" applyNumberFormat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wrapText="1"/>
    </xf>
    <xf numFmtId="0" fontId="36" fillId="0" borderId="0"/>
    <xf numFmtId="0" fontId="37" fillId="10" borderId="9" applyNumberFormat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Protection="0">
      <alignment horizontal="left" vertical="top" wrapText="1"/>
    </xf>
    <xf numFmtId="174" fontId="20" fillId="0" borderId="0"/>
    <xf numFmtId="0" fontId="40" fillId="2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28" fillId="0" borderId="0"/>
    <xf numFmtId="0" fontId="5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26" borderId="17" applyNumberFormat="0" applyFont="0" applyAlignment="0" applyProtection="0"/>
    <xf numFmtId="49" fontId="20" fillId="0" borderId="0"/>
    <xf numFmtId="194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167" fontId="6" fillId="0" borderId="0" applyFont="0" applyFill="0" applyBorder="0" applyProtection="0"/>
    <xf numFmtId="0" fontId="43" fillId="23" borderId="18" applyNumberFormat="0" applyAlignment="0" applyProtection="0"/>
    <xf numFmtId="9" fontId="6" fillId="0" borderId="0" applyFont="0" applyFill="0" applyBorder="0" applyAlignment="0" applyProtection="0"/>
    <xf numFmtId="3" fontId="39" fillId="0" borderId="0" applyFill="0" applyBorder="0" applyProtection="0">
      <alignment horizontal="right"/>
    </xf>
    <xf numFmtId="49" fontId="39" fillId="0" borderId="0" applyFill="0" applyBorder="0" applyProtection="0">
      <alignment horizontal="right"/>
    </xf>
    <xf numFmtId="49" fontId="39" fillId="0" borderId="0" applyFill="0" applyBorder="0" applyProtection="0">
      <alignment horizontal="left" vertical="top"/>
    </xf>
    <xf numFmtId="49" fontId="44" fillId="0" borderId="0" applyFill="0" applyBorder="0" applyProtection="0">
      <alignment horizontal="right"/>
    </xf>
    <xf numFmtId="49" fontId="14" fillId="0" borderId="0" applyFill="0" applyBorder="0" applyProtection="0">
      <alignment horizontal="left"/>
    </xf>
    <xf numFmtId="0" fontId="44" fillId="0" borderId="0" applyNumberFormat="0" applyFill="0" applyBorder="0" applyProtection="0"/>
    <xf numFmtId="49" fontId="44" fillId="0" borderId="16" applyFill="0" applyProtection="0">
      <alignment horizontal="center"/>
    </xf>
    <xf numFmtId="49" fontId="44" fillId="0" borderId="16" applyFill="0" applyProtection="0">
      <alignment horizontal="center" vertical="justify" wrapText="1"/>
    </xf>
    <xf numFmtId="49" fontId="45" fillId="0" borderId="16" applyFill="0" applyProtection="0">
      <alignment horizontal="center" vertical="top" wrapText="1"/>
    </xf>
    <xf numFmtId="49" fontId="44" fillId="0" borderId="0" applyFill="0" applyBorder="0" applyProtection="0">
      <alignment horizontal="right" vertical="top"/>
    </xf>
    <xf numFmtId="49" fontId="39" fillId="0" borderId="0" applyFill="0" applyBorder="0" applyProtection="0">
      <alignment horizontal="right" vertical="top" wrapText="1"/>
    </xf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9" fontId="44" fillId="0" borderId="19" applyFill="0" applyProtection="0">
      <alignment horizontal="center"/>
    </xf>
    <xf numFmtId="49" fontId="44" fillId="0" borderId="19" applyFill="0" applyProtection="0">
      <alignment horizontal="center" wrapText="1"/>
    </xf>
    <xf numFmtId="0" fontId="44" fillId="0" borderId="19" applyFill="0" applyProtection="0">
      <alignment horizontal="center"/>
    </xf>
    <xf numFmtId="0" fontId="45" fillId="0" borderId="19" applyFill="0" applyProtection="0">
      <alignment horizontal="center" vertical="top"/>
    </xf>
    <xf numFmtId="0" fontId="39" fillId="0" borderId="20" applyNumberFormat="0" applyFill="0" applyProtection="0">
      <alignment vertical="top"/>
    </xf>
    <xf numFmtId="49" fontId="44" fillId="0" borderId="20" applyFill="0" applyProtection="0">
      <alignment horizontal="center" vertical="justify" wrapText="1"/>
    </xf>
    <xf numFmtId="49" fontId="44" fillId="0" borderId="20" applyFill="0" applyProtection="0">
      <alignment horizontal="center"/>
    </xf>
    <xf numFmtId="0" fontId="44" fillId="0" borderId="20" applyFill="0" applyProtection="0">
      <alignment horizontal="center"/>
    </xf>
    <xf numFmtId="0" fontId="45" fillId="0" borderId="20" applyFill="0" applyProtection="0">
      <alignment horizontal="center" vertical="top"/>
    </xf>
    <xf numFmtId="0" fontId="44" fillId="0" borderId="0" applyNumberFormat="0" applyFill="0" applyBorder="0" applyProtection="0">
      <alignment horizontal="left"/>
    </xf>
    <xf numFmtId="0" fontId="39" fillId="27" borderId="16" applyNumberFormat="0" applyAlignment="0" applyProtection="0"/>
    <xf numFmtId="3" fontId="39" fillId="27" borderId="16">
      <alignment horizontal="right"/>
      <protection locked="0"/>
    </xf>
    <xf numFmtId="49" fontId="39" fillId="2" borderId="0" applyBorder="0">
      <alignment horizontal="right"/>
      <protection locked="0"/>
    </xf>
    <xf numFmtId="0" fontId="47" fillId="27" borderId="16" applyNumberFormat="0">
      <alignment horizontal="left" vertical="top" wrapText="1"/>
      <protection locked="0"/>
    </xf>
    <xf numFmtId="0" fontId="39" fillId="0" borderId="16" applyNumberFormat="0" applyFill="0" applyAlignment="0" applyProtection="0"/>
    <xf numFmtId="3" fontId="39" fillId="0" borderId="16" applyFill="0" applyProtection="0">
      <alignment horizontal="right"/>
    </xf>
    <xf numFmtId="0" fontId="47" fillId="0" borderId="16" applyNumberFormat="0" applyFill="0" applyProtection="0">
      <alignment horizontal="left" vertical="top" wrapText="1"/>
    </xf>
    <xf numFmtId="0" fontId="48" fillId="0" borderId="0"/>
    <xf numFmtId="0" fontId="6" fillId="0" borderId="0"/>
    <xf numFmtId="0" fontId="18" fillId="0" borderId="0"/>
    <xf numFmtId="0" fontId="49" fillId="0" borderId="0" applyNumberFormat="0" applyBorder="0" applyAlignment="0">
      <alignment horizontal="left" readingOrder="1"/>
    </xf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0" applyNumberFormat="0" applyFill="0" applyBorder="0" applyAlignment="0" applyProtection="0"/>
    <xf numFmtId="164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6" fillId="0" borderId="0"/>
    <xf numFmtId="167" fontId="6" fillId="0" borderId="0" applyFont="0" applyFill="0" applyBorder="0" applyProtection="0"/>
    <xf numFmtId="165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19" fillId="0" borderId="0">
      <alignment vertical="top"/>
    </xf>
    <xf numFmtId="0" fontId="19" fillId="0" borderId="0">
      <alignment vertical="top"/>
    </xf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6" fillId="26" borderId="17" applyNumberFormat="0" applyFont="0" applyAlignment="0" applyProtection="0"/>
    <xf numFmtId="0" fontId="25" fillId="23" borderId="9" applyNumberFormat="0" applyAlignment="0" applyProtection="0"/>
    <xf numFmtId="0" fontId="30" fillId="7" borderId="0" applyNumberFormat="0" applyBorder="0" applyAlignment="0" applyProtection="0"/>
    <xf numFmtId="165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53" fillId="0" borderId="0" applyFont="0" applyFill="0" applyBorder="0" applyAlignment="0" applyProtection="0"/>
    <xf numFmtId="0" fontId="24" fillId="6" borderId="0" applyNumberFormat="0" applyBorder="0" applyAlignment="0" applyProtection="0"/>
    <xf numFmtId="0" fontId="54" fillId="0" borderId="0" applyFont="0" applyFill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3" fontId="5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37" fillId="10" borderId="9" applyNumberFormat="0" applyAlignment="0" applyProtection="0"/>
    <xf numFmtId="0" fontId="26" fillId="24" borderId="10" applyNumberFormat="0" applyAlignment="0" applyProtection="0"/>
    <xf numFmtId="0" fontId="38" fillId="0" borderId="15" applyNumberFormat="0" applyFill="0" applyAlignment="0" applyProtection="0"/>
    <xf numFmtId="196" fontId="54" fillId="0" borderId="0" applyFont="0" applyFill="0" applyBorder="0" applyAlignment="0" applyProtection="0"/>
    <xf numFmtId="0" fontId="54" fillId="0" borderId="0"/>
    <xf numFmtId="0" fontId="6" fillId="0" borderId="0"/>
    <xf numFmtId="0" fontId="6" fillId="0" borderId="0"/>
    <xf numFmtId="0" fontId="6" fillId="0" borderId="0"/>
    <xf numFmtId="0" fontId="56" fillId="0" borderId="0"/>
    <xf numFmtId="0" fontId="21" fillId="0" borderId="0"/>
    <xf numFmtId="0" fontId="6" fillId="0" borderId="0"/>
    <xf numFmtId="0" fontId="28" fillId="0" borderId="0"/>
    <xf numFmtId="0" fontId="54" fillId="0" borderId="0">
      <alignment vertical="top"/>
    </xf>
    <xf numFmtId="0" fontId="54" fillId="0" borderId="0">
      <alignment vertical="top"/>
    </xf>
    <xf numFmtId="0" fontId="6" fillId="26" borderId="17" applyNumberFormat="0" applyFont="0" applyAlignment="0" applyProtection="0"/>
    <xf numFmtId="0" fontId="6" fillId="26" borderId="17" applyNumberFormat="0" applyFont="0" applyAlignment="0" applyProtection="0"/>
    <xf numFmtId="40" fontId="19" fillId="28" borderId="0">
      <alignment horizontal="right"/>
    </xf>
    <xf numFmtId="0" fontId="57" fillId="28" borderId="22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2" fontId="5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6" fillId="0" borderId="0"/>
    <xf numFmtId="0" fontId="51" fillId="0" borderId="21" applyNumberFormat="0" applyFill="0" applyAlignment="0" applyProtection="0"/>
    <xf numFmtId="0" fontId="43" fillId="23" borderId="18" applyNumberFormat="0" applyAlignment="0" applyProtection="0"/>
    <xf numFmtId="0" fontId="5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" fillId="0" borderId="0"/>
    <xf numFmtId="0" fontId="62" fillId="0" borderId="0"/>
    <xf numFmtId="0" fontId="62" fillId="0" borderId="0"/>
    <xf numFmtId="0" fontId="66" fillId="0" borderId="0" applyBorder="0"/>
    <xf numFmtId="0" fontId="2" fillId="0" borderId="0"/>
    <xf numFmtId="167" fontId="2" fillId="0" borderId="0" applyFont="0" applyFill="0" applyBorder="0" applyAlignment="0" applyProtection="0"/>
    <xf numFmtId="0" fontId="66" fillId="0" borderId="0" applyBorder="0"/>
    <xf numFmtId="0" fontId="34" fillId="0" borderId="0" applyNumberFormat="0" applyFill="0" applyBorder="0" applyAlignment="0" applyProtection="0"/>
    <xf numFmtId="0" fontId="1" fillId="0" borderId="0"/>
  </cellStyleXfs>
  <cellXfs count="281">
    <xf numFmtId="0" fontId="0" fillId="0" borderId="0" xfId="0"/>
    <xf numFmtId="0" fontId="8" fillId="0" borderId="0" xfId="0" applyFont="1" applyBorder="1"/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Border="1"/>
    <xf numFmtId="0" fontId="8" fillId="0" borderId="0" xfId="0" applyFont="1"/>
    <xf numFmtId="0" fontId="10" fillId="0" borderId="0" xfId="0" applyFont="1"/>
    <xf numFmtId="169" fontId="9" fillId="0" borderId="0" xfId="0" applyNumberFormat="1" applyFont="1" applyBorder="1" applyAlignment="1">
      <alignment horizontal="right" vertical="center" wrapText="1"/>
    </xf>
    <xf numFmtId="169" fontId="9" fillId="0" borderId="0" xfId="0" applyNumberFormat="1" applyFont="1"/>
    <xf numFmtId="167" fontId="0" fillId="0" borderId="0" xfId="1" applyFont="1"/>
    <xf numFmtId="167" fontId="0" fillId="0" borderId="0" xfId="0" applyNumberFormat="1"/>
    <xf numFmtId="2" fontId="9" fillId="0" borderId="0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172" fontId="0" fillId="0" borderId="0" xfId="1" applyNumberFormat="1" applyFont="1"/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horizontal="left"/>
    </xf>
    <xf numFmtId="0" fontId="8" fillId="0" borderId="5" xfId="0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9" fillId="0" borderId="3" xfId="0" applyFont="1" applyBorder="1" applyAlignment="1">
      <alignment horizontal="center"/>
    </xf>
    <xf numFmtId="0" fontId="8" fillId="0" borderId="0" xfId="3" applyFont="1" applyBorder="1" applyAlignment="1"/>
    <xf numFmtId="0" fontId="6" fillId="0" borderId="0" xfId="3" applyAlignment="1"/>
    <xf numFmtId="0" fontId="6" fillId="0" borderId="0" xfId="3"/>
    <xf numFmtId="0" fontId="6" fillId="0" borderId="0" xfId="3" applyAlignment="1">
      <alignment horizontal="right"/>
    </xf>
    <xf numFmtId="0" fontId="9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/>
    </xf>
    <xf numFmtId="0" fontId="8" fillId="0" borderId="0" xfId="3" applyFont="1" applyBorder="1"/>
    <xf numFmtId="4" fontId="9" fillId="0" borderId="0" xfId="1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172" fontId="15" fillId="0" borderId="7" xfId="1" applyNumberFormat="1" applyFont="1" applyBorder="1" applyAlignment="1">
      <alignment horizontal="center"/>
    </xf>
    <xf numFmtId="167" fontId="9" fillId="0" borderId="0" xfId="1" applyNumberFormat="1" applyFont="1" applyBorder="1"/>
    <xf numFmtId="172" fontId="8" fillId="0" borderId="7" xfId="1" applyNumberFormat="1" applyFont="1" applyBorder="1" applyAlignment="1">
      <alignment horizontal="center"/>
    </xf>
    <xf numFmtId="2" fontId="6" fillId="0" borderId="0" xfId="3" applyNumberFormat="1"/>
    <xf numFmtId="2" fontId="0" fillId="0" borderId="0" xfId="0" applyNumberFormat="1"/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131" applyFont="1" applyFill="1" applyBorder="1"/>
    <xf numFmtId="4" fontId="9" fillId="0" borderId="6" xfId="1" applyNumberFormat="1" applyFont="1" applyFill="1" applyBorder="1" applyAlignment="1">
      <alignment vertical="center"/>
    </xf>
    <xf numFmtId="172" fontId="0" fillId="0" borderId="0" xfId="0" applyNumberFormat="1"/>
    <xf numFmtId="0" fontId="0" fillId="0" borderId="0" xfId="0" applyFill="1"/>
    <xf numFmtId="0" fontId="8" fillId="0" borderId="0" xfId="0" applyFont="1" applyBorder="1" applyAlignment="1">
      <alignment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2" fontId="61" fillId="0" borderId="0" xfId="0" applyNumberFormat="1" applyFont="1" applyBorder="1"/>
    <xf numFmtId="172" fontId="6" fillId="0" borderId="0" xfId="1" applyNumberFormat="1"/>
    <xf numFmtId="170" fontId="61" fillId="0" borderId="0" xfId="0" applyNumberFormat="1" applyFont="1" applyBorder="1" applyAlignment="1">
      <alignment vertical="center"/>
    </xf>
    <xf numFmtId="167" fontId="9" fillId="0" borderId="0" xfId="1" applyFont="1" applyBorder="1" applyAlignment="1">
      <alignment horizontal="right" vertical="center" wrapText="1"/>
    </xf>
    <xf numFmtId="0" fontId="61" fillId="0" borderId="0" xfId="0" applyFont="1" applyBorder="1" applyAlignment="1">
      <alignment vertical="center"/>
    </xf>
    <xf numFmtId="0" fontId="6" fillId="0" borderId="0" xfId="0" applyFont="1" applyBorder="1"/>
    <xf numFmtId="0" fontId="63" fillId="3" borderId="0" xfId="2" applyFont="1" applyFill="1" applyBorder="1" applyAlignment="1">
      <alignment horizontal="center"/>
    </xf>
    <xf numFmtId="4" fontId="61" fillId="0" borderId="0" xfId="0" applyNumberFormat="1" applyFont="1"/>
    <xf numFmtId="172" fontId="9" fillId="0" borderId="0" xfId="1" applyNumberFormat="1" applyFont="1" applyFill="1" applyBorder="1" applyAlignment="1">
      <alignment vertical="center"/>
    </xf>
    <xf numFmtId="167" fontId="8" fillId="0" borderId="6" xfId="1" applyNumberFormat="1" applyFont="1" applyBorder="1"/>
    <xf numFmtId="0" fontId="8" fillId="2" borderId="2" xfId="0" applyFont="1" applyFill="1" applyBorder="1" applyAlignment="1">
      <alignment horizontal="center" vertical="center"/>
    </xf>
    <xf numFmtId="167" fontId="9" fillId="0" borderId="0" xfId="1" applyFont="1" applyFill="1" applyBorder="1" applyAlignment="1">
      <alignment vertical="center"/>
    </xf>
    <xf numFmtId="0" fontId="6" fillId="0" borderId="0" xfId="3" applyFill="1"/>
    <xf numFmtId="0" fontId="6" fillId="0" borderId="0" xfId="0" applyFont="1"/>
    <xf numFmtId="0" fontId="8" fillId="2" borderId="2" xfId="0" applyFont="1" applyFill="1" applyBorder="1" applyAlignment="1">
      <alignment horizontal="center" vertical="center"/>
    </xf>
    <xf numFmtId="2" fontId="0" fillId="0" borderId="0" xfId="0" applyNumberFormat="1" applyBorder="1"/>
    <xf numFmtId="0" fontId="6" fillId="0" borderId="0" xfId="0" applyFont="1" applyFill="1"/>
    <xf numFmtId="0" fontId="14" fillId="0" borderId="0" xfId="0" applyFont="1" applyFill="1"/>
    <xf numFmtId="0" fontId="8" fillId="2" borderId="0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172" fontId="14" fillId="0" borderId="4" xfId="1" applyNumberFormat="1" applyFont="1" applyBorder="1"/>
    <xf numFmtId="172" fontId="6" fillId="0" borderId="4" xfId="1" applyNumberFormat="1" applyBorder="1"/>
    <xf numFmtId="172" fontId="6" fillId="0" borderId="7" xfId="1" applyNumberFormat="1" applyBorder="1"/>
    <xf numFmtId="167" fontId="9" fillId="0" borderId="6" xfId="1" applyFont="1" applyFill="1" applyBorder="1" applyAlignment="1">
      <alignment vertical="center"/>
    </xf>
    <xf numFmtId="0" fontId="6" fillId="0" borderId="4" xfId="3" applyBorder="1"/>
    <xf numFmtId="0" fontId="14" fillId="0" borderId="26" xfId="0" applyFont="1" applyBorder="1"/>
    <xf numFmtId="0" fontId="6" fillId="0" borderId="26" xfId="0" applyFont="1" applyBorder="1"/>
    <xf numFmtId="0" fontId="6" fillId="0" borderId="27" xfId="0" applyFont="1" applyBorder="1"/>
    <xf numFmtId="172" fontId="11" fillId="0" borderId="0" xfId="1" applyNumberFormat="1" applyFont="1" applyFill="1" applyBorder="1" applyAlignment="1">
      <alignment horizontal="left" vertical="center" wrapText="1"/>
    </xf>
    <xf numFmtId="172" fontId="8" fillId="0" borderId="0" xfId="1" applyNumberFormat="1" applyFont="1" applyFill="1" applyBorder="1" applyAlignment="1">
      <alignment horizontal="left" vertical="center" wrapText="1"/>
    </xf>
    <xf numFmtId="172" fontId="8" fillId="0" borderId="6" xfId="1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43" fontId="9" fillId="0" borderId="0" xfId="0" applyNumberFormat="1" applyFont="1" applyBorder="1"/>
    <xf numFmtId="167" fontId="9" fillId="0" borderId="0" xfId="1" applyFont="1" applyBorder="1"/>
    <xf numFmtId="0" fontId="9" fillId="0" borderId="0" xfId="0" applyFont="1" applyBorder="1" applyAlignment="1">
      <alignment horizontal="center"/>
    </xf>
    <xf numFmtId="172" fontId="6" fillId="0" borderId="0" xfId="3" applyNumberFormat="1"/>
    <xf numFmtId="167" fontId="6" fillId="0" borderId="0" xfId="1" applyFont="1" applyFill="1"/>
    <xf numFmtId="172" fontId="6" fillId="0" borderId="0" xfId="1" applyNumberFormat="1" applyFont="1" applyFill="1"/>
    <xf numFmtId="0" fontId="14" fillId="0" borderId="0" xfId="0" applyFont="1" applyBorder="1"/>
    <xf numFmtId="4" fontId="8" fillId="0" borderId="0" xfId="1" applyNumberFormat="1" applyFont="1" applyFill="1" applyBorder="1" applyAlignment="1">
      <alignment vertical="center"/>
    </xf>
    <xf numFmtId="172" fontId="8" fillId="0" borderId="0" xfId="1" applyNumberFormat="1" applyFont="1" applyFill="1" applyBorder="1" applyAlignment="1">
      <alignment vertical="center"/>
    </xf>
    <xf numFmtId="173" fontId="14" fillId="0" borderId="0" xfId="0" applyNumberFormat="1" applyFont="1"/>
    <xf numFmtId="0" fontId="65" fillId="0" borderId="0" xfId="0" applyFont="1"/>
    <xf numFmtId="0" fontId="0" fillId="0" borderId="0" xfId="0" applyFill="1" applyBorder="1"/>
    <xf numFmtId="167" fontId="0" fillId="0" borderId="0" xfId="1" applyNumberFormat="1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9" fillId="0" borderId="0" xfId="0" applyFont="1" applyBorder="1" applyAlignment="1">
      <alignment vertical="center"/>
    </xf>
    <xf numFmtId="170" fontId="68" fillId="0" borderId="0" xfId="0" applyNumberFormat="1" applyFont="1" applyBorder="1" applyAlignment="1">
      <alignment vertical="center"/>
    </xf>
    <xf numFmtId="0" fontId="70" fillId="0" borderId="0" xfId="0" applyFont="1" applyBorder="1"/>
    <xf numFmtId="0" fontId="6" fillId="0" borderId="3" xfId="3" applyBorder="1"/>
    <xf numFmtId="0" fontId="14" fillId="0" borderId="1" xfId="0" applyFont="1" applyBorder="1"/>
    <xf numFmtId="0" fontId="0" fillId="29" borderId="0" xfId="0" applyFill="1"/>
    <xf numFmtId="167" fontId="6" fillId="0" borderId="0" xfId="1"/>
    <xf numFmtId="0" fontId="14" fillId="3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43" fontId="8" fillId="0" borderId="0" xfId="0" applyNumberFormat="1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7" fontId="0" fillId="0" borderId="0" xfId="0" applyNumberFormat="1" applyBorder="1"/>
    <xf numFmtId="167" fontId="14" fillId="0" borderId="6" xfId="1" applyNumberFormat="1" applyFont="1" applyBorder="1"/>
    <xf numFmtId="0" fontId="6" fillId="0" borderId="0" xfId="0" applyFont="1" applyFill="1" applyBorder="1"/>
    <xf numFmtId="2" fontId="14" fillId="0" borderId="6" xfId="0" applyNumberFormat="1" applyFont="1" applyBorder="1"/>
    <xf numFmtId="3" fontId="9" fillId="0" borderId="0" xfId="0" applyNumberFormat="1" applyFont="1" applyFill="1"/>
    <xf numFmtId="171" fontId="6" fillId="0" borderId="0" xfId="1" applyNumberFormat="1"/>
    <xf numFmtId="0" fontId="8" fillId="2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2" fontId="6" fillId="0" borderId="0" xfId="1" applyNumberFormat="1" applyFont="1" applyFill="1" applyBorder="1" applyAlignment="1">
      <alignment vertical="center"/>
    </xf>
    <xf numFmtId="0" fontId="14" fillId="0" borderId="7" xfId="0" applyFont="1" applyBorder="1"/>
    <xf numFmtId="0" fontId="60" fillId="0" borderId="4" xfId="0" applyFont="1" applyBorder="1" applyAlignment="1">
      <alignment horizontal="center" vertical="center" wrapText="1"/>
    </xf>
    <xf numFmtId="0" fontId="60" fillId="0" borderId="0" xfId="0" applyFont="1"/>
    <xf numFmtId="172" fontId="73" fillId="0" borderId="0" xfId="1" applyNumberFormat="1" applyFont="1" applyFill="1" applyBorder="1" applyAlignment="1">
      <alignment vertical="center"/>
    </xf>
    <xf numFmtId="172" fontId="67" fillId="0" borderId="0" xfId="1" applyNumberFormat="1" applyFont="1" applyFill="1" applyBorder="1" applyAlignment="1">
      <alignment vertical="center"/>
    </xf>
    <xf numFmtId="172" fontId="73" fillId="0" borderId="0" xfId="1" applyNumberFormat="1" applyFont="1" applyFill="1" applyBorder="1" applyAlignment="1">
      <alignment horizontal="left" vertical="center" wrapText="1"/>
    </xf>
    <xf numFmtId="172" fontId="67" fillId="0" borderId="0" xfId="1" applyNumberFormat="1" applyFont="1" applyFill="1" applyBorder="1" applyAlignment="1">
      <alignment horizontal="left" vertical="center" wrapText="1"/>
    </xf>
    <xf numFmtId="172" fontId="71" fillId="0" borderId="0" xfId="1" applyNumberFormat="1" applyFont="1" applyFill="1" applyBorder="1" applyAlignment="1">
      <alignment vertical="center"/>
    </xf>
    <xf numFmtId="0" fontId="14" fillId="0" borderId="0" xfId="3" applyFont="1"/>
    <xf numFmtId="172" fontId="67" fillId="0" borderId="6" xfId="1" applyNumberFormat="1" applyFont="1" applyBorder="1" applyAlignment="1">
      <alignment vertical="center"/>
    </xf>
    <xf numFmtId="172" fontId="74" fillId="0" borderId="0" xfId="1" applyNumberFormat="1" applyFont="1" applyFill="1" applyBorder="1" applyAlignment="1">
      <alignment horizontal="left" vertical="center" wrapText="1"/>
    </xf>
    <xf numFmtId="172" fontId="67" fillId="0" borderId="0" xfId="1" applyNumberFormat="1" applyFont="1" applyFill="1" applyBorder="1"/>
    <xf numFmtId="172" fontId="73" fillId="0" borderId="0" xfId="1" applyNumberFormat="1" applyFont="1" applyBorder="1" applyAlignment="1">
      <alignment vertical="center"/>
    </xf>
    <xf numFmtId="172" fontId="14" fillId="0" borderId="0" xfId="3" applyNumberFormat="1" applyFont="1"/>
    <xf numFmtId="0" fontId="8" fillId="3" borderId="1" xfId="3" applyFont="1" applyFill="1" applyBorder="1" applyAlignment="1">
      <alignment horizontal="center" vertical="center"/>
    </xf>
    <xf numFmtId="0" fontId="14" fillId="3" borderId="24" xfId="0" applyFont="1" applyFill="1" applyBorder="1"/>
    <xf numFmtId="0" fontId="14" fillId="3" borderId="24" xfId="0" applyFont="1" applyFill="1" applyBorder="1" applyAlignment="1">
      <alignment horizontal="right"/>
    </xf>
    <xf numFmtId="0" fontId="14" fillId="3" borderId="25" xfId="3" applyFont="1" applyFill="1" applyBorder="1"/>
    <xf numFmtId="49" fontId="64" fillId="3" borderId="23" xfId="137" applyNumberFormat="1" applyFont="1" applyFill="1" applyBorder="1" applyAlignment="1">
      <alignment horizontal="center"/>
    </xf>
    <xf numFmtId="0" fontId="14" fillId="3" borderId="24" xfId="3" applyFont="1" applyFill="1" applyBorder="1"/>
    <xf numFmtId="0" fontId="14" fillId="3" borderId="25" xfId="0" applyFont="1" applyFill="1" applyBorder="1"/>
    <xf numFmtId="167" fontId="8" fillId="0" borderId="0" xfId="1" applyFont="1" applyFill="1" applyBorder="1" applyAlignment="1">
      <alignment vertical="center"/>
    </xf>
    <xf numFmtId="167" fontId="8" fillId="0" borderId="0" xfId="1" applyNumberFormat="1" applyFont="1" applyFill="1" applyBorder="1" applyAlignment="1">
      <alignment vertical="center"/>
    </xf>
    <xf numFmtId="167" fontId="9" fillId="0" borderId="0" xfId="1" applyNumberFormat="1" applyFont="1" applyFill="1" applyBorder="1" applyAlignment="1">
      <alignment vertical="center"/>
    </xf>
    <xf numFmtId="167" fontId="9" fillId="0" borderId="6" xfId="1" applyNumberFormat="1" applyFont="1" applyFill="1" applyBorder="1" applyAlignment="1">
      <alignment vertical="center"/>
    </xf>
    <xf numFmtId="0" fontId="14" fillId="3" borderId="24" xfId="3" applyFont="1" applyFill="1" applyBorder="1" applyAlignment="1">
      <alignment horizontal="right"/>
    </xf>
    <xf numFmtId="4" fontId="8" fillId="0" borderId="2" xfId="1" applyNumberFormat="1" applyFont="1" applyFill="1" applyBorder="1" applyAlignment="1">
      <alignment vertical="center"/>
    </xf>
    <xf numFmtId="0" fontId="14" fillId="3" borderId="25" xfId="3" applyFont="1" applyFill="1" applyBorder="1" applyAlignment="1">
      <alignment horizontal="right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72" fontId="8" fillId="0" borderId="0" xfId="1" applyNumberFormat="1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172" fontId="8" fillId="0" borderId="6" xfId="1" applyNumberFormat="1" applyFont="1" applyFill="1" applyBorder="1"/>
    <xf numFmtId="0" fontId="8" fillId="0" borderId="7" xfId="0" applyFont="1" applyFill="1" applyBorder="1" applyAlignment="1">
      <alignment horizontal="left" vertical="center" wrapText="1"/>
    </xf>
    <xf numFmtId="167" fontId="8" fillId="0" borderId="0" xfId="1" applyFont="1" applyFill="1" applyBorder="1" applyAlignment="1">
      <alignment horizontal="right" vertical="center"/>
    </xf>
    <xf numFmtId="167" fontId="9" fillId="0" borderId="0" xfId="1" applyFont="1" applyFill="1" applyBorder="1" applyAlignment="1">
      <alignment horizontal="right" vertical="center"/>
    </xf>
    <xf numFmtId="167" fontId="8" fillId="0" borderId="0" xfId="1" applyFont="1" applyFill="1" applyBorder="1" applyAlignment="1">
      <alignment horizontal="right" vertical="center" wrapText="1"/>
    </xf>
    <xf numFmtId="167" fontId="11" fillId="0" borderId="0" xfId="1" applyFont="1" applyFill="1" applyBorder="1" applyAlignment="1">
      <alignment horizontal="right" vertical="center" wrapText="1"/>
    </xf>
    <xf numFmtId="167" fontId="6" fillId="0" borderId="0" xfId="1" applyFont="1" applyFill="1" applyBorder="1" applyAlignment="1">
      <alignment horizontal="right" vertical="center"/>
    </xf>
    <xf numFmtId="172" fontId="8" fillId="0" borderId="0" xfId="1" applyNumberFormat="1" applyFont="1" applyFill="1" applyBorder="1" applyAlignment="1">
      <alignment horizontal="right" vertical="center"/>
    </xf>
    <xf numFmtId="172" fontId="9" fillId="0" borderId="0" xfId="1" applyNumberFormat="1" applyFont="1" applyFill="1" applyBorder="1" applyAlignment="1">
      <alignment horizontal="right" vertical="center"/>
    </xf>
    <xf numFmtId="172" fontId="8" fillId="0" borderId="0" xfId="1" applyNumberFormat="1" applyFont="1" applyFill="1" applyBorder="1" applyAlignment="1">
      <alignment horizontal="right" vertical="center" wrapText="1"/>
    </xf>
    <xf numFmtId="172" fontId="11" fillId="0" borderId="0" xfId="1" applyNumberFormat="1" applyFont="1" applyFill="1" applyBorder="1" applyAlignment="1">
      <alignment horizontal="right" vertical="center" wrapText="1"/>
    </xf>
    <xf numFmtId="172" fontId="8" fillId="0" borderId="0" xfId="1" applyNumberFormat="1" applyFont="1" applyFill="1" applyBorder="1" applyAlignment="1">
      <alignment horizontal="right"/>
    </xf>
    <xf numFmtId="172" fontId="6" fillId="0" borderId="0" xfId="1" applyNumberFormat="1" applyFont="1" applyFill="1" applyBorder="1" applyAlignment="1">
      <alignment horizontal="right" vertical="center"/>
    </xf>
    <xf numFmtId="172" fontId="8" fillId="0" borderId="6" xfId="1" applyNumberFormat="1" applyFont="1" applyBorder="1" applyAlignment="1">
      <alignment horizontal="right" vertical="center" wrapText="1"/>
    </xf>
    <xf numFmtId="0" fontId="61" fillId="0" borderId="0" xfId="0" applyFont="1" applyBorder="1" applyAlignment="1">
      <alignment horizontal="right" vertical="center"/>
    </xf>
    <xf numFmtId="167" fontId="8" fillId="0" borderId="0" xfId="1" applyFont="1" applyFill="1" applyBorder="1" applyAlignment="1">
      <alignment horizontal="right"/>
    </xf>
    <xf numFmtId="167" fontId="8" fillId="0" borderId="6" xfId="1" applyFont="1" applyFill="1" applyBorder="1" applyAlignment="1">
      <alignment horizontal="right"/>
    </xf>
    <xf numFmtId="2" fontId="8" fillId="0" borderId="0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2" fontId="8" fillId="0" borderId="0" xfId="0" applyNumberFormat="1" applyFont="1" applyFill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2" fontId="8" fillId="0" borderId="0" xfId="0" applyNumberFormat="1" applyFont="1" applyBorder="1" applyAlignment="1">
      <alignment horizontal="right" vertical="center" indent="1"/>
    </xf>
    <xf numFmtId="2" fontId="9" fillId="0" borderId="0" xfId="0" applyNumberFormat="1" applyFont="1" applyBorder="1" applyAlignment="1">
      <alignment horizontal="right" vertical="center" indent="1"/>
    </xf>
    <xf numFmtId="2" fontId="8" fillId="0" borderId="6" xfId="0" applyNumberFormat="1" applyFont="1" applyBorder="1" applyAlignment="1">
      <alignment horizontal="right" vertical="center" indent="1"/>
    </xf>
    <xf numFmtId="172" fontId="9" fillId="0" borderId="0" xfId="1" applyNumberFormat="1" applyFont="1" applyBorder="1" applyAlignment="1">
      <alignment horizontal="right" vertical="center"/>
    </xf>
    <xf numFmtId="172" fontId="67" fillId="0" borderId="0" xfId="1" applyNumberFormat="1" applyFont="1" applyBorder="1" applyAlignment="1">
      <alignment horizontal="right" vertical="center"/>
    </xf>
    <xf numFmtId="172" fontId="14" fillId="0" borderId="6" xfId="0" applyNumberFormat="1" applyFont="1" applyFill="1" applyBorder="1" applyAlignment="1">
      <alignment horizontal="right" vertical="center"/>
    </xf>
    <xf numFmtId="172" fontId="72" fillId="0" borderId="6" xfId="0" applyNumberFormat="1" applyFont="1" applyFill="1" applyBorder="1" applyAlignment="1">
      <alignment horizontal="right" vertical="center"/>
    </xf>
    <xf numFmtId="172" fontId="15" fillId="0" borderId="6" xfId="1" applyNumberFormat="1" applyFont="1" applyFill="1" applyBorder="1" applyAlignment="1">
      <alignment horizontal="right" vertical="center"/>
    </xf>
    <xf numFmtId="172" fontId="14" fillId="0" borderId="6" xfId="1" applyNumberFormat="1" applyFont="1" applyFill="1" applyBorder="1" applyAlignment="1">
      <alignment horizontal="right" vertical="center"/>
    </xf>
    <xf numFmtId="172" fontId="72" fillId="0" borderId="6" xfId="1" applyNumberFormat="1" applyFont="1" applyFill="1" applyBorder="1" applyAlignment="1">
      <alignment horizontal="right" vertical="center"/>
    </xf>
    <xf numFmtId="0" fontId="75" fillId="0" borderId="0" xfId="0" applyFont="1"/>
    <xf numFmtId="0" fontId="6" fillId="0" borderId="0" xfId="3" applyFont="1"/>
    <xf numFmtId="0" fontId="6" fillId="0" borderId="0" xfId="130"/>
    <xf numFmtId="0" fontId="81" fillId="0" borderId="0" xfId="4" applyNumberFormat="1" applyFont="1" applyAlignment="1" applyProtection="1">
      <alignment horizontal="center"/>
      <protection locked="0"/>
    </xf>
    <xf numFmtId="49" fontId="81" fillId="0" borderId="0" xfId="4" applyNumberFormat="1" applyFont="1" applyProtection="1">
      <protection locked="0"/>
    </xf>
    <xf numFmtId="0" fontId="82" fillId="0" borderId="0" xfId="4" applyNumberFormat="1" applyFont="1" applyAlignment="1" applyProtection="1">
      <alignment horizontal="center"/>
      <protection locked="0"/>
    </xf>
    <xf numFmtId="0" fontId="83" fillId="0" borderId="0" xfId="4" applyFont="1" applyFill="1" applyAlignment="1" applyProtection="1">
      <alignment horizontal="left" indent="1"/>
      <protection locked="0"/>
    </xf>
    <xf numFmtId="0" fontId="83" fillId="0" borderId="0" xfId="4" applyFont="1" applyAlignment="1" applyProtection="1">
      <alignment horizontal="left" indent="1"/>
      <protection locked="0"/>
    </xf>
    <xf numFmtId="0" fontId="17" fillId="0" borderId="0" xfId="4" applyFont="1" applyAlignment="1" applyProtection="1">
      <alignment horizontal="left" indent="1"/>
      <protection locked="0"/>
    </xf>
    <xf numFmtId="0" fontId="83" fillId="0" borderId="0" xfId="4" applyFont="1" applyAlignment="1">
      <alignment horizontal="left" indent="1"/>
    </xf>
    <xf numFmtId="0" fontId="84" fillId="0" borderId="0" xfId="4" applyFont="1" applyAlignment="1" applyProtection="1">
      <alignment horizontal="left" indent="1"/>
      <protection locked="0"/>
    </xf>
    <xf numFmtId="0" fontId="85" fillId="0" borderId="0" xfId="4" applyFont="1" applyAlignment="1">
      <alignment horizontal="left" indent="1"/>
    </xf>
    <xf numFmtId="0" fontId="76" fillId="0" borderId="0" xfId="305" applyFont="1"/>
    <xf numFmtId="0" fontId="1" fillId="0" borderId="0" xfId="305"/>
    <xf numFmtId="0" fontId="41" fillId="0" borderId="0" xfId="4" applyNumberFormat="1" applyFont="1" applyProtection="1"/>
    <xf numFmtId="0" fontId="55" fillId="0" borderId="0" xfId="263" applyAlignment="1" applyProtection="1"/>
    <xf numFmtId="0" fontId="67" fillId="0" borderId="0" xfId="305" applyFont="1"/>
    <xf numFmtId="0" fontId="71" fillId="0" borderId="0" xfId="305" applyFont="1"/>
    <xf numFmtId="0" fontId="67" fillId="0" borderId="0" xfId="305" applyFont="1" applyFill="1"/>
    <xf numFmtId="0" fontId="71" fillId="0" borderId="0" xfId="305" applyFont="1" applyFill="1"/>
    <xf numFmtId="0" fontId="1" fillId="0" borderId="0" xfId="305" applyFill="1"/>
    <xf numFmtId="0" fontId="34" fillId="0" borderId="0" xfId="304" applyAlignment="1" applyProtection="1"/>
    <xf numFmtId="0" fontId="8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172" fontId="8" fillId="0" borderId="0" xfId="1" applyNumberFormat="1" applyFont="1" applyFill="1" applyBorder="1" applyAlignment="1">
      <alignment vertical="center" wrapText="1"/>
    </xf>
    <xf numFmtId="172" fontId="11" fillId="0" borderId="0" xfId="1" applyNumberFormat="1" applyFont="1" applyFill="1" applyBorder="1" applyAlignment="1">
      <alignment vertical="center" wrapText="1"/>
    </xf>
    <xf numFmtId="172" fontId="8" fillId="0" borderId="0" xfId="1" applyNumberFormat="1" applyFont="1" applyFill="1" applyAlignment="1"/>
    <xf numFmtId="172" fontId="8" fillId="0" borderId="6" xfId="1" applyNumberFormat="1" applyFont="1" applyBorder="1" applyAlignment="1">
      <alignment vertical="center" wrapText="1"/>
    </xf>
    <xf numFmtId="0" fontId="34" fillId="0" borderId="0" xfId="304" applyBorder="1"/>
    <xf numFmtId="0" fontId="34" fillId="0" borderId="0" xfId="304"/>
    <xf numFmtId="0" fontId="34" fillId="0" borderId="0" xfId="304" applyFill="1" applyAlignment="1" applyProtection="1"/>
    <xf numFmtId="0" fontId="78" fillId="0" borderId="0" xfId="4" applyFont="1" applyBorder="1" applyAlignment="1">
      <alignment horizontal="center" vertical="center"/>
    </xf>
    <xf numFmtId="0" fontId="79" fillId="0" borderId="0" xfId="4" applyFont="1" applyBorder="1" applyAlignment="1">
      <alignment horizontal="center" vertical="center"/>
    </xf>
    <xf numFmtId="0" fontId="80" fillId="0" borderId="0" xfId="130" applyFont="1" applyAlignment="1">
      <alignment horizont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</cellXfs>
  <cellStyles count="306">
    <cellStyle name=" 1" xfId="6" xr:uid="{00000000-0005-0000-0000-000000000000}"/>
    <cellStyle name="%" xfId="7" xr:uid="{00000000-0005-0000-0000-000001000000}"/>
    <cellStyle name="_Administrata Publike" xfId="8" xr:uid="{00000000-0005-0000-0000-000002000000}"/>
    <cellStyle name="_Book1" xfId="9" xr:uid="{00000000-0005-0000-0000-000003000000}"/>
    <cellStyle name="_Bujqesia" xfId="10" xr:uid="{00000000-0005-0000-0000-000004000000}"/>
    <cellStyle name="_GDP Final 1996-2005 by 2 approaches" xfId="11" xr:uid="{00000000-0005-0000-0000-000005000000}"/>
    <cellStyle name="_GDP Final 1996-2005 by 2 approaches 2" xfId="203" xr:uid="{00000000-0005-0000-0000-000006000000}"/>
    <cellStyle name="_GDP Final 1996-2005 by 2 approaches_Finale 2008 me Nace4" xfId="12" xr:uid="{00000000-0005-0000-0000-000007000000}"/>
    <cellStyle name="_gdp2009, varianti 4" xfId="13" xr:uid="{00000000-0005-0000-0000-000008000000}"/>
    <cellStyle name="_gdp2009, varianti 5" xfId="14" xr:uid="{00000000-0005-0000-0000-000009000000}"/>
    <cellStyle name="_gdp2009, varianti 5 2" xfId="204" xr:uid="{00000000-0005-0000-0000-00000A000000}"/>
    <cellStyle name="_gdp2009, varianti 5_Finale 2008 me Nace4" xfId="15" xr:uid="{00000000-0005-0000-0000-00000B000000}"/>
    <cellStyle name="_Per vjetoren nga 3_mujoret" xfId="16" xr:uid="{00000000-0005-0000-0000-00000C000000}"/>
    <cellStyle name="_TAB1" xfId="17" xr:uid="{00000000-0005-0000-0000-00000D000000}"/>
    <cellStyle name="_TAB2" xfId="18" xr:uid="{00000000-0005-0000-0000-00000E000000}"/>
    <cellStyle name="_TAB3" xfId="19" xr:uid="{00000000-0005-0000-0000-00000F000000}"/>
    <cellStyle name="_TAB4" xfId="20" xr:uid="{00000000-0005-0000-0000-000010000000}"/>
    <cellStyle name="_TAB5" xfId="21" xr:uid="{00000000-0005-0000-0000-000011000000}"/>
    <cellStyle name="_VA-cons_TOT" xfId="22" xr:uid="{00000000-0005-0000-0000-000012000000}"/>
    <cellStyle name="_VA-cons_TOT 2" xfId="205" xr:uid="{00000000-0005-0000-0000-000013000000}"/>
    <cellStyle name="_VA-cons_TOT_Finale 2008 me Nace4" xfId="23" xr:uid="{00000000-0005-0000-0000-000014000000}"/>
    <cellStyle name="_VA-cons_TOT_Ledjoni energjia" xfId="24" xr:uid="{00000000-0005-0000-0000-000015000000}"/>
    <cellStyle name="_VA-cons_TOT_Ledjoni energjia 2" xfId="206" xr:uid="{00000000-0005-0000-0000-000016000000}"/>
    <cellStyle name="_VA-cons_TOT_Ledjoni energjia_Finale 2008 me Nace4" xfId="25" xr:uid="{00000000-0005-0000-0000-000017000000}"/>
    <cellStyle name="_Workbook for QGDP(dt.24 Prill, 2008)" xfId="26" xr:uid="{00000000-0005-0000-0000-000018000000}"/>
    <cellStyle name="0mitP" xfId="27" xr:uid="{00000000-0005-0000-0000-000019000000}"/>
    <cellStyle name="0ohneP" xfId="28" xr:uid="{00000000-0005-0000-0000-00001A000000}"/>
    <cellStyle name="10mitP" xfId="29" xr:uid="{00000000-0005-0000-0000-00001B000000}"/>
    <cellStyle name="12mitP" xfId="30" xr:uid="{00000000-0005-0000-0000-00001C000000}"/>
    <cellStyle name="12ohneP" xfId="31" xr:uid="{00000000-0005-0000-0000-00001D000000}"/>
    <cellStyle name="13mitP" xfId="32" xr:uid="{00000000-0005-0000-0000-00001E000000}"/>
    <cellStyle name="1mitP" xfId="33" xr:uid="{00000000-0005-0000-0000-00001F000000}"/>
    <cellStyle name="1ohneP" xfId="34" xr:uid="{00000000-0005-0000-0000-000020000000}"/>
    <cellStyle name="20% - Accent1 2" xfId="35" xr:uid="{00000000-0005-0000-0000-000021000000}"/>
    <cellStyle name="20% - Accent1 2 2" xfId="207" xr:uid="{00000000-0005-0000-0000-000022000000}"/>
    <cellStyle name="20% - Accent2 2" xfId="36" xr:uid="{00000000-0005-0000-0000-000023000000}"/>
    <cellStyle name="20% - Accent2 2 2" xfId="208" xr:uid="{00000000-0005-0000-0000-000024000000}"/>
    <cellStyle name="20% - Accent3 2" xfId="37" xr:uid="{00000000-0005-0000-0000-000025000000}"/>
    <cellStyle name="20% - Accent3 2 2" xfId="209" xr:uid="{00000000-0005-0000-0000-000026000000}"/>
    <cellStyle name="20% - Accent4 2" xfId="38" xr:uid="{00000000-0005-0000-0000-000027000000}"/>
    <cellStyle name="20% - Accent4 2 2" xfId="210" xr:uid="{00000000-0005-0000-0000-000028000000}"/>
    <cellStyle name="20% - Accent5 2" xfId="39" xr:uid="{00000000-0005-0000-0000-000029000000}"/>
    <cellStyle name="20% - Accent5 2 2" xfId="211" xr:uid="{00000000-0005-0000-0000-00002A000000}"/>
    <cellStyle name="20% - Accent6 2" xfId="40" xr:uid="{00000000-0005-0000-0000-00002B000000}"/>
    <cellStyle name="20% - Accent6 2 2" xfId="212" xr:uid="{00000000-0005-0000-0000-00002C000000}"/>
    <cellStyle name="20% - Akzent1" xfId="41" xr:uid="{00000000-0005-0000-0000-00002D000000}"/>
    <cellStyle name="20% - Akzent2" xfId="42" xr:uid="{00000000-0005-0000-0000-00002E000000}"/>
    <cellStyle name="20% - Akzent3" xfId="43" xr:uid="{00000000-0005-0000-0000-00002F000000}"/>
    <cellStyle name="20% - Akzent4" xfId="44" xr:uid="{00000000-0005-0000-0000-000030000000}"/>
    <cellStyle name="20% - Akzent5" xfId="45" xr:uid="{00000000-0005-0000-0000-000031000000}"/>
    <cellStyle name="20% - Akzent6" xfId="46" xr:uid="{00000000-0005-0000-0000-000032000000}"/>
    <cellStyle name="20% - Dekorfärg1" xfId="213" xr:uid="{00000000-0005-0000-0000-000033000000}"/>
    <cellStyle name="20% - Dekorfärg2" xfId="214" xr:uid="{00000000-0005-0000-0000-000034000000}"/>
    <cellStyle name="20% - Dekorfärg3" xfId="215" xr:uid="{00000000-0005-0000-0000-000035000000}"/>
    <cellStyle name="20% - Dekorfärg4" xfId="216" xr:uid="{00000000-0005-0000-0000-000036000000}"/>
    <cellStyle name="20% - Dekorfärg5" xfId="217" xr:uid="{00000000-0005-0000-0000-000037000000}"/>
    <cellStyle name="20% - Dekorfärg6" xfId="218" xr:uid="{00000000-0005-0000-0000-000038000000}"/>
    <cellStyle name="2mitP" xfId="47" xr:uid="{00000000-0005-0000-0000-000039000000}"/>
    <cellStyle name="2ohneP" xfId="48" xr:uid="{00000000-0005-0000-0000-00003A000000}"/>
    <cellStyle name="3mitP" xfId="49" xr:uid="{00000000-0005-0000-0000-00003B000000}"/>
    <cellStyle name="3ohneP" xfId="50" xr:uid="{00000000-0005-0000-0000-00003C000000}"/>
    <cellStyle name="40% - Accent1 2" xfId="51" xr:uid="{00000000-0005-0000-0000-00003D000000}"/>
    <cellStyle name="40% - Accent1 2 2" xfId="219" xr:uid="{00000000-0005-0000-0000-00003E000000}"/>
    <cellStyle name="40% - Accent2 2" xfId="52" xr:uid="{00000000-0005-0000-0000-00003F000000}"/>
    <cellStyle name="40% - Accent2 2 2" xfId="220" xr:uid="{00000000-0005-0000-0000-000040000000}"/>
    <cellStyle name="40% - Accent3 2" xfId="53" xr:uid="{00000000-0005-0000-0000-000041000000}"/>
    <cellStyle name="40% - Accent3 2 2" xfId="221" xr:uid="{00000000-0005-0000-0000-000042000000}"/>
    <cellStyle name="40% - Accent4 2" xfId="54" xr:uid="{00000000-0005-0000-0000-000043000000}"/>
    <cellStyle name="40% - Accent4 2 2" xfId="222" xr:uid="{00000000-0005-0000-0000-000044000000}"/>
    <cellStyle name="40% - Accent5 2" xfId="55" xr:uid="{00000000-0005-0000-0000-000045000000}"/>
    <cellStyle name="40% - Accent5 2 2" xfId="223" xr:uid="{00000000-0005-0000-0000-000046000000}"/>
    <cellStyle name="40% - Accent6 2" xfId="56" xr:uid="{00000000-0005-0000-0000-000047000000}"/>
    <cellStyle name="40% - Accent6 2 2" xfId="224" xr:uid="{00000000-0005-0000-0000-000048000000}"/>
    <cellStyle name="40% - Akzent1" xfId="57" xr:uid="{00000000-0005-0000-0000-000049000000}"/>
    <cellStyle name="40% - Akzent2" xfId="58" xr:uid="{00000000-0005-0000-0000-00004A000000}"/>
    <cellStyle name="40% - Akzent3" xfId="59" xr:uid="{00000000-0005-0000-0000-00004B000000}"/>
    <cellStyle name="40% - Akzent4" xfId="60" xr:uid="{00000000-0005-0000-0000-00004C000000}"/>
    <cellStyle name="40% - Akzent5" xfId="61" xr:uid="{00000000-0005-0000-0000-00004D000000}"/>
    <cellStyle name="40% - Akzent6" xfId="62" xr:uid="{00000000-0005-0000-0000-00004E000000}"/>
    <cellStyle name="40% - Dekorfärg1" xfId="225" xr:uid="{00000000-0005-0000-0000-00004F000000}"/>
    <cellStyle name="40% - Dekorfärg2" xfId="226" xr:uid="{00000000-0005-0000-0000-000050000000}"/>
    <cellStyle name="40% - Dekorfärg3" xfId="227" xr:uid="{00000000-0005-0000-0000-000051000000}"/>
    <cellStyle name="40% - Dekorfärg4" xfId="228" xr:uid="{00000000-0005-0000-0000-000052000000}"/>
    <cellStyle name="40% - Dekorfärg5" xfId="229" xr:uid="{00000000-0005-0000-0000-000053000000}"/>
    <cellStyle name="40% - Dekorfärg6" xfId="230" xr:uid="{00000000-0005-0000-0000-000054000000}"/>
    <cellStyle name="4mitP" xfId="63" xr:uid="{00000000-0005-0000-0000-000055000000}"/>
    <cellStyle name="4ohneP" xfId="64" xr:uid="{00000000-0005-0000-0000-000056000000}"/>
    <cellStyle name="60% - Accent1 2" xfId="65" xr:uid="{00000000-0005-0000-0000-000057000000}"/>
    <cellStyle name="60% - Accent2 2" xfId="66" xr:uid="{00000000-0005-0000-0000-000058000000}"/>
    <cellStyle name="60% - Accent3 2" xfId="67" xr:uid="{00000000-0005-0000-0000-000059000000}"/>
    <cellStyle name="60% - Accent4 2" xfId="68" xr:uid="{00000000-0005-0000-0000-00005A000000}"/>
    <cellStyle name="60% - Accent5 2" xfId="69" xr:uid="{00000000-0005-0000-0000-00005B000000}"/>
    <cellStyle name="60% - Accent6 2" xfId="70" xr:uid="{00000000-0005-0000-0000-00005C000000}"/>
    <cellStyle name="60% - Akzent1" xfId="71" xr:uid="{00000000-0005-0000-0000-00005D000000}"/>
    <cellStyle name="60% - Akzent2" xfId="72" xr:uid="{00000000-0005-0000-0000-00005E000000}"/>
    <cellStyle name="60% - Akzent3" xfId="73" xr:uid="{00000000-0005-0000-0000-00005F000000}"/>
    <cellStyle name="60% - Akzent4" xfId="74" xr:uid="{00000000-0005-0000-0000-000060000000}"/>
    <cellStyle name="60% - Akzent5" xfId="75" xr:uid="{00000000-0005-0000-0000-000061000000}"/>
    <cellStyle name="60% - Akzent6" xfId="76" xr:uid="{00000000-0005-0000-0000-000062000000}"/>
    <cellStyle name="60% - Dekorfärg1" xfId="231" xr:uid="{00000000-0005-0000-0000-000063000000}"/>
    <cellStyle name="60% - Dekorfärg2" xfId="232" xr:uid="{00000000-0005-0000-0000-000064000000}"/>
    <cellStyle name="60% - Dekorfärg3" xfId="233" xr:uid="{00000000-0005-0000-0000-000065000000}"/>
    <cellStyle name="60% - Dekorfärg4" xfId="234" xr:uid="{00000000-0005-0000-0000-000066000000}"/>
    <cellStyle name="60% - Dekorfärg5" xfId="235" xr:uid="{00000000-0005-0000-0000-000067000000}"/>
    <cellStyle name="60% - Dekorfärg6" xfId="236" xr:uid="{00000000-0005-0000-0000-000068000000}"/>
    <cellStyle name="6mitP" xfId="77" xr:uid="{00000000-0005-0000-0000-000069000000}"/>
    <cellStyle name="6ohneP" xfId="78" xr:uid="{00000000-0005-0000-0000-00006A000000}"/>
    <cellStyle name="7mitP" xfId="79" xr:uid="{00000000-0005-0000-0000-00006B000000}"/>
    <cellStyle name="9mitP" xfId="80" xr:uid="{00000000-0005-0000-0000-00006C000000}"/>
    <cellStyle name="9ohneP" xfId="81" xr:uid="{00000000-0005-0000-0000-00006D000000}"/>
    <cellStyle name="Accent1 2" xfId="82" xr:uid="{00000000-0005-0000-0000-00006E000000}"/>
    <cellStyle name="Accent2 2" xfId="83" xr:uid="{00000000-0005-0000-0000-00006F000000}"/>
    <cellStyle name="Accent3 2" xfId="84" xr:uid="{00000000-0005-0000-0000-000070000000}"/>
    <cellStyle name="Accent4 2" xfId="85" xr:uid="{00000000-0005-0000-0000-000071000000}"/>
    <cellStyle name="Accent5 2" xfId="86" xr:uid="{00000000-0005-0000-0000-000072000000}"/>
    <cellStyle name="Accent6 2" xfId="87" xr:uid="{00000000-0005-0000-0000-000073000000}"/>
    <cellStyle name="Anteckning" xfId="237" xr:uid="{00000000-0005-0000-0000-000074000000}"/>
    <cellStyle name="Bad 2" xfId="88" xr:uid="{00000000-0005-0000-0000-000075000000}"/>
    <cellStyle name="Beräkning" xfId="238" xr:uid="{00000000-0005-0000-0000-000076000000}"/>
    <cellStyle name="Bra" xfId="239" xr:uid="{00000000-0005-0000-0000-000077000000}"/>
    <cellStyle name="Calculation 2" xfId="89" xr:uid="{00000000-0005-0000-0000-000078000000}"/>
    <cellStyle name="Check Cell 2" xfId="90" xr:uid="{00000000-0005-0000-0000-000079000000}"/>
    <cellStyle name="Comma" xfId="1" builtinId="3"/>
    <cellStyle name="Comma [0] 2" xfId="240" xr:uid="{00000000-0005-0000-0000-00007C000000}"/>
    <cellStyle name="Comma 10" xfId="241" xr:uid="{00000000-0005-0000-0000-00007D000000}"/>
    <cellStyle name="Comma 11" xfId="242" xr:uid="{00000000-0005-0000-0000-00007E000000}"/>
    <cellStyle name="Comma 12" xfId="243" xr:uid="{00000000-0005-0000-0000-00007F000000}"/>
    <cellStyle name="Comma 13" xfId="244" xr:uid="{00000000-0005-0000-0000-000080000000}"/>
    <cellStyle name="Comma 14" xfId="245" xr:uid="{00000000-0005-0000-0000-000081000000}"/>
    <cellStyle name="Comma 15" xfId="246" xr:uid="{00000000-0005-0000-0000-000082000000}"/>
    <cellStyle name="Comma 16" xfId="247" xr:uid="{00000000-0005-0000-0000-000083000000}"/>
    <cellStyle name="Comma 17" xfId="91" xr:uid="{00000000-0005-0000-0000-000084000000}"/>
    <cellStyle name="Comma 18" xfId="302" xr:uid="{1F09B67B-E30D-4476-B46B-A6E4E58E3649}"/>
    <cellStyle name="Comma 2" xfId="92" xr:uid="{00000000-0005-0000-0000-000085000000}"/>
    <cellStyle name="Comma 2 2" xfId="93" xr:uid="{00000000-0005-0000-0000-000086000000}"/>
    <cellStyle name="Comma 2 3" xfId="94" xr:uid="{00000000-0005-0000-0000-000087000000}"/>
    <cellStyle name="Comma 2 4" xfId="248" xr:uid="{00000000-0005-0000-0000-000088000000}"/>
    <cellStyle name="Comma 3" xfId="95" xr:uid="{00000000-0005-0000-0000-000089000000}"/>
    <cellStyle name="Comma 3 2" xfId="96" xr:uid="{00000000-0005-0000-0000-00008A000000}"/>
    <cellStyle name="Comma 3 3" xfId="97" xr:uid="{00000000-0005-0000-0000-00008B000000}"/>
    <cellStyle name="Comma 3 3 2" xfId="98" xr:uid="{00000000-0005-0000-0000-00008C000000}"/>
    <cellStyle name="Comma 3 4" xfId="99" xr:uid="{00000000-0005-0000-0000-00008D000000}"/>
    <cellStyle name="Comma 4" xfId="100" xr:uid="{00000000-0005-0000-0000-00008E000000}"/>
    <cellStyle name="Comma 5" xfId="101" xr:uid="{00000000-0005-0000-0000-00008F000000}"/>
    <cellStyle name="Comma 5 2" xfId="102" xr:uid="{00000000-0005-0000-0000-000090000000}"/>
    <cellStyle name="Comma 5 3" xfId="103" xr:uid="{00000000-0005-0000-0000-000091000000}"/>
    <cellStyle name="Comma 6" xfId="104" xr:uid="{00000000-0005-0000-0000-000092000000}"/>
    <cellStyle name="Comma 6 2" xfId="249" xr:uid="{00000000-0005-0000-0000-000093000000}"/>
    <cellStyle name="Comma 68" xfId="250" xr:uid="{00000000-0005-0000-0000-000094000000}"/>
    <cellStyle name="Comma 7" xfId="105" xr:uid="{00000000-0005-0000-0000-000095000000}"/>
    <cellStyle name="Comma 7 2" xfId="106" xr:uid="{00000000-0005-0000-0000-000096000000}"/>
    <cellStyle name="Comma 8" xfId="107" xr:uid="{00000000-0005-0000-0000-000097000000}"/>
    <cellStyle name="Comma 9" xfId="251" xr:uid="{00000000-0005-0000-0000-000098000000}"/>
    <cellStyle name="Comma0" xfId="108" xr:uid="{00000000-0005-0000-0000-00009A000000}"/>
    <cellStyle name="Currency 2" xfId="252" xr:uid="{00000000-0005-0000-0000-00009B000000}"/>
    <cellStyle name="Currency0" xfId="109" xr:uid="{00000000-0005-0000-0000-00009C000000}"/>
    <cellStyle name="Dålig" xfId="253" xr:uid="{00000000-0005-0000-0000-00009D000000}"/>
    <cellStyle name="Date" xfId="110" xr:uid="{00000000-0005-0000-0000-00009E000000}"/>
    <cellStyle name="Datum" xfId="254" xr:uid="{00000000-0005-0000-0000-00009F000000}"/>
    <cellStyle name="Explanatory Text 2" xfId="111" xr:uid="{00000000-0005-0000-0000-0000A0000000}"/>
    <cellStyle name="Färg1" xfId="255" xr:uid="{00000000-0005-0000-0000-0000A1000000}"/>
    <cellStyle name="Färg2" xfId="256" xr:uid="{00000000-0005-0000-0000-0000A2000000}"/>
    <cellStyle name="Färg3" xfId="257" xr:uid="{00000000-0005-0000-0000-0000A3000000}"/>
    <cellStyle name="Färg4" xfId="258" xr:uid="{00000000-0005-0000-0000-0000A4000000}"/>
    <cellStyle name="Färg5" xfId="259" xr:uid="{00000000-0005-0000-0000-0000A5000000}"/>
    <cellStyle name="Färg6" xfId="260" xr:uid="{00000000-0005-0000-0000-0000A6000000}"/>
    <cellStyle name="Finanční0" xfId="261" xr:uid="{00000000-0005-0000-0000-0000A7000000}"/>
    <cellStyle name="Fixed" xfId="112" xr:uid="{00000000-0005-0000-0000-0000A8000000}"/>
    <cellStyle name="Förklarande text" xfId="262" xr:uid="{00000000-0005-0000-0000-0000A9000000}"/>
    <cellStyle name="Fuss" xfId="113" xr:uid="{00000000-0005-0000-0000-0000AA000000}"/>
    <cellStyle name="Good 2" xfId="114" xr:uid="{00000000-0005-0000-0000-0000AB000000}"/>
    <cellStyle name="Heading 1 2" xfId="115" xr:uid="{00000000-0005-0000-0000-0000AC000000}"/>
    <cellStyle name="Heading 2 2" xfId="116" xr:uid="{00000000-0005-0000-0000-0000AD000000}"/>
    <cellStyle name="Heading 3 2" xfId="117" xr:uid="{00000000-0005-0000-0000-0000AE000000}"/>
    <cellStyle name="Heading 4 2" xfId="118" xr:uid="{00000000-0005-0000-0000-0000AF000000}"/>
    <cellStyle name="Hyperlink" xfId="304" builtinId="8"/>
    <cellStyle name="Hyperlink 2" xfId="119" xr:uid="{00000000-0005-0000-0000-0000B1000000}"/>
    <cellStyle name="Hyperlink 3" xfId="263" xr:uid="{00000000-0005-0000-0000-0000B2000000}"/>
    <cellStyle name="Iau?iue_?ac?.oaa.90-92" xfId="120" xr:uid="{00000000-0005-0000-0000-0000B3000000}"/>
    <cellStyle name="Îáû÷íûé_93ãîä (2)" xfId="121" xr:uid="{00000000-0005-0000-0000-0000B4000000}"/>
    <cellStyle name="Indata" xfId="264" xr:uid="{00000000-0005-0000-0000-0000B5000000}"/>
    <cellStyle name="Input 2" xfId="122" xr:uid="{00000000-0005-0000-0000-0000B6000000}"/>
    <cellStyle name="Kontrollcell" xfId="265" xr:uid="{00000000-0005-0000-0000-0000B7000000}"/>
    <cellStyle name="Länkad cell" xfId="266" xr:uid="{00000000-0005-0000-0000-0000B8000000}"/>
    <cellStyle name="Linked Cell 2" xfId="123" xr:uid="{00000000-0005-0000-0000-0000B9000000}"/>
    <cellStyle name="m49048872" xfId="124" xr:uid="{00000000-0005-0000-0000-0000BA000000}"/>
    <cellStyle name="Měna0" xfId="267" xr:uid="{00000000-0005-0000-0000-0000BB000000}"/>
    <cellStyle name="mitP" xfId="125" xr:uid="{00000000-0005-0000-0000-0000BC000000}"/>
    <cellStyle name="Neutral 2" xfId="126" xr:uid="{00000000-0005-0000-0000-0000BD000000}"/>
    <cellStyle name="Normal" xfId="0" builtinId="0"/>
    <cellStyle name="Normal 10" xfId="127" xr:uid="{00000000-0005-0000-0000-0000BF000000}"/>
    <cellStyle name="Normal 11" xfId="128" xr:uid="{00000000-0005-0000-0000-0000C0000000}"/>
    <cellStyle name="Normal 12" xfId="129" xr:uid="{00000000-0005-0000-0000-0000C1000000}"/>
    <cellStyle name="Normal 13" xfId="130" xr:uid="{00000000-0005-0000-0000-0000C2000000}"/>
    <cellStyle name="Normal 13 2" xfId="131" xr:uid="{00000000-0005-0000-0000-0000C3000000}"/>
    <cellStyle name="Normal 14" xfId="132" xr:uid="{00000000-0005-0000-0000-0000C4000000}"/>
    <cellStyle name="Normal 15" xfId="133" xr:uid="{00000000-0005-0000-0000-0000C5000000}"/>
    <cellStyle name="Normal 16" xfId="5" xr:uid="{00000000-0005-0000-0000-0000C6000000}"/>
    <cellStyle name="Normal 17" xfId="202" xr:uid="{00000000-0005-0000-0000-0000C7000000}"/>
    <cellStyle name="Normal 17 2" xfId="297" xr:uid="{00000000-0005-0000-0000-0000C8000000}"/>
    <cellStyle name="Normal 18" xfId="134" xr:uid="{00000000-0005-0000-0000-0000C9000000}"/>
    <cellStyle name="Normal 18 2" xfId="268" xr:uid="{00000000-0005-0000-0000-0000CA000000}"/>
    <cellStyle name="Normal 19" xfId="269" xr:uid="{00000000-0005-0000-0000-0000CB000000}"/>
    <cellStyle name="Normal 2" xfId="3" xr:uid="{00000000-0005-0000-0000-0000CC000000}"/>
    <cellStyle name="Normal 2 10" xfId="298" xr:uid="{00000000-0005-0000-0000-0000CD000000}"/>
    <cellStyle name="Normal 2 2" xfId="135" xr:uid="{00000000-0005-0000-0000-0000CE000000}"/>
    <cellStyle name="Normal 2 2 2" xfId="136" xr:uid="{00000000-0005-0000-0000-0000CF000000}"/>
    <cellStyle name="Normal 2 3" xfId="270" xr:uid="{00000000-0005-0000-0000-0000D0000000}"/>
    <cellStyle name="Normal 2 3 2" xfId="271" xr:uid="{00000000-0005-0000-0000-0000D1000000}"/>
    <cellStyle name="Normal 2 4 2" xfId="299" xr:uid="{00000000-0005-0000-0000-0000D2000000}"/>
    <cellStyle name="Normal 2 8" xfId="272" xr:uid="{00000000-0005-0000-0000-0000D3000000}"/>
    <cellStyle name="Normal 2_2009_2010_2011_GDPweights questionnaire (2)" xfId="273" xr:uid="{00000000-0005-0000-0000-0000D4000000}"/>
    <cellStyle name="Normal 20" xfId="300" xr:uid="{00000000-0005-0000-0000-00005C010000}"/>
    <cellStyle name="Normal 21" xfId="301" xr:uid="{B38505DF-3A18-4086-BB82-5FA11F7C582A}"/>
    <cellStyle name="Normal 22" xfId="303" xr:uid="{00000000-0005-0000-0000-000061010000}"/>
    <cellStyle name="Normal 23" xfId="305" xr:uid="{4ADD6766-5EF1-4F90-B6F0-7F1DBB3354D7}"/>
    <cellStyle name="Normal 3" xfId="137" xr:uid="{00000000-0005-0000-0000-0000D5000000}"/>
    <cellStyle name="Normal 3 2" xfId="138" xr:uid="{00000000-0005-0000-0000-0000D6000000}"/>
    <cellStyle name="Normal 3 3" xfId="139" xr:uid="{00000000-0005-0000-0000-0000D7000000}"/>
    <cellStyle name="Normal 4" xfId="140" xr:uid="{00000000-0005-0000-0000-0000D8000000}"/>
    <cellStyle name="Normal 4 2" xfId="141" xr:uid="{00000000-0005-0000-0000-0000D9000000}"/>
    <cellStyle name="Normal 4 3" xfId="142" xr:uid="{00000000-0005-0000-0000-0000DA000000}"/>
    <cellStyle name="Normal 5" xfId="143" xr:uid="{00000000-0005-0000-0000-0000DB000000}"/>
    <cellStyle name="Normal 5 2" xfId="144" xr:uid="{00000000-0005-0000-0000-0000DC000000}"/>
    <cellStyle name="Normal 5 3" xfId="145" xr:uid="{00000000-0005-0000-0000-0000DD000000}"/>
    <cellStyle name="Normal 6" xfId="146" xr:uid="{00000000-0005-0000-0000-0000DE000000}"/>
    <cellStyle name="Normal 6 2" xfId="147" xr:uid="{00000000-0005-0000-0000-0000DF000000}"/>
    <cellStyle name="Normal 6 3" xfId="274" xr:uid="{00000000-0005-0000-0000-0000E0000000}"/>
    <cellStyle name="Normal 7" xfId="148" xr:uid="{00000000-0005-0000-0000-0000E1000000}"/>
    <cellStyle name="Normal 7 2" xfId="275" xr:uid="{00000000-0005-0000-0000-0000E2000000}"/>
    <cellStyle name="Normal 8" xfId="149" xr:uid="{00000000-0005-0000-0000-0000E3000000}"/>
    <cellStyle name="Normal 9" xfId="2" xr:uid="{00000000-0005-0000-0000-0000E4000000}"/>
    <cellStyle name="Normal 9 2" xfId="150" xr:uid="{00000000-0005-0000-0000-0000E5000000}"/>
    <cellStyle name="Normál_Felhasznalas_tabla_1999" xfId="151" xr:uid="{00000000-0005-0000-0000-0000E6000000}"/>
    <cellStyle name="normální 2" xfId="276" xr:uid="{00000000-0005-0000-0000-0000E7000000}"/>
    <cellStyle name="normální_SO1_03d" xfId="277" xr:uid="{00000000-0005-0000-0000-0000E8000000}"/>
    <cellStyle name="Note 2" xfId="152" xr:uid="{00000000-0005-0000-0000-0000E9000000}"/>
    <cellStyle name="Note 2 2" xfId="278" xr:uid="{00000000-0005-0000-0000-0000EA000000}"/>
    <cellStyle name="Note 3" xfId="279" xr:uid="{00000000-0005-0000-0000-0000EB000000}"/>
    <cellStyle name="ohneP" xfId="153" xr:uid="{00000000-0005-0000-0000-0000EC000000}"/>
    <cellStyle name="Ouny?e [0]_Eeno1" xfId="154" xr:uid="{00000000-0005-0000-0000-0000ED000000}"/>
    <cellStyle name="Ouny?e_Eeno1" xfId="155" xr:uid="{00000000-0005-0000-0000-0000EE000000}"/>
    <cellStyle name="Òûñÿ÷è_Sheet1" xfId="156" xr:uid="{00000000-0005-0000-0000-0000EF000000}"/>
    <cellStyle name="Output 2" xfId="157" xr:uid="{00000000-0005-0000-0000-0000F0000000}"/>
    <cellStyle name="Output Amounts" xfId="280" xr:uid="{00000000-0005-0000-0000-0000F1000000}"/>
    <cellStyle name="Output Line Items" xfId="281" xr:uid="{00000000-0005-0000-0000-0000F2000000}"/>
    <cellStyle name="Percent 2" xfId="158" xr:uid="{00000000-0005-0000-0000-0000F3000000}"/>
    <cellStyle name="Percent 2 2" xfId="282" xr:uid="{00000000-0005-0000-0000-0000F4000000}"/>
    <cellStyle name="Percent 3" xfId="283" xr:uid="{00000000-0005-0000-0000-0000F5000000}"/>
    <cellStyle name="Percent 4" xfId="284" xr:uid="{00000000-0005-0000-0000-0000F6000000}"/>
    <cellStyle name="Pevný" xfId="285" xr:uid="{00000000-0005-0000-0000-0000F7000000}"/>
    <cellStyle name="Rubrik" xfId="286" xr:uid="{00000000-0005-0000-0000-0000F8000000}"/>
    <cellStyle name="Rubrik 1" xfId="287" xr:uid="{00000000-0005-0000-0000-0000F9000000}"/>
    <cellStyle name="Rubrik 2" xfId="288" xr:uid="{00000000-0005-0000-0000-0000FA000000}"/>
    <cellStyle name="Rubrik 3" xfId="289" xr:uid="{00000000-0005-0000-0000-0000FB000000}"/>
    <cellStyle name="Rubrik 4" xfId="290" xr:uid="{00000000-0005-0000-0000-0000FC000000}"/>
    <cellStyle name="s24" xfId="159" xr:uid="{00000000-0005-0000-0000-0000FD000000}"/>
    <cellStyle name="s30" xfId="160" xr:uid="{00000000-0005-0000-0000-0000FE000000}"/>
    <cellStyle name="s32" xfId="161" xr:uid="{00000000-0005-0000-0000-0000FF000000}"/>
    <cellStyle name="s33" xfId="162" xr:uid="{00000000-0005-0000-0000-000000010000}"/>
    <cellStyle name="s35" xfId="163" xr:uid="{00000000-0005-0000-0000-000001010000}"/>
    <cellStyle name="s37" xfId="164" xr:uid="{00000000-0005-0000-0000-000002010000}"/>
    <cellStyle name="s44" xfId="165" xr:uid="{00000000-0005-0000-0000-000003010000}"/>
    <cellStyle name="s45" xfId="166" xr:uid="{00000000-0005-0000-0000-000004010000}"/>
    <cellStyle name="s48" xfId="167" xr:uid="{00000000-0005-0000-0000-000005010000}"/>
    <cellStyle name="s56" xfId="168" xr:uid="{00000000-0005-0000-0000-000006010000}"/>
    <cellStyle name="s57" xfId="169" xr:uid="{00000000-0005-0000-0000-000007010000}"/>
    <cellStyle name="s58" xfId="170" xr:uid="{00000000-0005-0000-0000-000008010000}"/>
    <cellStyle name="s59" xfId="171" xr:uid="{00000000-0005-0000-0000-000009010000}"/>
    <cellStyle name="s62" xfId="172" xr:uid="{00000000-0005-0000-0000-00000A010000}"/>
    <cellStyle name="s63" xfId="173" xr:uid="{00000000-0005-0000-0000-00000B010000}"/>
    <cellStyle name="s64" xfId="174" xr:uid="{00000000-0005-0000-0000-00000C010000}"/>
    <cellStyle name="s65" xfId="175" xr:uid="{00000000-0005-0000-0000-00000D010000}"/>
    <cellStyle name="s66" xfId="176" xr:uid="{00000000-0005-0000-0000-00000E010000}"/>
    <cellStyle name="s67" xfId="177" xr:uid="{00000000-0005-0000-0000-00000F010000}"/>
    <cellStyle name="s68" xfId="178" xr:uid="{00000000-0005-0000-0000-000010010000}"/>
    <cellStyle name="s69" xfId="179" xr:uid="{00000000-0005-0000-0000-000011010000}"/>
    <cellStyle name="s70" xfId="180" xr:uid="{00000000-0005-0000-0000-000012010000}"/>
    <cellStyle name="s73" xfId="181" xr:uid="{00000000-0005-0000-0000-000013010000}"/>
    <cellStyle name="s78" xfId="182" xr:uid="{00000000-0005-0000-0000-000014010000}"/>
    <cellStyle name="s80" xfId="183" xr:uid="{00000000-0005-0000-0000-000015010000}"/>
    <cellStyle name="s82" xfId="184" xr:uid="{00000000-0005-0000-0000-000016010000}"/>
    <cellStyle name="s85" xfId="185" xr:uid="{00000000-0005-0000-0000-000017010000}"/>
    <cellStyle name="s93" xfId="186" xr:uid="{00000000-0005-0000-0000-000018010000}"/>
    <cellStyle name="s94" xfId="187" xr:uid="{00000000-0005-0000-0000-000019010000}"/>
    <cellStyle name="s95" xfId="188" xr:uid="{00000000-0005-0000-0000-00001A010000}"/>
    <cellStyle name="Standard 2" xfId="189" xr:uid="{00000000-0005-0000-0000-00001B010000}"/>
    <cellStyle name="Standard 3" xfId="190" xr:uid="{00000000-0005-0000-0000-00001C010000}"/>
    <cellStyle name="Standard 3 2" xfId="4" xr:uid="{00000000-0005-0000-0000-00001D010000}"/>
    <cellStyle name="Style 1" xfId="191" xr:uid="{00000000-0005-0000-0000-00001E010000}"/>
    <cellStyle name="Style 1 2" xfId="291" xr:uid="{00000000-0005-0000-0000-00001F010000}"/>
    <cellStyle name="Summa" xfId="292" xr:uid="{00000000-0005-0000-0000-000020010000}"/>
    <cellStyle name="Text_e" xfId="192" xr:uid="{00000000-0005-0000-0000-000021010000}"/>
    <cellStyle name="Title 2" xfId="193" xr:uid="{00000000-0005-0000-0000-000022010000}"/>
    <cellStyle name="Total 2" xfId="194" xr:uid="{00000000-0005-0000-0000-000023010000}"/>
    <cellStyle name="Utdata" xfId="293" xr:uid="{00000000-0005-0000-0000-000024010000}"/>
    <cellStyle name="Varningstext" xfId="294" xr:uid="{00000000-0005-0000-0000-000025010000}"/>
    <cellStyle name="Warning Text 2" xfId="195" xr:uid="{00000000-0005-0000-0000-000026010000}"/>
    <cellStyle name="Záhlaví 1" xfId="295" xr:uid="{00000000-0005-0000-0000-000027010000}"/>
    <cellStyle name="Záhlaví 2" xfId="296" xr:uid="{00000000-0005-0000-0000-000028010000}"/>
    <cellStyle name="Денежный [0]_BBПиндекс" xfId="196" xr:uid="{00000000-0005-0000-0000-000029010000}"/>
    <cellStyle name="Денежный_BBПиндекс" xfId="197" xr:uid="{00000000-0005-0000-0000-00002A010000}"/>
    <cellStyle name="Обычный_5_QUART" xfId="198" xr:uid="{00000000-0005-0000-0000-00002B010000}"/>
    <cellStyle name="Тысячи_Sheet1" xfId="199" xr:uid="{00000000-0005-0000-0000-00002C010000}"/>
    <cellStyle name="Финансовый [0]_BBПиндекс" xfId="200" xr:uid="{00000000-0005-0000-0000-00002D010000}"/>
    <cellStyle name="Финансовый_BBПиндекс" xfId="201" xr:uid="{00000000-0005-0000-0000-00002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'Permbajtja-Content'!$A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'Permbajtja-Content'!$A$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1397479</xdr:colOff>
      <xdr:row>3</xdr:row>
      <xdr:rowOff>77637</xdr:rowOff>
    </xdr:from>
    <xdr:to>
      <xdr:col>9</xdr:col>
      <xdr:colOff>3499</xdr:colOff>
      <xdr:row>3</xdr:row>
      <xdr:rowOff>165215</xdr:rowOff>
    </xdr:to>
    <xdr:pic>
      <xdr:nvPicPr>
        <xdr:cNvPr id="2" name="Picture 2" descr="http://photos.wikimapia.org/p/00/01/45/06/03_96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959" t="5534" r="11644" b="19763"/>
        <a:stretch>
          <a:fillRect/>
        </a:stretch>
      </xdr:blipFill>
      <xdr:spPr bwMode="auto">
        <a:xfrm>
          <a:off x="5626579" y="401487"/>
          <a:ext cx="6195" cy="87578"/>
        </a:xfrm>
        <a:prstGeom prst="rect">
          <a:avLst/>
        </a:prstGeom>
        <a:noFill/>
      </xdr:spPr>
    </xdr:pic>
    <xdr:clientData/>
  </xdr:twoCellAnchor>
  <xdr:twoCellAnchor>
    <xdr:from>
      <xdr:col>10</xdr:col>
      <xdr:colOff>352987</xdr:colOff>
      <xdr:row>5</xdr:row>
      <xdr:rowOff>72838</xdr:rowOff>
    </xdr:from>
    <xdr:to>
      <xdr:col>12</xdr:col>
      <xdr:colOff>67046</xdr:colOff>
      <xdr:row>8</xdr:row>
      <xdr:rowOff>41390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49012" y="1158688"/>
          <a:ext cx="933259" cy="45432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0</xdr:col>
      <xdr:colOff>47625</xdr:colOff>
      <xdr:row>1</xdr:row>
      <xdr:rowOff>114300</xdr:rowOff>
    </xdr:from>
    <xdr:to>
      <xdr:col>2</xdr:col>
      <xdr:colOff>87849</xdr:colOff>
      <xdr:row>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276225"/>
          <a:ext cx="13260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5</xdr:row>
          <xdr:rowOff>142875</xdr:rowOff>
        </xdr:from>
        <xdr:to>
          <xdr:col>11</xdr:col>
          <xdr:colOff>514350</xdr:colOff>
          <xdr:row>6</xdr:row>
          <xdr:rowOff>142875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6</xdr:row>
          <xdr:rowOff>142875</xdr:rowOff>
        </xdr:from>
        <xdr:to>
          <xdr:col>11</xdr:col>
          <xdr:colOff>533400</xdr:colOff>
          <xdr:row>8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550332</xdr:colOff>
      <xdr:row>1</xdr:row>
      <xdr:rowOff>31750</xdr:rowOff>
    </xdr:from>
    <xdr:to>
      <xdr:col>13</xdr:col>
      <xdr:colOff>255925</xdr:colOff>
      <xdr:row>3</xdr:row>
      <xdr:rowOff>94494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55932" y="222250"/>
          <a:ext cx="924793" cy="453269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1</xdr:row>
          <xdr:rowOff>76200</xdr:rowOff>
        </xdr:from>
        <xdr:to>
          <xdr:col>13</xdr:col>
          <xdr:colOff>104775</xdr:colOff>
          <xdr:row>2</xdr:row>
          <xdr:rowOff>47625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2</xdr:row>
          <xdr:rowOff>47625</xdr:rowOff>
        </xdr:from>
        <xdr:to>
          <xdr:col>13</xdr:col>
          <xdr:colOff>123825</xdr:colOff>
          <xdr:row>3</xdr:row>
          <xdr:rowOff>28575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nslesh\My%20Documents\Quarterly%20National%20Account\2_administraten%20publike\Lidhja%20Paga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servern01\d\pcnew\aa1permua\regfor\Regression_Forecast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inslesh\LOCALS~1\Temp\Rar$DI75.531\Pagat%20Mesata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914\914F10_2012_01_12_09_42_4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stat.gov.al/elirjeta_gdp/Punime%20te%20fundit/viti2005versioni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q01\Elton_GDP\Documents%20and%20Settings\inselal\Desktop\Share\Admin\Ardhurat\Taksat%20e%20subs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ri"/>
      <sheetName val="Paga"/>
      <sheetName val="Paga (2)"/>
      <sheetName val="Admin"/>
      <sheetName val="Mes Admin"/>
      <sheetName val="Mes Admin Finale"/>
      <sheetName val="Shend"/>
      <sheetName val="Mes Shend"/>
      <sheetName val="Arsim"/>
      <sheetName val="Mes Arsimi"/>
      <sheetName val="Other 92"/>
      <sheetName val="Permbledhes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X1">
            <v>1079</v>
          </cell>
        </row>
        <row r="4">
          <cell r="Y4" t="str">
            <v>2009_3</v>
          </cell>
        </row>
      </sheetData>
      <sheetData sheetId="5"/>
      <sheetData sheetId="6" refreshError="1"/>
      <sheetData sheetId="7">
        <row r="1">
          <cell r="X1">
            <v>1</v>
          </cell>
        </row>
        <row r="2">
          <cell r="X2" t="str">
            <v>2009_3</v>
          </cell>
        </row>
      </sheetData>
      <sheetData sheetId="8" refreshError="1"/>
      <sheetData sheetId="9">
        <row r="1">
          <cell r="X1">
            <v>101</v>
          </cell>
        </row>
        <row r="3">
          <cell r="U3" t="str">
            <v>2009_3</v>
          </cell>
        </row>
      </sheetData>
      <sheetData sheetId="10">
        <row r="1">
          <cell r="X1">
            <v>160</v>
          </cell>
        </row>
        <row r="2">
          <cell r="V2" t="str">
            <v>2009_3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Forecast"/>
      <sheetName val="Temp"/>
      <sheetName val="MultMac"/>
      <sheetName val="IndepMac"/>
    </sheetNames>
    <sheetDataSet>
      <sheetData sheetId="0">
        <row r="1">
          <cell r="E1" t="str">
            <v>No. of Variables</v>
          </cell>
          <cell r="G1">
            <v>4</v>
          </cell>
          <cell r="P1">
            <v>0</v>
          </cell>
        </row>
        <row r="2">
          <cell r="E2" t="str">
            <v>No. of Observations</v>
          </cell>
          <cell r="G2">
            <v>20</v>
          </cell>
        </row>
        <row r="3">
          <cell r="A3" t="str">
            <v>Dependent</v>
          </cell>
          <cell r="B3" t="str">
            <v>Indep1</v>
          </cell>
          <cell r="C3" t="str">
            <v>Indep2</v>
          </cell>
          <cell r="D3" t="str">
            <v>Indep3</v>
          </cell>
        </row>
        <row r="4">
          <cell r="A4">
            <v>94.202905783674225</v>
          </cell>
          <cell r="B4">
            <v>103.62628176880334</v>
          </cell>
          <cell r="C4">
            <v>60.140805880668516</v>
          </cell>
          <cell r="D4">
            <v>45.079409770290013</v>
          </cell>
        </row>
        <row r="5">
          <cell r="A5">
            <v>46.260456848566363</v>
          </cell>
          <cell r="B5">
            <v>52.063054354521469</v>
          </cell>
          <cell r="C5">
            <v>10.925398400353046</v>
          </cell>
          <cell r="D5">
            <v>7.1354352280141198</v>
          </cell>
        </row>
        <row r="6">
          <cell r="A6">
            <v>33.671316845049184</v>
          </cell>
          <cell r="B6">
            <v>43.124905005878624</v>
          </cell>
          <cell r="C6">
            <v>18.965392603276634</v>
          </cell>
          <cell r="D6">
            <v>40.188275617176842</v>
          </cell>
        </row>
        <row r="7">
          <cell r="A7">
            <v>69.791167455006331</v>
          </cell>
          <cell r="B7">
            <v>70.949638111574998</v>
          </cell>
          <cell r="C7">
            <v>47.552469476771755</v>
          </cell>
          <cell r="D7">
            <v>40.565079264289864</v>
          </cell>
        </row>
        <row r="8">
          <cell r="A8">
            <v>58</v>
          </cell>
          <cell r="B8">
            <v>67.982592933576683</v>
          </cell>
          <cell r="C8">
            <v>30.066613825681884</v>
          </cell>
          <cell r="D8">
            <v>42.060863299036043</v>
          </cell>
        </row>
        <row r="9">
          <cell r="A9">
            <v>22.912221582659509</v>
          </cell>
          <cell r="B9">
            <v>28.227145655863211</v>
          </cell>
          <cell r="C9">
            <v>17.126712947472225</v>
          </cell>
          <cell r="D9">
            <v>85.039014696493183</v>
          </cell>
        </row>
        <row r="10">
          <cell r="A10">
            <v>79.937267723724318</v>
          </cell>
          <cell r="B10">
            <v>89.263527947130612</v>
          </cell>
          <cell r="C10">
            <v>59.463045910402336</v>
          </cell>
          <cell r="D10">
            <v>97.375846210296331</v>
          </cell>
        </row>
        <row r="11">
          <cell r="A11">
            <v>24.333188386743743</v>
          </cell>
          <cell r="B11">
            <v>31.878979343899164</v>
          </cell>
          <cell r="C11">
            <v>-0.87524467932013295</v>
          </cell>
          <cell r="D11">
            <v>54.629653838251492</v>
          </cell>
        </row>
        <row r="12">
          <cell r="A12">
            <v>5.7156600095548571</v>
          </cell>
          <cell r="B12">
            <v>9.1476356251700857</v>
          </cell>
          <cell r="C12">
            <v>-27.064785500379575</v>
          </cell>
          <cell r="D12">
            <v>20.327047912014873</v>
          </cell>
        </row>
        <row r="13">
          <cell r="A13">
            <v>53.253150834732921</v>
          </cell>
          <cell r="B13">
            <v>56.303890953418964</v>
          </cell>
          <cell r="C13">
            <v>44.45727186461685</v>
          </cell>
          <cell r="D13">
            <v>77.933905040224261</v>
          </cell>
        </row>
        <row r="14">
          <cell r="A14">
            <v>44.329172304759211</v>
          </cell>
          <cell r="B14">
            <v>51.741954859500957</v>
          </cell>
          <cell r="C14">
            <v>21.467921637925883</v>
          </cell>
          <cell r="D14">
            <v>12.78612104252465</v>
          </cell>
        </row>
        <row r="15">
          <cell r="A15">
            <v>46</v>
          </cell>
          <cell r="B15">
            <v>51.410375675853246</v>
          </cell>
          <cell r="C15">
            <v>19.78531634551809</v>
          </cell>
          <cell r="D15">
            <v>14.347633191881437</v>
          </cell>
        </row>
        <row r="16">
          <cell r="A16">
            <v>24.48765043612584</v>
          </cell>
          <cell r="B16">
            <v>33.977854804894378</v>
          </cell>
          <cell r="C16">
            <v>-2.7537467335772945</v>
          </cell>
          <cell r="D16">
            <v>95.465223733935673</v>
          </cell>
        </row>
        <row r="17">
          <cell r="A17">
            <v>38.832535640335394</v>
          </cell>
          <cell r="B17">
            <v>43.203513843610899</v>
          </cell>
          <cell r="C17">
            <v>2.0441446091603908</v>
          </cell>
          <cell r="D17">
            <v>58.805148379172564</v>
          </cell>
        </row>
        <row r="18">
          <cell r="A18">
            <v>19.798154205109377</v>
          </cell>
          <cell r="B18">
            <v>25.222475323957077</v>
          </cell>
          <cell r="C18">
            <v>-16.856803061058137</v>
          </cell>
          <cell r="D18">
            <v>4.0737767178522288</v>
          </cell>
        </row>
        <row r="19">
          <cell r="A19">
            <v>21.167186750505842</v>
          </cell>
          <cell r="B19">
            <v>28.18208452579541</v>
          </cell>
          <cell r="C19">
            <v>12.334257122436789</v>
          </cell>
          <cell r="D19">
            <v>7.4250132513889788</v>
          </cell>
        </row>
        <row r="20">
          <cell r="A20">
            <v>22</v>
          </cell>
          <cell r="B20">
            <v>28.721810572016626</v>
          </cell>
          <cell r="C20">
            <v>-17.535727507344269</v>
          </cell>
          <cell r="D20">
            <v>19.940127709935517</v>
          </cell>
        </row>
        <row r="21">
          <cell r="A21">
            <v>23</v>
          </cell>
          <cell r="B21">
            <v>27.740312446855924</v>
          </cell>
          <cell r="C21">
            <v>-11.431430877457217</v>
          </cell>
          <cell r="D21">
            <v>20.187173582186844</v>
          </cell>
        </row>
        <row r="22">
          <cell r="A22">
            <v>39.832914619039016</v>
          </cell>
          <cell r="B22">
            <v>40.468555291317486</v>
          </cell>
          <cell r="C22">
            <v>36.392737615589525</v>
          </cell>
          <cell r="D22">
            <v>70.213343240969991</v>
          </cell>
        </row>
        <row r="23">
          <cell r="A23">
            <v>64.214344836904687</v>
          </cell>
          <cell r="B23">
            <v>67.298401691672254</v>
          </cell>
          <cell r="C23">
            <v>49.124742240732864</v>
          </cell>
          <cell r="D23">
            <v>49.640697061863115</v>
          </cell>
        </row>
      </sheetData>
      <sheetData sheetId="1">
        <row r="3">
          <cell r="A3" t="str">
            <v>Equation Parameters</v>
          </cell>
        </row>
        <row r="4">
          <cell r="A4" t="str">
            <v>R Square</v>
          </cell>
          <cell r="B4">
            <v>0.98942269074867251</v>
          </cell>
          <cell r="C4" t="str">
            <v xml:space="preserve"> 98.94% of the change in Dependent can be explained by the change in the 3 Independent Variables</v>
          </cell>
        </row>
        <row r="5">
          <cell r="A5" t="str">
            <v>Adjusted R Square</v>
          </cell>
          <cell r="B5">
            <v>0.98743944526404859</v>
          </cell>
          <cell r="C5" t="str">
            <v xml:space="preserve"> Adjusted for Sample Size bias</v>
          </cell>
          <cell r="I5">
            <v>2.5538418304475297</v>
          </cell>
          <cell r="J5" t="str">
            <v xml:space="preserve">  Durbin-Watson Statistic</v>
          </cell>
          <cell r="N5" t="str">
            <v>Critical D-W Values: Lower (Dl)=1.00; Upper (Du)=1.68</v>
          </cell>
        </row>
        <row r="6">
          <cell r="A6" t="str">
            <v>Standard Error</v>
          </cell>
          <cell r="B6">
            <v>2.5609392330812422</v>
          </cell>
          <cell r="C6" t="str">
            <v xml:space="preserve"> to +/- on result of Regression Equation</v>
          </cell>
          <cell r="J6" t="str">
            <v>Therefore Negative Autocorrelation maybe present at 95% Confidence</v>
          </cell>
        </row>
        <row r="7">
          <cell r="A7" t="str">
            <v>F - Statistic</v>
          </cell>
          <cell r="B7">
            <v>498.89068116865161</v>
          </cell>
          <cell r="C7" t="str">
            <v xml:space="preserve"> Therefore analysis IS Significant</v>
          </cell>
          <cell r="I7">
            <v>3.1273543754650746</v>
          </cell>
          <cell r="J7" t="str">
            <v xml:space="preserve">  Critical F-Statistic at 95% Confidence</v>
          </cell>
          <cell r="P7" t="str">
            <v xml:space="preserve"> (Significance holds to 100.0% Level of Confidence)</v>
          </cell>
        </row>
        <row r="9">
          <cell r="A9" t="str">
            <v xml:space="preserve"> Multiple Regression Equation</v>
          </cell>
          <cell r="E9" t="str">
            <v>Independent Analysis</v>
          </cell>
          <cell r="I9" t="str">
            <v>Auto Correlation</v>
          </cell>
          <cell r="J9" t="str">
            <v>Tests for Multicolinearity between Independent Variables</v>
          </cell>
        </row>
        <row r="10">
          <cell r="B10" t="str">
            <v>Coefficients</v>
          </cell>
          <cell r="C10" t="str">
            <v>Standard Error</v>
          </cell>
          <cell r="E10" t="str">
            <v xml:space="preserve"> R Squared</v>
          </cell>
          <cell r="F10" t="str">
            <v xml:space="preserve"> Gradient</v>
          </cell>
          <cell r="G10" t="str">
            <v xml:space="preserve"> Intercept</v>
          </cell>
          <cell r="I10" t="str">
            <v>Dl=1.20 Du=1.41</v>
          </cell>
          <cell r="J10" t="str">
            <v xml:space="preserve">Adjusted R-Squared against other Indep </v>
          </cell>
          <cell r="K10" t="str">
            <v>Independent R-Square Matrix</v>
          </cell>
        </row>
        <row r="11">
          <cell r="A11" t="str">
            <v>Intercept</v>
          </cell>
          <cell r="B11">
            <v>-0.35710865451048335</v>
          </cell>
          <cell r="C11">
            <v>2.289982527459844</v>
          </cell>
          <cell r="I11" t="str">
            <v>DW-Stat</v>
          </cell>
        </row>
        <row r="12">
          <cell r="A12" t="str">
            <v>Indep1</v>
          </cell>
          <cell r="B12">
            <v>0.85587438081697798</v>
          </cell>
          <cell r="C12">
            <v>5.5436136340869593E-2</v>
          </cell>
          <cell r="E12">
            <v>0.98570843075001191</v>
          </cell>
          <cell r="F12">
            <v>0.97173293197231314</v>
          </cell>
          <cell r="G12">
            <v>-4.5963429613504232</v>
          </cell>
          <cell r="I12">
            <v>2.4255992957428472</v>
          </cell>
          <cell r="J12">
            <v>0.76968651765812923</v>
          </cell>
          <cell r="K12">
            <v>1</v>
          </cell>
          <cell r="L12">
            <v>0.7807950978837267</v>
          </cell>
          <cell r="M12">
            <v>7.6866305087159623E-2</v>
          </cell>
          <cell r="U12" t="str">
            <v>Indep1</v>
          </cell>
        </row>
        <row r="13">
          <cell r="A13" t="str">
            <v>Indep2</v>
          </cell>
          <cell r="B13">
            <v>0.12470050637701124</v>
          </cell>
          <cell r="C13">
            <v>5.2609163735930609E-2</v>
          </cell>
          <cell r="E13">
            <v>0.81596491442934149</v>
          </cell>
          <cell r="F13">
            <v>0.78806901583047428</v>
          </cell>
          <cell r="G13">
            <v>27.664579218502453</v>
          </cell>
          <cell r="I13">
            <v>1.9016696302881781</v>
          </cell>
          <cell r="J13">
            <v>0.79681383986500676</v>
          </cell>
          <cell r="K13">
            <v>0.7807950978837267</v>
          </cell>
          <cell r="L13">
            <v>1</v>
          </cell>
          <cell r="M13">
            <v>0.18559700086445963</v>
          </cell>
          <cell r="U13" t="str">
            <v>Indep2</v>
          </cell>
        </row>
        <row r="14">
          <cell r="A14" t="str">
            <v>Indep3</v>
          </cell>
          <cell r="B14">
            <v>-2.1683258330503552E-2</v>
          </cell>
          <cell r="C14">
            <v>2.2282941877398738E-2</v>
          </cell>
          <cell r="E14">
            <v>7.5858575085584426E-2</v>
          </cell>
          <cell r="F14">
            <v>0.20885705522393228</v>
          </cell>
          <cell r="G14">
            <v>32.5724980011151</v>
          </cell>
          <cell r="I14">
            <v>1.7055884211359829</v>
          </cell>
          <cell r="J14">
            <v>0.14432574750962412</v>
          </cell>
          <cell r="K14">
            <v>7.6866305087159623E-2</v>
          </cell>
          <cell r="L14">
            <v>0.18559700086445963</v>
          </cell>
          <cell r="M14">
            <v>1</v>
          </cell>
          <cell r="U14" t="str">
            <v>Indep3</v>
          </cell>
        </row>
        <row r="22">
          <cell r="A22" t="str">
            <v xml:space="preserve">Dependent = </v>
          </cell>
          <cell r="B22" t="str">
            <v>0.86*Indep1 + 0.12*Indep2 + -0.02*Indep3 + -0.36 (+/- 2.56)</v>
          </cell>
          <cell r="K22" t="str">
            <v>Indep1</v>
          </cell>
          <cell r="L22" t="str">
            <v>Indep2</v>
          </cell>
          <cell r="M22" t="str">
            <v>Indep3</v>
          </cell>
        </row>
        <row r="24">
          <cell r="A24" t="str">
            <v>Actual versus Predicted Dependent</v>
          </cell>
          <cell r="K24" t="str">
            <v>Step 2 - Forecasting</v>
          </cell>
        </row>
        <row r="25">
          <cell r="K25" t="str">
            <v>Trend R-Squared Matrix</v>
          </cell>
          <cell r="P25" t="str">
            <v>3rd Ord Polynomial</v>
          </cell>
          <cell r="Q25" t="str">
            <v>2nd Ord Polynomial</v>
          </cell>
          <cell r="R25" t="str">
            <v>Exponential</v>
          </cell>
          <cell r="S25" t="str">
            <v>Linear</v>
          </cell>
        </row>
        <row r="27">
          <cell r="K27" t="str">
            <v>Independent Variable</v>
          </cell>
          <cell r="T27" t="str">
            <v>Choose Method</v>
          </cell>
        </row>
        <row r="28">
          <cell r="K28" t="str">
            <v>Indep1</v>
          </cell>
          <cell r="P28">
            <v>0.33114899218271193</v>
          </cell>
          <cell r="Q28">
            <v>0.32730319434876626</v>
          </cell>
          <cell r="R28">
            <v>0.11267768872073029</v>
          </cell>
          <cell r="S28">
            <v>0.19565925849166566</v>
          </cell>
          <cell r="U28" t="str">
            <v>Linear</v>
          </cell>
        </row>
        <row r="29">
          <cell r="K29" t="str">
            <v>Indep2</v>
          </cell>
          <cell r="P29">
            <v>0.31312466886155887</v>
          </cell>
          <cell r="Q29">
            <v>0.22131366634565902</v>
          </cell>
          <cell r="R29" t="e">
            <v>#NUM!</v>
          </cell>
          <cell r="S29">
            <v>0.10119714514195569</v>
          </cell>
          <cell r="U29" t="str">
            <v>Linear</v>
          </cell>
        </row>
        <row r="30">
          <cell r="K30" t="str">
            <v>Indep3</v>
          </cell>
          <cell r="P30">
            <v>0.18241797308472479</v>
          </cell>
          <cell r="Q30">
            <v>2.8090884873810319E-2</v>
          </cell>
          <cell r="R30">
            <v>1.8779440217156228E-2</v>
          </cell>
          <cell r="S30">
            <v>9.7158090118854758E-3</v>
          </cell>
          <cell r="U30" t="str">
            <v>Linear</v>
          </cell>
        </row>
        <row r="39">
          <cell r="K39" t="str">
            <v>Number of Periods to Forecast</v>
          </cell>
          <cell r="P39">
            <v>10</v>
          </cell>
        </row>
      </sheetData>
      <sheetData sheetId="2">
        <row r="1">
          <cell r="A1" t="str">
            <v>Forecast Output</v>
          </cell>
        </row>
        <row r="2">
          <cell r="A2">
            <v>-0.35710865451048335</v>
          </cell>
          <cell r="B2">
            <v>0.85587438081697798</v>
          </cell>
          <cell r="C2">
            <v>0.12470050637701124</v>
          </cell>
          <cell r="D2">
            <v>-2.1683258330503552E-2</v>
          </cell>
        </row>
        <row r="3">
          <cell r="A3" t="str">
            <v>Time Period</v>
          </cell>
          <cell r="B3" t="str">
            <v>Indep1</v>
          </cell>
          <cell r="C3" t="str">
            <v>Indep2</v>
          </cell>
          <cell r="D3" t="str">
            <v>Indep3</v>
          </cell>
          <cell r="L3" t="str">
            <v>Dependent</v>
          </cell>
        </row>
        <row r="4">
          <cell r="A4">
            <v>1</v>
          </cell>
          <cell r="B4">
            <v>103.62628176880334</v>
          </cell>
          <cell r="C4">
            <v>60.140805880668516</v>
          </cell>
          <cell r="D4">
            <v>45.079409770290013</v>
          </cell>
          <cell r="L4">
            <v>94.202905783674225</v>
          </cell>
        </row>
        <row r="5">
          <cell r="A5">
            <v>2</v>
          </cell>
          <cell r="B5">
            <v>52.063054354521469</v>
          </cell>
          <cell r="C5">
            <v>10.925398400353046</v>
          </cell>
          <cell r="D5">
            <v>7.1354352280141198</v>
          </cell>
          <cell r="L5">
            <v>46.260456848566363</v>
          </cell>
        </row>
        <row r="6">
          <cell r="A6">
            <v>3</v>
          </cell>
          <cell r="B6">
            <v>43.124905005878624</v>
          </cell>
          <cell r="C6">
            <v>18.965392603276634</v>
          </cell>
          <cell r="D6">
            <v>40.188275617176842</v>
          </cell>
          <cell r="L6">
            <v>33.671316845049184</v>
          </cell>
        </row>
        <row r="7">
          <cell r="A7">
            <v>4</v>
          </cell>
          <cell r="B7">
            <v>70.949638111574998</v>
          </cell>
          <cell r="C7">
            <v>47.552469476771755</v>
          </cell>
          <cell r="D7">
            <v>40.565079264289864</v>
          </cell>
          <cell r="L7">
            <v>69.791167455006331</v>
          </cell>
        </row>
        <row r="8">
          <cell r="A8">
            <v>5</v>
          </cell>
          <cell r="B8">
            <v>67.982592933576683</v>
          </cell>
          <cell r="C8">
            <v>30.066613825681884</v>
          </cell>
          <cell r="D8">
            <v>42.060863299036043</v>
          </cell>
          <cell r="L8">
            <v>58</v>
          </cell>
        </row>
        <row r="9">
          <cell r="A9">
            <v>6</v>
          </cell>
          <cell r="B9">
            <v>28.227145655863211</v>
          </cell>
          <cell r="C9">
            <v>17.126712947472225</v>
          </cell>
          <cell r="D9">
            <v>85.039014696493183</v>
          </cell>
          <cell r="L9">
            <v>22.912221582659509</v>
          </cell>
        </row>
        <row r="10">
          <cell r="A10">
            <v>7</v>
          </cell>
          <cell r="B10">
            <v>89.263527947130612</v>
          </cell>
          <cell r="C10">
            <v>59.463045910402336</v>
          </cell>
          <cell r="D10">
            <v>97.375846210296331</v>
          </cell>
          <cell r="L10">
            <v>79.937267723724318</v>
          </cell>
        </row>
        <row r="11">
          <cell r="A11">
            <v>8</v>
          </cell>
          <cell r="B11">
            <v>31.878979343899164</v>
          </cell>
          <cell r="C11">
            <v>-0.87524467932013295</v>
          </cell>
          <cell r="D11">
            <v>54.629653838251492</v>
          </cell>
          <cell r="L11">
            <v>24.333188386743743</v>
          </cell>
        </row>
        <row r="12">
          <cell r="A12">
            <v>9</v>
          </cell>
          <cell r="B12">
            <v>9.1476356251700857</v>
          </cell>
          <cell r="C12">
            <v>-27.064785500379575</v>
          </cell>
          <cell r="D12">
            <v>20.327047912014873</v>
          </cell>
          <cell r="L12">
            <v>5.7156600095548571</v>
          </cell>
        </row>
        <row r="13">
          <cell r="A13">
            <v>10</v>
          </cell>
          <cell r="B13">
            <v>56.303890953418964</v>
          </cell>
          <cell r="C13">
            <v>44.45727186461685</v>
          </cell>
          <cell r="D13">
            <v>77.933905040224261</v>
          </cell>
          <cell r="L13">
            <v>53.253150834732921</v>
          </cell>
        </row>
        <row r="14">
          <cell r="A14">
            <v>11</v>
          </cell>
          <cell r="B14">
            <v>51.741954859500957</v>
          </cell>
          <cell r="C14">
            <v>21.467921637925883</v>
          </cell>
          <cell r="D14">
            <v>12.78612104252465</v>
          </cell>
          <cell r="L14">
            <v>44.329172304759211</v>
          </cell>
        </row>
        <row r="15">
          <cell r="A15">
            <v>12</v>
          </cell>
          <cell r="B15">
            <v>51.410375675853246</v>
          </cell>
          <cell r="C15">
            <v>19.78531634551809</v>
          </cell>
          <cell r="D15">
            <v>14.347633191881437</v>
          </cell>
          <cell r="L15">
            <v>46</v>
          </cell>
        </row>
        <row r="16">
          <cell r="A16">
            <v>13</v>
          </cell>
          <cell r="B16">
            <v>33.977854804894378</v>
          </cell>
          <cell r="C16">
            <v>-2.7537467335772945</v>
          </cell>
          <cell r="D16">
            <v>95.465223733935673</v>
          </cell>
          <cell r="L16">
            <v>24.48765043612584</v>
          </cell>
        </row>
        <row r="17">
          <cell r="A17">
            <v>14</v>
          </cell>
          <cell r="B17">
            <v>43.203513843610899</v>
          </cell>
          <cell r="C17">
            <v>2.0441446091603908</v>
          </cell>
          <cell r="D17">
            <v>58.805148379172564</v>
          </cell>
          <cell r="L17">
            <v>38.832535640335394</v>
          </cell>
        </row>
        <row r="18">
          <cell r="A18">
            <v>15</v>
          </cell>
          <cell r="B18">
            <v>25.222475323957077</v>
          </cell>
          <cell r="C18">
            <v>-16.856803061058137</v>
          </cell>
          <cell r="D18">
            <v>4.0737767178522288</v>
          </cell>
          <cell r="L18">
            <v>19.798154205109377</v>
          </cell>
        </row>
        <row r="19">
          <cell r="A19">
            <v>16</v>
          </cell>
          <cell r="B19">
            <v>28.18208452579541</v>
          </cell>
          <cell r="C19">
            <v>12.334257122436789</v>
          </cell>
          <cell r="D19">
            <v>7.4250132513889788</v>
          </cell>
          <cell r="L19">
            <v>21.167186750505842</v>
          </cell>
        </row>
        <row r="20">
          <cell r="A20">
            <v>17</v>
          </cell>
          <cell r="B20">
            <v>28.721810572016626</v>
          </cell>
          <cell r="C20">
            <v>-17.535727507344269</v>
          </cell>
          <cell r="D20">
            <v>19.940127709935517</v>
          </cell>
          <cell r="L20">
            <v>22</v>
          </cell>
        </row>
        <row r="21">
          <cell r="A21">
            <v>18</v>
          </cell>
          <cell r="B21">
            <v>27.740312446855924</v>
          </cell>
          <cell r="C21">
            <v>-11.431430877457217</v>
          </cell>
          <cell r="D21">
            <v>20.187173582186844</v>
          </cell>
          <cell r="L21">
            <v>23</v>
          </cell>
        </row>
        <row r="22">
          <cell r="A22">
            <v>19</v>
          </cell>
          <cell r="B22">
            <v>40.468555291317486</v>
          </cell>
          <cell r="C22">
            <v>36.392737615589525</v>
          </cell>
          <cell r="D22">
            <v>70.213343240969991</v>
          </cell>
          <cell r="L22">
            <v>39.832914619039016</v>
          </cell>
        </row>
        <row r="23">
          <cell r="A23">
            <v>20</v>
          </cell>
          <cell r="B23">
            <v>67.298401691672254</v>
          </cell>
          <cell r="C23">
            <v>49.124742240732864</v>
          </cell>
          <cell r="D23">
            <v>49.640697061863115</v>
          </cell>
          <cell r="L23">
            <v>64.214344836904687</v>
          </cell>
        </row>
        <row r="24">
          <cell r="A24">
            <v>21</v>
          </cell>
          <cell r="B24">
            <v>29.198218630656399</v>
          </cell>
          <cell r="C24">
            <v>2.878579968817828</v>
          </cell>
          <cell r="L24">
            <v>24.991859016719616</v>
          </cell>
        </row>
        <row r="25">
          <cell r="A25">
            <v>22</v>
          </cell>
          <cell r="B25">
            <v>27.452644258646004</v>
          </cell>
          <cell r="C25">
            <v>1.4702109557458591</v>
          </cell>
          <cell r="L25">
            <v>23.322242302809471</v>
          </cell>
        </row>
        <row r="26">
          <cell r="A26">
            <v>23</v>
          </cell>
          <cell r="B26">
            <v>25.707069886635601</v>
          </cell>
          <cell r="C26">
            <v>6.1841942673886763E-2</v>
          </cell>
          <cell r="L26">
            <v>21.652625588899312</v>
          </cell>
        </row>
        <row r="27">
          <cell r="A27">
            <v>24</v>
          </cell>
          <cell r="B27">
            <v>23.961495514625199</v>
          </cell>
          <cell r="C27">
            <v>-1.3465270703980821</v>
          </cell>
          <cell r="L27">
            <v>19.98300887498916</v>
          </cell>
        </row>
        <row r="28">
          <cell r="A28">
            <v>25</v>
          </cell>
          <cell r="B28">
            <v>22.215921142614803</v>
          </cell>
          <cell r="C28">
            <v>-2.7548960834700509</v>
          </cell>
          <cell r="L28">
            <v>18.313392161079008</v>
          </cell>
        </row>
        <row r="29">
          <cell r="A29">
            <v>26</v>
          </cell>
          <cell r="B29">
            <v>20.470346770604401</v>
          </cell>
          <cell r="C29">
            <v>-4.1632650965420197</v>
          </cell>
          <cell r="L29">
            <v>16.643775447168856</v>
          </cell>
        </row>
        <row r="30">
          <cell r="A30">
            <v>27</v>
          </cell>
          <cell r="B30">
            <v>18.724772398593998</v>
          </cell>
          <cell r="C30">
            <v>-5.5716341096139885</v>
          </cell>
          <cell r="L30">
            <v>14.974158733258705</v>
          </cell>
        </row>
        <row r="31">
          <cell r="A31">
            <v>28</v>
          </cell>
          <cell r="B31">
            <v>16.979198026583603</v>
          </cell>
          <cell r="C31">
            <v>-6.9800031226859574</v>
          </cell>
          <cell r="L31">
            <v>13.304542019348554</v>
          </cell>
        </row>
        <row r="32">
          <cell r="A32">
            <v>29</v>
          </cell>
          <cell r="B32">
            <v>15.233623654573201</v>
          </cell>
          <cell r="C32">
            <v>-8.3883721357579333</v>
          </cell>
          <cell r="L32">
            <v>11.634925305438399</v>
          </cell>
        </row>
        <row r="33">
          <cell r="A33">
            <v>30</v>
          </cell>
          <cell r="B33">
            <v>13.488049282562798</v>
          </cell>
          <cell r="C33">
            <v>-9.7967411488299021</v>
          </cell>
          <cell r="L33">
            <v>9.9653085915282436</v>
          </cell>
        </row>
        <row r="34">
          <cell r="A34">
            <v>31</v>
          </cell>
          <cell r="B34">
            <v>11.742474910552403</v>
          </cell>
          <cell r="C34">
            <v>-11.205110161901871</v>
          </cell>
          <cell r="L34">
            <v>8.2956918776180952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</row>
        <row r="78">
          <cell r="A78">
            <v>75</v>
          </cell>
        </row>
        <row r="79">
          <cell r="A79">
            <v>76</v>
          </cell>
        </row>
        <row r="80">
          <cell r="A80">
            <v>77</v>
          </cell>
        </row>
        <row r="81">
          <cell r="A81">
            <v>78</v>
          </cell>
        </row>
        <row r="82">
          <cell r="A82">
            <v>79</v>
          </cell>
        </row>
        <row r="83">
          <cell r="A83">
            <v>80</v>
          </cell>
        </row>
        <row r="84">
          <cell r="A84">
            <v>81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</row>
        <row r="88">
          <cell r="A88">
            <v>85</v>
          </cell>
        </row>
        <row r="89">
          <cell r="A89">
            <v>86</v>
          </cell>
        </row>
        <row r="90">
          <cell r="A90">
            <v>87</v>
          </cell>
        </row>
        <row r="91">
          <cell r="A91">
            <v>88</v>
          </cell>
        </row>
        <row r="92">
          <cell r="A92">
            <v>89</v>
          </cell>
        </row>
        <row r="93">
          <cell r="A93">
            <v>90</v>
          </cell>
        </row>
        <row r="94">
          <cell r="A94">
            <v>91</v>
          </cell>
        </row>
        <row r="95">
          <cell r="A95">
            <v>92</v>
          </cell>
        </row>
        <row r="96">
          <cell r="A96">
            <v>93</v>
          </cell>
        </row>
        <row r="97">
          <cell r="A97">
            <v>94</v>
          </cell>
        </row>
        <row r="98">
          <cell r="A98">
            <v>95</v>
          </cell>
        </row>
        <row r="99">
          <cell r="A99">
            <v>96</v>
          </cell>
        </row>
        <row r="100">
          <cell r="A100">
            <v>97</v>
          </cell>
        </row>
        <row r="101">
          <cell r="A101">
            <v>98</v>
          </cell>
        </row>
        <row r="102">
          <cell r="A102">
            <v>99</v>
          </cell>
        </row>
        <row r="103">
          <cell r="A103">
            <v>100</v>
          </cell>
        </row>
        <row r="104">
          <cell r="A104">
            <v>101</v>
          </cell>
        </row>
        <row r="105">
          <cell r="A105">
            <v>102</v>
          </cell>
        </row>
        <row r="106">
          <cell r="A106">
            <v>103</v>
          </cell>
        </row>
        <row r="107">
          <cell r="A107">
            <v>104</v>
          </cell>
        </row>
        <row r="108">
          <cell r="A108">
            <v>105</v>
          </cell>
        </row>
        <row r="109">
          <cell r="A109">
            <v>106</v>
          </cell>
        </row>
        <row r="110">
          <cell r="A110">
            <v>107</v>
          </cell>
        </row>
        <row r="111">
          <cell r="A111">
            <v>108</v>
          </cell>
        </row>
        <row r="112">
          <cell r="A112">
            <v>109</v>
          </cell>
        </row>
        <row r="113">
          <cell r="A113">
            <v>110</v>
          </cell>
        </row>
        <row r="114">
          <cell r="A114">
            <v>111</v>
          </cell>
        </row>
        <row r="115">
          <cell r="A115">
            <v>112</v>
          </cell>
        </row>
        <row r="116">
          <cell r="A116">
            <v>113</v>
          </cell>
        </row>
        <row r="117">
          <cell r="A117">
            <v>114</v>
          </cell>
        </row>
        <row r="118">
          <cell r="A118">
            <v>115</v>
          </cell>
        </row>
        <row r="119">
          <cell r="A119">
            <v>116</v>
          </cell>
        </row>
        <row r="120">
          <cell r="A120">
            <v>117</v>
          </cell>
        </row>
        <row r="121">
          <cell r="A121">
            <v>118</v>
          </cell>
        </row>
        <row r="122">
          <cell r="A122">
            <v>119</v>
          </cell>
        </row>
        <row r="123">
          <cell r="A123">
            <v>120</v>
          </cell>
        </row>
        <row r="124">
          <cell r="A124">
            <v>121</v>
          </cell>
        </row>
        <row r="125">
          <cell r="A125">
            <v>122</v>
          </cell>
        </row>
        <row r="126">
          <cell r="A126">
            <v>123</v>
          </cell>
        </row>
        <row r="127">
          <cell r="A127">
            <v>124</v>
          </cell>
        </row>
        <row r="128">
          <cell r="A128">
            <v>125</v>
          </cell>
        </row>
        <row r="129">
          <cell r="A129">
            <v>126</v>
          </cell>
        </row>
        <row r="130">
          <cell r="A130">
            <v>127</v>
          </cell>
        </row>
        <row r="131">
          <cell r="A131">
            <v>128</v>
          </cell>
        </row>
        <row r="132">
          <cell r="A132">
            <v>129</v>
          </cell>
        </row>
        <row r="133">
          <cell r="A133">
            <v>130</v>
          </cell>
        </row>
        <row r="134">
          <cell r="A134">
            <v>131</v>
          </cell>
        </row>
        <row r="135">
          <cell r="A135">
            <v>132</v>
          </cell>
        </row>
        <row r="136">
          <cell r="A136">
            <v>133</v>
          </cell>
        </row>
        <row r="137">
          <cell r="A137">
            <v>134</v>
          </cell>
        </row>
        <row r="138">
          <cell r="A138">
            <v>135</v>
          </cell>
        </row>
        <row r="139">
          <cell r="A139">
            <v>136</v>
          </cell>
        </row>
        <row r="140">
          <cell r="A140">
            <v>137</v>
          </cell>
        </row>
        <row r="141">
          <cell r="A141">
            <v>138</v>
          </cell>
        </row>
        <row r="142">
          <cell r="A142">
            <v>139</v>
          </cell>
        </row>
        <row r="143">
          <cell r="A143">
            <v>140</v>
          </cell>
        </row>
        <row r="144">
          <cell r="A144">
            <v>141</v>
          </cell>
        </row>
        <row r="145">
          <cell r="A145">
            <v>142</v>
          </cell>
        </row>
        <row r="146">
          <cell r="A146">
            <v>143</v>
          </cell>
        </row>
        <row r="147">
          <cell r="A147">
            <v>144</v>
          </cell>
        </row>
        <row r="148">
          <cell r="A148">
            <v>145</v>
          </cell>
        </row>
        <row r="149">
          <cell r="A149">
            <v>146</v>
          </cell>
        </row>
        <row r="150">
          <cell r="A150">
            <v>147</v>
          </cell>
        </row>
        <row r="151">
          <cell r="A151">
            <v>148</v>
          </cell>
        </row>
        <row r="152">
          <cell r="A152">
            <v>149</v>
          </cell>
        </row>
        <row r="153">
          <cell r="A153">
            <v>150</v>
          </cell>
        </row>
      </sheetData>
      <sheetData sheetId="3">
        <row r="3">
          <cell r="AF3" t="str">
            <v>DL</v>
          </cell>
          <cell r="AG3">
            <v>1</v>
          </cell>
          <cell r="AH3">
            <v>2</v>
          </cell>
          <cell r="AI3">
            <v>3</v>
          </cell>
          <cell r="AJ3">
            <v>4</v>
          </cell>
          <cell r="AK3">
            <v>5</v>
          </cell>
          <cell r="AM3" t="str">
            <v>DU</v>
          </cell>
          <cell r="AN3">
            <v>1</v>
          </cell>
          <cell r="AO3">
            <v>2</v>
          </cell>
          <cell r="AP3">
            <v>3</v>
          </cell>
          <cell r="AQ3">
            <v>4</v>
          </cell>
          <cell r="AR3">
            <v>5</v>
          </cell>
        </row>
        <row r="4">
          <cell r="D4">
            <v>45.079409770290013</v>
          </cell>
          <cell r="L4">
            <v>1</v>
          </cell>
          <cell r="AF4">
            <v>0</v>
          </cell>
          <cell r="AG4">
            <v>1.08</v>
          </cell>
          <cell r="AH4">
            <v>0.95</v>
          </cell>
          <cell r="AI4">
            <v>0.82</v>
          </cell>
          <cell r="AJ4">
            <v>0.69</v>
          </cell>
          <cell r="AK4">
            <v>0.56000000000000005</v>
          </cell>
          <cell r="AM4">
            <v>0</v>
          </cell>
          <cell r="AN4">
            <v>1.36</v>
          </cell>
          <cell r="AO4">
            <v>1.54</v>
          </cell>
          <cell r="AP4">
            <v>1.75</v>
          </cell>
          <cell r="AQ4">
            <v>1.97</v>
          </cell>
          <cell r="AR4">
            <v>2.21</v>
          </cell>
        </row>
        <row r="5">
          <cell r="D5">
            <v>7.1354352280141198</v>
          </cell>
          <cell r="L5">
            <v>2</v>
          </cell>
          <cell r="AF5">
            <v>15</v>
          </cell>
          <cell r="AG5">
            <v>1.08</v>
          </cell>
          <cell r="AH5">
            <v>0.95</v>
          </cell>
          <cell r="AI5">
            <v>0.82</v>
          </cell>
          <cell r="AJ5">
            <v>0.69</v>
          </cell>
          <cell r="AK5">
            <v>0.56000000000000005</v>
          </cell>
          <cell r="AM5">
            <v>15</v>
          </cell>
          <cell r="AN5">
            <v>1.36</v>
          </cell>
          <cell r="AO5">
            <v>1.54</v>
          </cell>
          <cell r="AP5">
            <v>1.75</v>
          </cell>
          <cell r="AQ5">
            <v>1.97</v>
          </cell>
          <cell r="AR5">
            <v>2.21</v>
          </cell>
        </row>
        <row r="6">
          <cell r="D6">
            <v>40.188275617176842</v>
          </cell>
          <cell r="L6">
            <v>3</v>
          </cell>
          <cell r="AF6">
            <v>16</v>
          </cell>
          <cell r="AG6">
            <v>1.1000000000000001</v>
          </cell>
          <cell r="AH6">
            <v>0.98</v>
          </cell>
          <cell r="AI6">
            <v>0.86</v>
          </cell>
          <cell r="AJ6">
            <v>0.74</v>
          </cell>
          <cell r="AK6">
            <v>0.62</v>
          </cell>
          <cell r="AM6">
            <v>16</v>
          </cell>
          <cell r="AN6">
            <v>1.37</v>
          </cell>
          <cell r="AO6">
            <v>1.54</v>
          </cell>
          <cell r="AP6">
            <v>1.73</v>
          </cell>
          <cell r="AQ6">
            <v>1.93</v>
          </cell>
          <cell r="AR6">
            <v>2.15</v>
          </cell>
        </row>
        <row r="7">
          <cell r="D7">
            <v>40.565079264289864</v>
          </cell>
          <cell r="L7">
            <v>4</v>
          </cell>
          <cell r="AF7">
            <v>17</v>
          </cell>
          <cell r="AG7">
            <v>1.1299999999999999</v>
          </cell>
          <cell r="AH7">
            <v>1.02</v>
          </cell>
          <cell r="AI7">
            <v>0.9</v>
          </cell>
          <cell r="AJ7">
            <v>0.78</v>
          </cell>
          <cell r="AK7">
            <v>0.67</v>
          </cell>
          <cell r="AM7">
            <v>17</v>
          </cell>
          <cell r="AN7">
            <v>1.38</v>
          </cell>
          <cell r="AO7">
            <v>1.54</v>
          </cell>
          <cell r="AP7">
            <v>1.71</v>
          </cell>
          <cell r="AQ7">
            <v>1.9</v>
          </cell>
          <cell r="AR7">
            <v>2.1</v>
          </cell>
        </row>
        <row r="8">
          <cell r="D8">
            <v>42.060863299036043</v>
          </cell>
          <cell r="L8">
            <v>5</v>
          </cell>
          <cell r="AF8">
            <v>18</v>
          </cell>
          <cell r="AG8">
            <v>1.1599999999999999</v>
          </cell>
          <cell r="AH8">
            <v>1.05</v>
          </cell>
          <cell r="AI8">
            <v>0.93</v>
          </cell>
          <cell r="AJ8">
            <v>0.82</v>
          </cell>
          <cell r="AK8">
            <v>0.71</v>
          </cell>
          <cell r="AM8">
            <v>18</v>
          </cell>
          <cell r="AN8">
            <v>1.39</v>
          </cell>
          <cell r="AO8">
            <v>1.53</v>
          </cell>
          <cell r="AP8">
            <v>1.69</v>
          </cell>
          <cell r="AQ8">
            <v>1.87</v>
          </cell>
          <cell r="AR8">
            <v>2.06</v>
          </cell>
        </row>
        <row r="9">
          <cell r="D9">
            <v>85.039014696493183</v>
          </cell>
          <cell r="L9">
            <v>6</v>
          </cell>
          <cell r="AF9">
            <v>19</v>
          </cell>
          <cell r="AG9">
            <v>1.18</v>
          </cell>
          <cell r="AH9">
            <v>1.08</v>
          </cell>
          <cell r="AI9">
            <v>0.97</v>
          </cell>
          <cell r="AJ9">
            <v>0.86</v>
          </cell>
          <cell r="AK9">
            <v>0.75</v>
          </cell>
          <cell r="AM9">
            <v>19</v>
          </cell>
          <cell r="AN9">
            <v>1.4</v>
          </cell>
          <cell r="AO9">
            <v>1.53</v>
          </cell>
          <cell r="AP9">
            <v>1.68</v>
          </cell>
          <cell r="AQ9">
            <v>1.85</v>
          </cell>
          <cell r="AR9">
            <v>2.02</v>
          </cell>
        </row>
        <row r="10">
          <cell r="D10">
            <v>97.375846210296331</v>
          </cell>
          <cell r="L10">
            <v>7</v>
          </cell>
          <cell r="AF10">
            <v>20</v>
          </cell>
          <cell r="AG10">
            <v>1.2</v>
          </cell>
          <cell r="AH10">
            <v>1.1000000000000001</v>
          </cell>
          <cell r="AI10">
            <v>1</v>
          </cell>
          <cell r="AJ10">
            <v>0.9</v>
          </cell>
          <cell r="AK10">
            <v>0.79</v>
          </cell>
          <cell r="AM10">
            <v>20</v>
          </cell>
          <cell r="AN10">
            <v>1.41</v>
          </cell>
          <cell r="AO10">
            <v>1.54</v>
          </cell>
          <cell r="AP10">
            <v>1.68</v>
          </cell>
          <cell r="AQ10">
            <v>1.83</v>
          </cell>
          <cell r="AR10">
            <v>1.99</v>
          </cell>
        </row>
        <row r="11">
          <cell r="D11">
            <v>54.629653838251492</v>
          </cell>
          <cell r="L11">
            <v>8</v>
          </cell>
          <cell r="AF11">
            <v>21</v>
          </cell>
          <cell r="AG11">
            <v>1.22</v>
          </cell>
          <cell r="AH11">
            <v>1.1299999999999999</v>
          </cell>
          <cell r="AI11">
            <v>1.03</v>
          </cell>
          <cell r="AJ11">
            <v>0.93</v>
          </cell>
          <cell r="AK11">
            <v>0.83</v>
          </cell>
          <cell r="AM11">
            <v>21</v>
          </cell>
          <cell r="AN11">
            <v>1.42</v>
          </cell>
          <cell r="AO11">
            <v>1.54</v>
          </cell>
          <cell r="AP11">
            <v>1.67</v>
          </cell>
          <cell r="AQ11">
            <v>1.81</v>
          </cell>
          <cell r="AR11">
            <v>1.96</v>
          </cell>
        </row>
        <row r="12">
          <cell r="D12">
            <v>20.327047912014873</v>
          </cell>
          <cell r="L12">
            <v>9</v>
          </cell>
          <cell r="AF12">
            <v>22</v>
          </cell>
          <cell r="AG12">
            <v>1.24</v>
          </cell>
          <cell r="AH12">
            <v>1.1499999999999999</v>
          </cell>
          <cell r="AI12">
            <v>1.05</v>
          </cell>
          <cell r="AJ12">
            <v>0.96</v>
          </cell>
          <cell r="AK12">
            <v>0.86</v>
          </cell>
          <cell r="AM12">
            <v>22</v>
          </cell>
          <cell r="AN12">
            <v>1.43</v>
          </cell>
          <cell r="AO12">
            <v>1.54</v>
          </cell>
          <cell r="AP12">
            <v>1.66</v>
          </cell>
          <cell r="AQ12">
            <v>1.8</v>
          </cell>
          <cell r="AR12">
            <v>1.94</v>
          </cell>
        </row>
        <row r="13">
          <cell r="D13">
            <v>77.933905040224261</v>
          </cell>
          <cell r="L13">
            <v>10</v>
          </cell>
          <cell r="AF13">
            <v>23</v>
          </cell>
          <cell r="AG13">
            <v>1.26</v>
          </cell>
          <cell r="AH13">
            <v>1.17</v>
          </cell>
          <cell r="AI13">
            <v>1.08</v>
          </cell>
          <cell r="AJ13">
            <v>0.99</v>
          </cell>
          <cell r="AK13">
            <v>0.9</v>
          </cell>
          <cell r="AM13">
            <v>23</v>
          </cell>
          <cell r="AN13">
            <v>1.44</v>
          </cell>
          <cell r="AO13">
            <v>1.54</v>
          </cell>
          <cell r="AP13">
            <v>1.66</v>
          </cell>
          <cell r="AQ13">
            <v>1.79</v>
          </cell>
          <cell r="AR13">
            <v>1.92</v>
          </cell>
        </row>
        <row r="14">
          <cell r="D14">
            <v>12.78612104252465</v>
          </cell>
          <cell r="L14">
            <v>11</v>
          </cell>
          <cell r="AF14">
            <v>24</v>
          </cell>
          <cell r="AG14">
            <v>1.27</v>
          </cell>
          <cell r="AH14">
            <v>1.19</v>
          </cell>
          <cell r="AI14">
            <v>1.1000000000000001</v>
          </cell>
          <cell r="AJ14">
            <v>1.01</v>
          </cell>
          <cell r="AK14">
            <v>0.93</v>
          </cell>
          <cell r="AM14">
            <v>24</v>
          </cell>
          <cell r="AN14">
            <v>1.45</v>
          </cell>
          <cell r="AO14">
            <v>1.55</v>
          </cell>
          <cell r="AP14">
            <v>1.66</v>
          </cell>
          <cell r="AQ14">
            <v>1.78</v>
          </cell>
          <cell r="AR14">
            <v>1.9</v>
          </cell>
        </row>
        <row r="15">
          <cell r="D15">
            <v>14.347633191881437</v>
          </cell>
          <cell r="L15">
            <v>12</v>
          </cell>
          <cell r="AF15">
            <v>25</v>
          </cell>
          <cell r="AG15">
            <v>1.29</v>
          </cell>
          <cell r="AH15">
            <v>1.21</v>
          </cell>
          <cell r="AI15">
            <v>1.1200000000000001</v>
          </cell>
          <cell r="AJ15">
            <v>1.04</v>
          </cell>
          <cell r="AK15">
            <v>0.95</v>
          </cell>
          <cell r="AM15">
            <v>25</v>
          </cell>
          <cell r="AN15">
            <v>1.45</v>
          </cell>
          <cell r="AO15">
            <v>1.55</v>
          </cell>
          <cell r="AP15">
            <v>1.66</v>
          </cell>
          <cell r="AQ15">
            <v>1.77</v>
          </cell>
          <cell r="AR15">
            <v>1.89</v>
          </cell>
        </row>
        <row r="16">
          <cell r="D16">
            <v>95.465223733935673</v>
          </cell>
          <cell r="L16">
            <v>13</v>
          </cell>
          <cell r="AF16">
            <v>26</v>
          </cell>
          <cell r="AG16">
            <v>1.3</v>
          </cell>
          <cell r="AH16">
            <v>1.22</v>
          </cell>
          <cell r="AI16">
            <v>1.1399999999999999</v>
          </cell>
          <cell r="AJ16">
            <v>1.06</v>
          </cell>
          <cell r="AK16">
            <v>0.98</v>
          </cell>
          <cell r="AM16">
            <v>26</v>
          </cell>
          <cell r="AN16">
            <v>1.46</v>
          </cell>
          <cell r="AO16">
            <v>1.55</v>
          </cell>
          <cell r="AP16">
            <v>1.65</v>
          </cell>
          <cell r="AQ16">
            <v>1.76</v>
          </cell>
          <cell r="AR16">
            <v>1.88</v>
          </cell>
        </row>
        <row r="17">
          <cell r="D17">
            <v>58.805148379172564</v>
          </cell>
          <cell r="L17">
            <v>14</v>
          </cell>
          <cell r="AF17">
            <v>27</v>
          </cell>
          <cell r="AG17">
            <v>1.32</v>
          </cell>
          <cell r="AH17">
            <v>1.24</v>
          </cell>
          <cell r="AI17">
            <v>1.1599999999999999</v>
          </cell>
          <cell r="AJ17">
            <v>1.08</v>
          </cell>
          <cell r="AK17">
            <v>1.01</v>
          </cell>
          <cell r="AM17">
            <v>27</v>
          </cell>
          <cell r="AN17">
            <v>1.47</v>
          </cell>
          <cell r="AO17">
            <v>1.56</v>
          </cell>
          <cell r="AP17">
            <v>1.65</v>
          </cell>
          <cell r="AQ17">
            <v>1.76</v>
          </cell>
          <cell r="AR17">
            <v>1.86</v>
          </cell>
        </row>
        <row r="18">
          <cell r="D18">
            <v>4.0737767178522288</v>
          </cell>
          <cell r="L18">
            <v>15</v>
          </cell>
          <cell r="AF18">
            <v>28</v>
          </cell>
          <cell r="AG18">
            <v>1.33</v>
          </cell>
          <cell r="AH18">
            <v>1.26</v>
          </cell>
          <cell r="AI18">
            <v>1.18</v>
          </cell>
          <cell r="AJ18">
            <v>1.1000000000000001</v>
          </cell>
          <cell r="AK18">
            <v>1.03</v>
          </cell>
          <cell r="AM18">
            <v>28</v>
          </cell>
          <cell r="AN18">
            <v>1.48</v>
          </cell>
          <cell r="AO18">
            <v>1.56</v>
          </cell>
          <cell r="AP18">
            <v>1.65</v>
          </cell>
          <cell r="AQ18">
            <v>1.75</v>
          </cell>
          <cell r="AR18">
            <v>1.85</v>
          </cell>
        </row>
        <row r="19">
          <cell r="D19">
            <v>7.4250132513889788</v>
          </cell>
          <cell r="L19">
            <v>16</v>
          </cell>
          <cell r="AF19">
            <v>29</v>
          </cell>
          <cell r="AG19">
            <v>1.34</v>
          </cell>
          <cell r="AH19">
            <v>1.27</v>
          </cell>
          <cell r="AI19">
            <v>1.2</v>
          </cell>
          <cell r="AJ19">
            <v>1.1200000000000001</v>
          </cell>
          <cell r="AK19">
            <v>1.05</v>
          </cell>
          <cell r="AM19">
            <v>29</v>
          </cell>
          <cell r="AN19">
            <v>1.48</v>
          </cell>
          <cell r="AO19">
            <v>1.56</v>
          </cell>
          <cell r="AP19">
            <v>1.65</v>
          </cell>
          <cell r="AQ19">
            <v>1.74</v>
          </cell>
          <cell r="AR19">
            <v>1.84</v>
          </cell>
        </row>
        <row r="20">
          <cell r="D20">
            <v>19.940127709935517</v>
          </cell>
          <cell r="L20">
            <v>17</v>
          </cell>
          <cell r="AF20">
            <v>30</v>
          </cell>
          <cell r="AG20">
            <v>1.35</v>
          </cell>
          <cell r="AH20">
            <v>1.28</v>
          </cell>
          <cell r="AI20">
            <v>1.21</v>
          </cell>
          <cell r="AJ20">
            <v>1.1399999999999999</v>
          </cell>
          <cell r="AK20">
            <v>1.07</v>
          </cell>
          <cell r="AM20">
            <v>30</v>
          </cell>
          <cell r="AN20">
            <v>1.49</v>
          </cell>
          <cell r="AO20">
            <v>1.57</v>
          </cell>
          <cell r="AP20">
            <v>1.65</v>
          </cell>
          <cell r="AQ20">
            <v>1.74</v>
          </cell>
          <cell r="AR20">
            <v>1.83</v>
          </cell>
        </row>
        <row r="21">
          <cell r="D21">
            <v>20.187173582186844</v>
          </cell>
          <cell r="L21">
            <v>18</v>
          </cell>
          <cell r="AF21">
            <v>31</v>
          </cell>
          <cell r="AG21">
            <v>1.36</v>
          </cell>
          <cell r="AH21">
            <v>1.3</v>
          </cell>
          <cell r="AI21">
            <v>1.23</v>
          </cell>
          <cell r="AJ21">
            <v>1.1599999999999999</v>
          </cell>
          <cell r="AK21">
            <v>1.0900000000000001</v>
          </cell>
          <cell r="AM21">
            <v>31</v>
          </cell>
          <cell r="AN21">
            <v>1.5</v>
          </cell>
          <cell r="AO21">
            <v>1.57</v>
          </cell>
          <cell r="AP21">
            <v>1.65</v>
          </cell>
          <cell r="AQ21">
            <v>1.74</v>
          </cell>
          <cell r="AR21">
            <v>1.83</v>
          </cell>
        </row>
        <row r="22">
          <cell r="D22">
            <v>70.213343240969991</v>
          </cell>
          <cell r="L22">
            <v>19</v>
          </cell>
          <cell r="AF22">
            <v>32</v>
          </cell>
          <cell r="AG22">
            <v>1.37</v>
          </cell>
          <cell r="AH22">
            <v>1.31</v>
          </cell>
          <cell r="AI22">
            <v>1.24</v>
          </cell>
          <cell r="AJ22">
            <v>1.18</v>
          </cell>
          <cell r="AK22">
            <v>1.1100000000000001</v>
          </cell>
          <cell r="AM22">
            <v>32</v>
          </cell>
          <cell r="AN22">
            <v>1.5</v>
          </cell>
          <cell r="AO22">
            <v>1.57</v>
          </cell>
          <cell r="AP22">
            <v>1.65</v>
          </cell>
          <cell r="AQ22">
            <v>1.73</v>
          </cell>
          <cell r="AR22">
            <v>1.82</v>
          </cell>
        </row>
        <row r="23">
          <cell r="D23">
            <v>49.640697061863115</v>
          </cell>
          <cell r="L23">
            <v>20</v>
          </cell>
          <cell r="AF23">
            <v>33</v>
          </cell>
          <cell r="AG23">
            <v>1.38</v>
          </cell>
          <cell r="AH23">
            <v>1.32</v>
          </cell>
          <cell r="AI23">
            <v>1.26</v>
          </cell>
          <cell r="AJ23">
            <v>1.19</v>
          </cell>
          <cell r="AK23">
            <v>1.1299999999999999</v>
          </cell>
          <cell r="AM23">
            <v>33</v>
          </cell>
          <cell r="AN23">
            <v>1.51</v>
          </cell>
          <cell r="AO23">
            <v>1.58</v>
          </cell>
          <cell r="AP23">
            <v>1.65</v>
          </cell>
          <cell r="AQ23">
            <v>1.73</v>
          </cell>
          <cell r="AR23">
            <v>1.81</v>
          </cell>
        </row>
        <row r="24">
          <cell r="AF24">
            <v>34</v>
          </cell>
          <cell r="AG24">
            <v>1.39</v>
          </cell>
          <cell r="AH24">
            <v>1.33</v>
          </cell>
          <cell r="AI24">
            <v>1.27</v>
          </cell>
          <cell r="AJ24">
            <v>1.21</v>
          </cell>
          <cell r="AK24">
            <v>1.1499999999999999</v>
          </cell>
          <cell r="AM24">
            <v>34</v>
          </cell>
          <cell r="AN24">
            <v>1.51</v>
          </cell>
          <cell r="AO24">
            <v>1.58</v>
          </cell>
          <cell r="AP24">
            <v>1.65</v>
          </cell>
          <cell r="AQ24">
            <v>1.73</v>
          </cell>
          <cell r="AR24">
            <v>1.81</v>
          </cell>
        </row>
        <row r="25">
          <cell r="AF25">
            <v>35</v>
          </cell>
          <cell r="AG25">
            <v>1.4</v>
          </cell>
          <cell r="AH25">
            <v>1.34</v>
          </cell>
          <cell r="AI25">
            <v>1.28</v>
          </cell>
          <cell r="AJ25">
            <v>1.22</v>
          </cell>
          <cell r="AK25">
            <v>1.1599999999999999</v>
          </cell>
          <cell r="AM25">
            <v>35</v>
          </cell>
          <cell r="AN25">
            <v>1.52</v>
          </cell>
          <cell r="AO25">
            <v>1.58</v>
          </cell>
          <cell r="AP25">
            <v>1.65</v>
          </cell>
          <cell r="AQ25">
            <v>1.73</v>
          </cell>
          <cell r="AR25">
            <v>1.8</v>
          </cell>
        </row>
        <row r="26">
          <cell r="AF26">
            <v>36</v>
          </cell>
          <cell r="AG26">
            <v>1.41</v>
          </cell>
          <cell r="AH26">
            <v>1.35</v>
          </cell>
          <cell r="AI26">
            <v>1.29</v>
          </cell>
          <cell r="AJ26">
            <v>1.24</v>
          </cell>
          <cell r="AK26">
            <v>1.18</v>
          </cell>
          <cell r="AM26">
            <v>36</v>
          </cell>
          <cell r="AN26">
            <v>1.52</v>
          </cell>
          <cell r="AO26">
            <v>1.59</v>
          </cell>
          <cell r="AP26">
            <v>1.65</v>
          </cell>
          <cell r="AQ26">
            <v>1.73</v>
          </cell>
          <cell r="AR26">
            <v>1.8</v>
          </cell>
        </row>
        <row r="27">
          <cell r="AF27">
            <v>37</v>
          </cell>
          <cell r="AG27">
            <v>1.42</v>
          </cell>
          <cell r="AH27">
            <v>1.36</v>
          </cell>
          <cell r="AI27">
            <v>1.31</v>
          </cell>
          <cell r="AJ27">
            <v>1.25</v>
          </cell>
          <cell r="AK27">
            <v>1.19</v>
          </cell>
          <cell r="AM27">
            <v>37</v>
          </cell>
          <cell r="AN27">
            <v>1.53</v>
          </cell>
          <cell r="AO27">
            <v>1.59</v>
          </cell>
          <cell r="AP27">
            <v>1.66</v>
          </cell>
          <cell r="AQ27">
            <v>1.72</v>
          </cell>
          <cell r="AR27">
            <v>1.8</v>
          </cell>
        </row>
        <row r="28">
          <cell r="AF28">
            <v>38</v>
          </cell>
          <cell r="AG28">
            <v>1.43</v>
          </cell>
          <cell r="AH28">
            <v>1.37</v>
          </cell>
          <cell r="AI28">
            <v>1.32</v>
          </cell>
          <cell r="AJ28">
            <v>1.26</v>
          </cell>
          <cell r="AK28">
            <v>1.21</v>
          </cell>
          <cell r="AM28">
            <v>38</v>
          </cell>
          <cell r="AN28">
            <v>1.54</v>
          </cell>
          <cell r="AO28">
            <v>1.59</v>
          </cell>
          <cell r="AP28">
            <v>1.66</v>
          </cell>
          <cell r="AQ28">
            <v>1.72</v>
          </cell>
          <cell r="AR28">
            <v>1.79</v>
          </cell>
        </row>
        <row r="29">
          <cell r="AF29">
            <v>39</v>
          </cell>
          <cell r="AG29">
            <v>1.43</v>
          </cell>
          <cell r="AH29">
            <v>1.38</v>
          </cell>
          <cell r="AI29">
            <v>1.33</v>
          </cell>
          <cell r="AJ29">
            <v>1.27</v>
          </cell>
          <cell r="AK29">
            <v>1.22</v>
          </cell>
          <cell r="AM29">
            <v>39</v>
          </cell>
          <cell r="AN29">
            <v>1.54</v>
          </cell>
          <cell r="AO29">
            <v>1.6</v>
          </cell>
          <cell r="AP29">
            <v>1.66</v>
          </cell>
          <cell r="AQ29">
            <v>1.72</v>
          </cell>
          <cell r="AR29">
            <v>1.79</v>
          </cell>
        </row>
        <row r="30">
          <cell r="AF30">
            <v>40</v>
          </cell>
          <cell r="AG30">
            <v>1.44</v>
          </cell>
          <cell r="AH30">
            <v>1.39</v>
          </cell>
          <cell r="AI30">
            <v>1.34</v>
          </cell>
          <cell r="AJ30">
            <v>1.29</v>
          </cell>
          <cell r="AK30">
            <v>1.23</v>
          </cell>
          <cell r="AM30">
            <v>40</v>
          </cell>
          <cell r="AN30">
            <v>1.54</v>
          </cell>
          <cell r="AO30">
            <v>1.6</v>
          </cell>
          <cell r="AP30">
            <v>1.66</v>
          </cell>
          <cell r="AQ30">
            <v>1.72</v>
          </cell>
          <cell r="AR30">
            <v>1.79</v>
          </cell>
        </row>
        <row r="31">
          <cell r="AF31">
            <v>45</v>
          </cell>
          <cell r="AG31">
            <v>1.48</v>
          </cell>
          <cell r="AH31">
            <v>1.43</v>
          </cell>
          <cell r="AI31">
            <v>1.38</v>
          </cell>
          <cell r="AJ31">
            <v>1.34</v>
          </cell>
          <cell r="AK31">
            <v>1.29</v>
          </cell>
          <cell r="AM31">
            <v>45</v>
          </cell>
          <cell r="AN31">
            <v>1.57</v>
          </cell>
          <cell r="AO31">
            <v>1.62</v>
          </cell>
          <cell r="AP31">
            <v>1.67</v>
          </cell>
          <cell r="AQ31">
            <v>1.72</v>
          </cell>
          <cell r="AR31">
            <v>1.78</v>
          </cell>
        </row>
        <row r="32">
          <cell r="AF32">
            <v>50</v>
          </cell>
          <cell r="AG32">
            <v>1.5</v>
          </cell>
          <cell r="AH32">
            <v>1.46</v>
          </cell>
          <cell r="AI32">
            <v>1.42</v>
          </cell>
          <cell r="AJ32">
            <v>1.38</v>
          </cell>
          <cell r="AK32">
            <v>1.34</v>
          </cell>
          <cell r="AM32">
            <v>50</v>
          </cell>
          <cell r="AN32">
            <v>1.59</v>
          </cell>
          <cell r="AO32">
            <v>1.63</v>
          </cell>
          <cell r="AP32">
            <v>1.67</v>
          </cell>
          <cell r="AQ32">
            <v>1.72</v>
          </cell>
          <cell r="AR32">
            <v>1.77</v>
          </cell>
        </row>
        <row r="33">
          <cell r="AF33">
            <v>55</v>
          </cell>
          <cell r="AG33">
            <v>1.53</v>
          </cell>
          <cell r="AH33">
            <v>1.49</v>
          </cell>
          <cell r="AI33">
            <v>1.45</v>
          </cell>
          <cell r="AJ33">
            <v>1.41</v>
          </cell>
          <cell r="AK33">
            <v>1.38</v>
          </cell>
          <cell r="AM33">
            <v>55</v>
          </cell>
          <cell r="AN33">
            <v>1.6</v>
          </cell>
          <cell r="AO33">
            <v>1.64</v>
          </cell>
          <cell r="AP33">
            <v>1.68</v>
          </cell>
          <cell r="AQ33">
            <v>1.72</v>
          </cell>
          <cell r="AR33">
            <v>1.77</v>
          </cell>
        </row>
        <row r="34">
          <cell r="AF34">
            <v>60</v>
          </cell>
          <cell r="AG34">
            <v>1.55</v>
          </cell>
          <cell r="AH34">
            <v>1.51</v>
          </cell>
          <cell r="AI34">
            <v>1.48</v>
          </cell>
          <cell r="AJ34">
            <v>1.44</v>
          </cell>
          <cell r="AK34">
            <v>1.41</v>
          </cell>
          <cell r="AM34">
            <v>60</v>
          </cell>
          <cell r="AN34">
            <v>1.62</v>
          </cell>
          <cell r="AO34">
            <v>1.65</v>
          </cell>
          <cell r="AP34">
            <v>1.69</v>
          </cell>
          <cell r="AQ34">
            <v>1.73</v>
          </cell>
          <cell r="AR34">
            <v>1.77</v>
          </cell>
        </row>
        <row r="35">
          <cell r="AF35">
            <v>65</v>
          </cell>
          <cell r="AG35">
            <v>1.57</v>
          </cell>
          <cell r="AH35">
            <v>1.54</v>
          </cell>
          <cell r="AI35">
            <v>1.5</v>
          </cell>
          <cell r="AJ35">
            <v>1.47</v>
          </cell>
          <cell r="AK35">
            <v>1.44</v>
          </cell>
          <cell r="AM35">
            <v>65</v>
          </cell>
          <cell r="AN35">
            <v>1.63</v>
          </cell>
          <cell r="AO35">
            <v>1.66</v>
          </cell>
          <cell r="AP35">
            <v>1.7</v>
          </cell>
          <cell r="AQ35">
            <v>1.73</v>
          </cell>
          <cell r="AR35">
            <v>1.77</v>
          </cell>
        </row>
        <row r="36">
          <cell r="AF36">
            <v>70</v>
          </cell>
          <cell r="AG36">
            <v>1.58</v>
          </cell>
          <cell r="AH36">
            <v>1.55</v>
          </cell>
          <cell r="AI36">
            <v>1.52</v>
          </cell>
          <cell r="AJ36">
            <v>1.49</v>
          </cell>
          <cell r="AK36">
            <v>1.46</v>
          </cell>
          <cell r="AM36">
            <v>70</v>
          </cell>
          <cell r="AN36">
            <v>1.64</v>
          </cell>
          <cell r="AO36">
            <v>1.67</v>
          </cell>
          <cell r="AP36">
            <v>1.7</v>
          </cell>
          <cell r="AQ36">
            <v>1.74</v>
          </cell>
          <cell r="AR36">
            <v>1.77</v>
          </cell>
        </row>
        <row r="37">
          <cell r="AF37">
            <v>75</v>
          </cell>
          <cell r="AG37">
            <v>1.6</v>
          </cell>
          <cell r="AH37">
            <v>1.57</v>
          </cell>
          <cell r="AI37">
            <v>1.54</v>
          </cell>
          <cell r="AJ37">
            <v>1.51</v>
          </cell>
          <cell r="AK37">
            <v>1.49</v>
          </cell>
          <cell r="AM37">
            <v>75</v>
          </cell>
          <cell r="AN37">
            <v>1.65</v>
          </cell>
          <cell r="AO37">
            <v>1.68</v>
          </cell>
          <cell r="AP37">
            <v>1.71</v>
          </cell>
          <cell r="AQ37">
            <v>1.74</v>
          </cell>
          <cell r="AR37">
            <v>1.77</v>
          </cell>
        </row>
        <row r="38">
          <cell r="AF38">
            <v>80</v>
          </cell>
          <cell r="AG38">
            <v>1.61</v>
          </cell>
          <cell r="AH38">
            <v>1.59</v>
          </cell>
          <cell r="AI38">
            <v>1.56</v>
          </cell>
          <cell r="AJ38">
            <v>1.53</v>
          </cell>
          <cell r="AK38">
            <v>1.51</v>
          </cell>
          <cell r="AM38">
            <v>80</v>
          </cell>
          <cell r="AN38">
            <v>1.66</v>
          </cell>
          <cell r="AO38">
            <v>1.69</v>
          </cell>
          <cell r="AP38">
            <v>1.72</v>
          </cell>
          <cell r="AQ38">
            <v>1.74</v>
          </cell>
          <cell r="AR38">
            <v>1.77</v>
          </cell>
        </row>
        <row r="39">
          <cell r="AF39">
            <v>85</v>
          </cell>
          <cell r="AG39">
            <v>1.62</v>
          </cell>
          <cell r="AH39">
            <v>1.6</v>
          </cell>
          <cell r="AI39">
            <v>1.57</v>
          </cell>
          <cell r="AJ39">
            <v>1.55</v>
          </cell>
          <cell r="AK39">
            <v>1.52</v>
          </cell>
          <cell r="AM39">
            <v>85</v>
          </cell>
          <cell r="AN39">
            <v>1.67</v>
          </cell>
          <cell r="AO39">
            <v>1.7</v>
          </cell>
          <cell r="AP39">
            <v>1.72</v>
          </cell>
          <cell r="AQ39">
            <v>1.75</v>
          </cell>
          <cell r="AR39">
            <v>1.77</v>
          </cell>
        </row>
        <row r="40">
          <cell r="AF40">
            <v>90</v>
          </cell>
          <cell r="AG40">
            <v>1.63</v>
          </cell>
          <cell r="AH40">
            <v>1.61</v>
          </cell>
          <cell r="AI40">
            <v>1.59</v>
          </cell>
          <cell r="AJ40">
            <v>1.57</v>
          </cell>
          <cell r="AK40">
            <v>1.54</v>
          </cell>
          <cell r="AM40">
            <v>90</v>
          </cell>
          <cell r="AN40">
            <v>1.68</v>
          </cell>
          <cell r="AO40">
            <v>1.7</v>
          </cell>
          <cell r="AP40">
            <v>1.73</v>
          </cell>
          <cell r="AQ40">
            <v>1.75</v>
          </cell>
          <cell r="AR40">
            <v>1.78</v>
          </cell>
        </row>
        <row r="41">
          <cell r="AF41">
            <v>95</v>
          </cell>
          <cell r="AG41">
            <v>1.64</v>
          </cell>
          <cell r="AH41">
            <v>1.62</v>
          </cell>
          <cell r="AI41">
            <v>1.6</v>
          </cell>
          <cell r="AJ41">
            <v>1.58</v>
          </cell>
          <cell r="AK41">
            <v>1.56</v>
          </cell>
          <cell r="AM41">
            <v>95</v>
          </cell>
          <cell r="AN41">
            <v>1.69</v>
          </cell>
          <cell r="AO41">
            <v>1.71</v>
          </cell>
          <cell r="AP41">
            <v>1.73</v>
          </cell>
          <cell r="AQ41">
            <v>1.75</v>
          </cell>
          <cell r="AR41">
            <v>1.78</v>
          </cell>
        </row>
        <row r="42">
          <cell r="AF42">
            <v>100</v>
          </cell>
          <cell r="AG42">
            <v>1.65</v>
          </cell>
          <cell r="AH42">
            <v>1.63</v>
          </cell>
          <cell r="AI42">
            <v>1.61</v>
          </cell>
          <cell r="AJ42">
            <v>1.59</v>
          </cell>
          <cell r="AK42">
            <v>1.57</v>
          </cell>
          <cell r="AM42">
            <v>100</v>
          </cell>
          <cell r="AN42">
            <v>1.69</v>
          </cell>
          <cell r="AO42">
            <v>1.72</v>
          </cell>
          <cell r="AP42">
            <v>1.74</v>
          </cell>
          <cell r="AQ42">
            <v>1.76</v>
          </cell>
          <cell r="AR42">
            <v>1.78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Admin"/>
      <sheetName val="Sheet4"/>
      <sheetName val="Education"/>
      <sheetName val="Nr Education"/>
      <sheetName val="Health"/>
      <sheetName val="Nr Health"/>
      <sheetName val="Sheet3"/>
      <sheetName val="Other"/>
      <sheetName val="Admin (2)"/>
      <sheetName val="Permbledhese"/>
    </sheetNames>
    <sheetDataSet>
      <sheetData sheetId="0"/>
      <sheetData sheetId="1"/>
      <sheetData sheetId="2">
        <row r="1">
          <cell r="X1">
            <v>1032</v>
          </cell>
        </row>
        <row r="2">
          <cell r="Y2" t="str">
            <v>2008_3</v>
          </cell>
        </row>
      </sheetData>
      <sheetData sheetId="3"/>
      <sheetData sheetId="4"/>
      <sheetData sheetId="5">
        <row r="1">
          <cell r="X1">
            <v>91</v>
          </cell>
        </row>
        <row r="2">
          <cell r="Z2" t="str">
            <v>2008_3</v>
          </cell>
        </row>
      </sheetData>
      <sheetData sheetId="6"/>
      <sheetData sheetId="7">
        <row r="1">
          <cell r="V1">
            <v>135</v>
          </cell>
        </row>
        <row r="3">
          <cell r="X3" t="str">
            <v>2008_3</v>
          </cell>
        </row>
      </sheetData>
      <sheetData sheetId="8"/>
      <sheetData sheetId="9">
        <row r="1">
          <cell r="V1">
            <v>6</v>
          </cell>
        </row>
        <row r="2">
          <cell r="X2" t="str">
            <v>2008_3</v>
          </cell>
        </row>
      </sheetData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port Form"/>
      <sheetName val="Downloaded_Form"/>
      <sheetName val="Control"/>
      <sheetName val="Legend"/>
    </sheetNames>
    <sheetDataSet>
      <sheetData sheetId="0"/>
      <sheetData sheetId="1"/>
      <sheetData sheetId="2"/>
      <sheetData sheetId="3">
        <row r="3">
          <cell r="C3" t="str">
            <v>2011Q1-2011Q3</v>
          </cell>
        </row>
        <row r="4">
          <cell r="C4" t="str">
            <v>2011A1-2011A1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tante v1 me total (2)"/>
      <sheetName val="v2005k (16)"/>
      <sheetName val="Renta"/>
      <sheetName val="Konstante v1 me total"/>
      <sheetName val="Konstante By Marku"/>
      <sheetName val="Konstante v2"/>
      <sheetName val="Enterp"/>
      <sheetName val="Chart1"/>
      <sheetName val="Konstante"/>
      <sheetName val="MoaroTables"/>
      <sheetName val="Antonela"/>
      <sheetName val="Antonella"/>
      <sheetName val="final V1"/>
      <sheetName val="Sheet1"/>
      <sheetName val="ConstantePisani(30)"/>
      <sheetName val="ConstantePisani(25)"/>
      <sheetName val="mrfnewp"/>
      <sheetName val="metoda rek florina"/>
      <sheetName val="Metoda me aplikim volumi"/>
      <sheetName val="RezFinal"/>
      <sheetName val="RezFinal30"/>
      <sheetName val="v2005"/>
      <sheetName val="v2005k"/>
      <sheetName val="stock"/>
      <sheetName val="GEneral05"/>
      <sheetName val="NOEDATA"/>
      <sheetName val="iNVESTIME05"/>
      <sheetName val="GEneral05 (2)"/>
      <sheetName val="Diferenca"/>
      <sheetName val="EmpInt"/>
      <sheetName val="Fisim"/>
      <sheetName val="Marzhet"/>
      <sheetName val="Deget 22_23_24(Zana)"/>
      <sheetName val="HG30"/>
      <sheetName val="HoldingGain"/>
      <sheetName val="RezFinalNace2"/>
      <sheetName val="v2005n2"/>
      <sheetName val="Sheet3"/>
      <sheetName val="gjendjet (25)"/>
      <sheetName val="gjendjet"/>
      <sheetName val="Rezultat"/>
      <sheetName val="Instruksione"/>
      <sheetName val="Hyrje"/>
      <sheetName val="Total Defl"/>
      <sheetName val="metoda rek florina 2"/>
      <sheetName val="viti2005versioni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0">
          <cell r="G50">
            <v>64098.786689700013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mMoF"/>
    </sheetNames>
    <sheetDataSet>
      <sheetData sheetId="0" refreshError="1">
        <row r="61">
          <cell r="A61" t="str">
            <v>Subsidies</v>
          </cell>
        </row>
        <row r="78">
          <cell r="D7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A762-0A08-4514-93DA-92BC285C6D00}">
  <dimension ref="A3:I49"/>
  <sheetViews>
    <sheetView showGridLines="0" zoomScaleNormal="100" workbookViewId="0">
      <selection activeCell="J25" sqref="J25"/>
    </sheetView>
  </sheetViews>
  <sheetFormatPr defaultColWidth="9.140625" defaultRowHeight="12.75"/>
  <cols>
    <col min="1" max="1" width="9.140625" style="225"/>
    <col min="2" max="2" width="10.140625" style="225" customWidth="1"/>
    <col min="3" max="8" width="9.140625" style="225"/>
    <col min="9" max="9" width="10.28515625" style="225" customWidth="1"/>
    <col min="10" max="10" width="10" style="225" customWidth="1"/>
    <col min="11" max="16384" width="9.140625" style="225"/>
  </cols>
  <sheetData>
    <row r="3" spans="3:9" hidden="1"/>
    <row r="4" spans="3:9" ht="47.25" customHeight="1">
      <c r="C4" s="258" t="str">
        <f>CHOOSE('Permbajtja-Content'!$A$1,"Instituti i Statistikave","Institute of Statistics")</f>
        <v>Instituti i Statistikave</v>
      </c>
      <c r="D4" s="259"/>
      <c r="E4" s="259"/>
      <c r="F4" s="259"/>
      <c r="G4" s="259"/>
      <c r="H4" s="259"/>
      <c r="I4" s="259"/>
    </row>
    <row r="18" spans="2:8" ht="53.25" customHeight="1">
      <c r="B18" s="260" t="str">
        <f>CHOOSE('Permbajtja-Content'!$A$1,"Llogaritë Kombëtare Vjetore (Metoda e Shpenzimeve)","Annual National Accounts (Expenditures Approach)")</f>
        <v>Llogaritë Kombëtare Vjetore (Metoda e Shpenzimeve)</v>
      </c>
      <c r="C18" s="260"/>
      <c r="D18" s="260"/>
      <c r="E18" s="260"/>
      <c r="F18" s="260"/>
      <c r="G18" s="260"/>
      <c r="H18" s="260"/>
    </row>
    <row r="23" spans="2:8" ht="18.75">
      <c r="E23" s="226" t="str">
        <f>CHOOSE('Permbajtja-Content'!$A$1,"Produkti i Brendshëm Bruto 2025* ","Gross Domestic Product 2025*,")</f>
        <v xml:space="preserve">Produkti i Brendshëm Bruto 2025* </v>
      </c>
    </row>
    <row r="24" spans="2:8" ht="18.75">
      <c r="C24" s="227"/>
      <c r="E24" s="228" t="str">
        <f>CHOOSE('Permbajtja-Content'!$A$1,"Rezultatet sipas klasifikimit NVE Rev.2, në nivel A19 ","GDP by NACE Rev.2, at level A19")</f>
        <v xml:space="preserve">Rezultatet sipas klasifikimit NVE Rev.2, në nivel A19 </v>
      </c>
    </row>
    <row r="26" spans="2:8" ht="18.75">
      <c r="C26" s="227"/>
      <c r="E26" s="228" t="str">
        <f>CHOOSE('Permbajtja-Content'!$A$1,"Seritë e të dhënave të PBB-së 2021-2025*) ","Time series of GDP 2021-2025*")</f>
        <v xml:space="preserve">Seritë e të dhënave të PBB-së 2021-2025*) </v>
      </c>
    </row>
    <row r="27" spans="2:8" ht="14.25">
      <c r="E27" s="228"/>
    </row>
    <row r="28" spans="2:8" ht="14.25">
      <c r="E28" s="228"/>
    </row>
    <row r="39" spans="1:8">
      <c r="A39" s="229" t="s">
        <v>203</v>
      </c>
      <c r="C39" s="230"/>
      <c r="D39" s="230"/>
      <c r="E39" s="230"/>
      <c r="F39" s="230"/>
      <c r="G39" s="230"/>
      <c r="H39" s="230"/>
    </row>
    <row r="40" spans="1:8">
      <c r="A40" s="231" t="str">
        <f>CHOOSE('Permbajtja-Content'!$A$1,"Përditësimi i fundit: Qershor 2026"," Last update: June 2026")</f>
        <v>Përditësimi i fundit: Qershor 2026</v>
      </c>
      <c r="C40" s="232"/>
      <c r="D40" s="232"/>
      <c r="E40" s="232"/>
      <c r="F40" s="232"/>
      <c r="G40" s="232"/>
      <c r="H40" s="232"/>
    </row>
    <row r="41" spans="1:8">
      <c r="A41" s="231"/>
      <c r="C41" s="232"/>
      <c r="D41" s="232"/>
      <c r="E41" s="232"/>
      <c r="F41" s="232"/>
      <c r="G41" s="232"/>
      <c r="H41" s="232"/>
    </row>
    <row r="42" spans="1:8">
      <c r="A42" s="230" t="s">
        <v>204</v>
      </c>
      <c r="C42" s="230"/>
      <c r="D42" s="230"/>
      <c r="E42" s="230"/>
      <c r="F42" s="230"/>
      <c r="G42" s="230"/>
      <c r="H42" s="230"/>
    </row>
    <row r="43" spans="1:8">
      <c r="A43" s="230" t="s">
        <v>205</v>
      </c>
      <c r="C43" s="230"/>
      <c r="D43" s="230"/>
      <c r="E43" s="230"/>
      <c r="F43" s="230"/>
      <c r="G43" s="230"/>
      <c r="H43" s="230"/>
    </row>
    <row r="44" spans="1:8">
      <c r="A44" s="230"/>
      <c r="C44" s="230"/>
      <c r="D44" s="230"/>
      <c r="E44" s="230"/>
      <c r="F44" s="230"/>
      <c r="G44" s="230"/>
      <c r="H44" s="230"/>
    </row>
    <row r="45" spans="1:8">
      <c r="A45" s="233" t="str">
        <f>CHOOSE('Permbajtja-Content'!$A$1,"Për të dhëna më të detajuara sipas aktiviteteve ekonomike, ju lutemi konsultoni faqen e INSTAT, seksioni Databaza Statistikore, tema Llogaritë Kombëtare"," For more detail information by economic activities, please refer to INSTAT website, section Statistical database, National accounts")</f>
        <v>Për të dhëna më të detajuara sipas aktiviteteve ekonomike, ju lutemi konsultoni faqen e INSTAT, seksioni Databaza Statistikore, tema Llogaritë Kombëtare</v>
      </c>
      <c r="G45" s="232"/>
      <c r="H45" s="232"/>
    </row>
    <row r="46" spans="1:8">
      <c r="A46" s="233"/>
      <c r="G46" s="232"/>
      <c r="H46" s="232"/>
    </row>
    <row r="47" spans="1:8" ht="18">
      <c r="A47" s="234" t="s">
        <v>206</v>
      </c>
      <c r="C47" s="232"/>
      <c r="D47" s="232"/>
      <c r="E47" s="232"/>
      <c r="F47" s="232"/>
      <c r="G47" s="232"/>
      <c r="H47" s="232"/>
    </row>
    <row r="48" spans="1:8">
      <c r="A48" s="232" t="s">
        <v>207</v>
      </c>
      <c r="C48" s="232"/>
      <c r="D48" s="232"/>
      <c r="E48" s="232"/>
      <c r="F48" s="232"/>
      <c r="G48" s="232"/>
      <c r="H48" s="232"/>
    </row>
    <row r="49" spans="2:8">
      <c r="B49" s="232"/>
      <c r="C49" s="232"/>
      <c r="D49" s="232"/>
      <c r="E49" s="232"/>
      <c r="F49" s="232"/>
      <c r="G49" s="232"/>
      <c r="H49" s="232"/>
    </row>
  </sheetData>
  <mergeCells count="2">
    <mergeCell ref="C4:I4"/>
    <mergeCell ref="B18:H18"/>
  </mergeCells>
  <pageMargins left="0.7" right="0.7" top="0.75" bottom="0.75" header="0.3" footer="0.3"/>
  <pageSetup scale="95" orientation="portrait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5</xdr:row>
                    <xdr:rowOff>142875</xdr:rowOff>
                  </from>
                  <to>
                    <xdr:col>11</xdr:col>
                    <xdr:colOff>514350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6</xdr:row>
                    <xdr:rowOff>142875</xdr:rowOff>
                  </from>
                  <to>
                    <xdr:col>11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T22"/>
  <sheetViews>
    <sheetView workbookViewId="0"/>
  </sheetViews>
  <sheetFormatPr defaultRowHeight="12.75"/>
  <cols>
    <col min="1" max="1" width="7.7109375" customWidth="1"/>
    <col min="2" max="2" width="59.85546875" customWidth="1"/>
    <col min="3" max="7" width="14" customWidth="1"/>
    <col min="8" max="8" width="60.42578125" bestFit="1" customWidth="1"/>
    <col min="9" max="13" width="12.42578125" customWidth="1"/>
    <col min="14" max="16" width="11.28515625" bestFit="1" customWidth="1"/>
    <col min="17" max="17" width="12.85546875" bestFit="1" customWidth="1"/>
    <col min="18" max="19" width="12.85546875" customWidth="1"/>
    <col min="20" max="20" width="69.5703125" bestFit="1" customWidth="1"/>
  </cols>
  <sheetData>
    <row r="1" spans="1:20">
      <c r="A1" s="1" t="s">
        <v>123</v>
      </c>
    </row>
    <row r="2" spans="1:20">
      <c r="A2" s="1" t="s">
        <v>124</v>
      </c>
    </row>
    <row r="3" spans="1:20">
      <c r="A3" s="35" t="s">
        <v>199</v>
      </c>
    </row>
    <row r="4" spans="1:20" ht="13.5" thickBot="1">
      <c r="B4" s="35"/>
      <c r="C4" s="35"/>
      <c r="D4" s="35"/>
      <c r="E4" s="35"/>
      <c r="F4" s="35"/>
      <c r="G4" s="35"/>
      <c r="H4" s="55" t="s">
        <v>126</v>
      </c>
      <c r="I4" s="35"/>
      <c r="J4" s="35"/>
      <c r="K4" s="35"/>
      <c r="L4" s="35"/>
      <c r="M4" s="35"/>
      <c r="T4" s="31" t="s">
        <v>65</v>
      </c>
    </row>
    <row r="5" spans="1:20">
      <c r="A5" s="269" t="s">
        <v>84</v>
      </c>
      <c r="B5" s="270"/>
      <c r="C5" s="153"/>
      <c r="D5" s="153"/>
      <c r="E5" s="153"/>
      <c r="F5" s="153"/>
      <c r="G5" s="153"/>
      <c r="H5" s="267" t="s">
        <v>83</v>
      </c>
    </row>
    <row r="6" spans="1:20">
      <c r="A6" s="271"/>
      <c r="B6" s="272"/>
      <c r="C6" s="152">
        <v>2021</v>
      </c>
      <c r="D6" s="152">
        <v>2022</v>
      </c>
      <c r="E6" s="152">
        <v>2023</v>
      </c>
      <c r="F6" s="152">
        <v>2024</v>
      </c>
      <c r="G6" s="152" t="s">
        <v>192</v>
      </c>
      <c r="H6" s="268"/>
    </row>
    <row r="7" spans="1:20">
      <c r="A7" s="36" t="s">
        <v>66</v>
      </c>
      <c r="B7" s="9" t="s">
        <v>190</v>
      </c>
      <c r="C7" s="216">
        <v>422753.27461103385</v>
      </c>
      <c r="D7" s="217">
        <v>485581.77421820746</v>
      </c>
      <c r="E7" s="217">
        <v>533979.90530129499</v>
      </c>
      <c r="F7" s="217">
        <v>551896.73331282067</v>
      </c>
      <c r="G7" s="217">
        <v>572632.22266426391</v>
      </c>
      <c r="H7" s="90" t="s">
        <v>87</v>
      </c>
    </row>
    <row r="8" spans="1:20">
      <c r="A8" s="36" t="s">
        <v>67</v>
      </c>
      <c r="B8" s="73" t="s">
        <v>181</v>
      </c>
      <c r="C8" s="216">
        <v>42004.362024910886</v>
      </c>
      <c r="D8" s="217">
        <v>45896.921301330534</v>
      </c>
      <c r="E8" s="217">
        <v>43760.25959125856</v>
      </c>
      <c r="F8" s="217">
        <v>45528.818552701887</v>
      </c>
      <c r="G8" s="217">
        <v>47759.081457242479</v>
      </c>
      <c r="H8" s="90" t="s">
        <v>173</v>
      </c>
    </row>
    <row r="9" spans="1:20">
      <c r="A9" s="36" t="s">
        <v>68</v>
      </c>
      <c r="B9" s="73" t="s">
        <v>171</v>
      </c>
      <c r="C9" s="216">
        <v>38630.246993113215</v>
      </c>
      <c r="D9" s="217">
        <v>41212.330308957949</v>
      </c>
      <c r="E9" s="217">
        <v>43238.626396193657</v>
      </c>
      <c r="F9" s="217">
        <v>45560.49117941744</v>
      </c>
      <c r="G9" s="217">
        <v>46551.494908761495</v>
      </c>
      <c r="H9" s="90" t="s">
        <v>88</v>
      </c>
    </row>
    <row r="10" spans="1:20">
      <c r="A10" s="36" t="s">
        <v>69</v>
      </c>
      <c r="B10" s="73" t="s">
        <v>182</v>
      </c>
      <c r="C10" s="216">
        <v>170496.0633269056</v>
      </c>
      <c r="D10" s="217">
        <v>178773.09794452944</v>
      </c>
      <c r="E10" s="217">
        <v>184256.56064173006</v>
      </c>
      <c r="F10" s="217">
        <v>193464.43397739998</v>
      </c>
      <c r="G10" s="217">
        <v>205838.45644983093</v>
      </c>
      <c r="H10" s="90" t="s">
        <v>89</v>
      </c>
    </row>
    <row r="11" spans="1:20">
      <c r="A11" s="36" t="s">
        <v>70</v>
      </c>
      <c r="B11" s="73" t="s">
        <v>189</v>
      </c>
      <c r="C11" s="216">
        <v>148568.9032894751</v>
      </c>
      <c r="D11" s="217">
        <v>154531.32142449063</v>
      </c>
      <c r="E11" s="217">
        <v>162596.78992232218</v>
      </c>
      <c r="F11" s="217">
        <v>172152.41907206466</v>
      </c>
      <c r="G11" s="217">
        <v>175079.0780627256</v>
      </c>
      <c r="H11" s="90" t="s">
        <v>174</v>
      </c>
    </row>
    <row r="12" spans="1:20">
      <c r="A12" s="36" t="s">
        <v>71</v>
      </c>
      <c r="B12" s="73" t="s">
        <v>183</v>
      </c>
      <c r="C12" s="216">
        <v>73958.339123298967</v>
      </c>
      <c r="D12" s="217">
        <v>78579.843031396536</v>
      </c>
      <c r="E12" s="217">
        <v>80887.725822039676</v>
      </c>
      <c r="F12" s="217">
        <v>87671.095051655895</v>
      </c>
      <c r="G12" s="217">
        <v>93727.169308517652</v>
      </c>
      <c r="H12" s="90" t="s">
        <v>90</v>
      </c>
    </row>
    <row r="13" spans="1:20">
      <c r="A13" s="36" t="s">
        <v>72</v>
      </c>
      <c r="B13" s="73" t="s">
        <v>82</v>
      </c>
      <c r="C13" s="216">
        <v>104038.36251741118</v>
      </c>
      <c r="D13" s="217">
        <v>116593.39588082102</v>
      </c>
      <c r="E13" s="217">
        <v>118168.36284577662</v>
      </c>
      <c r="F13" s="217">
        <v>130707.38796023109</v>
      </c>
      <c r="G13" s="217">
        <v>132629.3480480173</v>
      </c>
      <c r="H13" s="90" t="s">
        <v>82</v>
      </c>
    </row>
    <row r="14" spans="1:20">
      <c r="A14" s="36" t="s">
        <v>73</v>
      </c>
      <c r="B14" s="73" t="s">
        <v>184</v>
      </c>
      <c r="C14" s="216">
        <v>33673.994120188712</v>
      </c>
      <c r="D14" s="217">
        <v>34821.356208172976</v>
      </c>
      <c r="E14" s="217">
        <v>36243.136947784216</v>
      </c>
      <c r="F14" s="217">
        <v>35734.708861305699</v>
      </c>
      <c r="G14" s="217">
        <v>36166.498237711552</v>
      </c>
      <c r="H14" s="90" t="s">
        <v>175</v>
      </c>
    </row>
    <row r="15" spans="1:20">
      <c r="A15" s="36" t="s">
        <v>74</v>
      </c>
      <c r="B15" s="73" t="s">
        <v>185</v>
      </c>
      <c r="C15" s="216">
        <v>119620.22075402217</v>
      </c>
      <c r="D15" s="217">
        <v>184544.41791151787</v>
      </c>
      <c r="E15" s="217">
        <v>226036.58009858616</v>
      </c>
      <c r="F15" s="217">
        <v>252080.42646980425</v>
      </c>
      <c r="G15" s="217">
        <v>278144.94993530161</v>
      </c>
      <c r="H15" s="90" t="s">
        <v>176</v>
      </c>
    </row>
    <row r="16" spans="1:20">
      <c r="A16" s="36" t="s">
        <v>75</v>
      </c>
      <c r="B16" s="73" t="s">
        <v>186</v>
      </c>
      <c r="C16" s="216">
        <v>23948.710826177205</v>
      </c>
      <c r="D16" s="217">
        <v>29858.51085862728</v>
      </c>
      <c r="E16" s="217">
        <v>30831.205684936365</v>
      </c>
      <c r="F16" s="217">
        <v>34509.571604172394</v>
      </c>
      <c r="G16" s="217">
        <v>38743.356567903451</v>
      </c>
      <c r="H16" s="90" t="s">
        <v>177</v>
      </c>
    </row>
    <row r="17" spans="1:8">
      <c r="A17" s="36" t="s">
        <v>76</v>
      </c>
      <c r="B17" s="73" t="s">
        <v>187</v>
      </c>
      <c r="C17" s="216">
        <v>58435.377676216609</v>
      </c>
      <c r="D17" s="217">
        <v>73761.055085797241</v>
      </c>
      <c r="E17" s="217">
        <v>80868.663586404145</v>
      </c>
      <c r="F17" s="217">
        <v>89908.364298191111</v>
      </c>
      <c r="G17" s="217">
        <v>100857.66103282594</v>
      </c>
      <c r="H17" s="90" t="s">
        <v>178</v>
      </c>
    </row>
    <row r="18" spans="1:8">
      <c r="A18" s="36" t="s">
        <v>77</v>
      </c>
      <c r="B18" s="73" t="s">
        <v>172</v>
      </c>
      <c r="C18" s="216">
        <v>19014.116014095453</v>
      </c>
      <c r="D18" s="217">
        <v>20663.14409221759</v>
      </c>
      <c r="E18" s="217">
        <v>22212.532754327833</v>
      </c>
      <c r="F18" s="217">
        <v>22813.540267369412</v>
      </c>
      <c r="G18" s="217">
        <v>26995.111746050934</v>
      </c>
      <c r="H18" s="90" t="s">
        <v>179</v>
      </c>
    </row>
    <row r="19" spans="1:8">
      <c r="A19" s="36" t="s">
        <v>170</v>
      </c>
      <c r="B19" s="73" t="s">
        <v>188</v>
      </c>
      <c r="C19" s="216">
        <v>50224.781488416069</v>
      </c>
      <c r="D19" s="217">
        <v>54917.668926867846</v>
      </c>
      <c r="E19" s="217">
        <v>57685.337653439223</v>
      </c>
      <c r="F19" s="217">
        <v>61452.730367354059</v>
      </c>
      <c r="G19" s="217">
        <v>62611.43329408663</v>
      </c>
      <c r="H19" s="90" t="s">
        <v>180</v>
      </c>
    </row>
    <row r="20" spans="1:8" ht="13.5" thickBot="1">
      <c r="A20" s="273" t="s">
        <v>85</v>
      </c>
      <c r="B20" s="274"/>
      <c r="C20" s="218">
        <v>1305366.7527652651</v>
      </c>
      <c r="D20" s="219">
        <v>1499734.8371929345</v>
      </c>
      <c r="E20" s="219">
        <v>1620765.6872460938</v>
      </c>
      <c r="F20" s="219">
        <v>1723480.7209744889</v>
      </c>
      <c r="G20" s="219">
        <v>1817735.8617132397</v>
      </c>
      <c r="H20" s="47" t="s">
        <v>86</v>
      </c>
    </row>
    <row r="22" spans="1:8">
      <c r="B22" s="34" t="s">
        <v>191</v>
      </c>
    </row>
  </sheetData>
  <mergeCells count="3">
    <mergeCell ref="H5:H6"/>
    <mergeCell ref="A5:B6"/>
    <mergeCell ref="A20:B20"/>
  </mergeCells>
  <pageMargins left="0.33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T36"/>
  <sheetViews>
    <sheetView workbookViewId="0"/>
  </sheetViews>
  <sheetFormatPr defaultRowHeight="12.75"/>
  <cols>
    <col min="1" max="1" width="7.7109375" customWidth="1"/>
    <col min="2" max="2" width="59.85546875" customWidth="1"/>
    <col min="3" max="7" width="14" customWidth="1"/>
    <col min="8" max="8" width="60.42578125" bestFit="1" customWidth="1"/>
    <col min="9" max="13" width="12.42578125" customWidth="1"/>
    <col min="14" max="16" width="11.28515625" bestFit="1" customWidth="1"/>
    <col min="17" max="17" width="12.85546875" bestFit="1" customWidth="1"/>
    <col min="18" max="19" width="12.85546875" customWidth="1"/>
    <col min="20" max="20" width="69.5703125" bestFit="1" customWidth="1"/>
  </cols>
  <sheetData>
    <row r="1" spans="1:20">
      <c r="A1" s="1" t="s">
        <v>123</v>
      </c>
    </row>
    <row r="2" spans="1:20">
      <c r="A2" s="1" t="s">
        <v>124</v>
      </c>
    </row>
    <row r="3" spans="1:20">
      <c r="A3" s="35" t="s">
        <v>200</v>
      </c>
    </row>
    <row r="4" spans="1:20" ht="13.5" thickBot="1">
      <c r="B4" s="35"/>
      <c r="C4" s="35"/>
      <c r="D4" s="35"/>
      <c r="E4" s="35"/>
      <c r="F4" s="35"/>
      <c r="G4" s="35"/>
      <c r="H4" s="55" t="s">
        <v>126</v>
      </c>
      <c r="I4" s="35"/>
      <c r="J4" s="35"/>
      <c r="K4" s="35"/>
      <c r="L4" s="35"/>
      <c r="M4" s="35"/>
      <c r="T4" s="31" t="s">
        <v>65</v>
      </c>
    </row>
    <row r="5" spans="1:20">
      <c r="A5" s="269" t="s">
        <v>84</v>
      </c>
      <c r="B5" s="270"/>
      <c r="C5" s="143"/>
      <c r="D5" s="143"/>
      <c r="E5" s="143"/>
      <c r="F5" s="143"/>
      <c r="G5" s="143"/>
      <c r="H5" s="267" t="s">
        <v>83</v>
      </c>
    </row>
    <row r="6" spans="1:20">
      <c r="A6" s="271"/>
      <c r="B6" s="272"/>
      <c r="C6" s="142">
        <v>2021</v>
      </c>
      <c r="D6" s="142">
        <v>2022</v>
      </c>
      <c r="E6" s="142">
        <v>2023</v>
      </c>
      <c r="F6" s="142">
        <v>2024</v>
      </c>
      <c r="G6" s="142" t="s">
        <v>192</v>
      </c>
      <c r="H6" s="268"/>
    </row>
    <row r="7" spans="1:20">
      <c r="A7" s="36" t="s">
        <v>66</v>
      </c>
      <c r="B7" s="9" t="s">
        <v>190</v>
      </c>
      <c r="C7" s="216">
        <v>408167.01819650753</v>
      </c>
      <c r="D7" s="216">
        <v>433834.70072729548</v>
      </c>
      <c r="E7" s="217">
        <v>487282.84351107141</v>
      </c>
      <c r="F7" s="217">
        <v>537059.81484800298</v>
      </c>
      <c r="G7" s="217">
        <v>556953.04348487395</v>
      </c>
      <c r="H7" s="90" t="s">
        <v>87</v>
      </c>
    </row>
    <row r="8" spans="1:20">
      <c r="A8" s="36" t="s">
        <v>67</v>
      </c>
      <c r="B8" s="81" t="s">
        <v>181</v>
      </c>
      <c r="C8" s="216">
        <v>41040.201326800954</v>
      </c>
      <c r="D8" s="216">
        <v>43795.376572375841</v>
      </c>
      <c r="E8" s="217">
        <v>42130.345618724576</v>
      </c>
      <c r="F8" s="217">
        <v>43988.249760586194</v>
      </c>
      <c r="G8" s="217">
        <v>46117.170476724052</v>
      </c>
      <c r="H8" s="90" t="s">
        <v>173</v>
      </c>
    </row>
    <row r="9" spans="1:20">
      <c r="A9" s="36" t="s">
        <v>68</v>
      </c>
      <c r="B9" s="81" t="s">
        <v>171</v>
      </c>
      <c r="C9" s="216">
        <v>38324.395223346975</v>
      </c>
      <c r="D9" s="216">
        <v>40346.766005163772</v>
      </c>
      <c r="E9" s="217">
        <v>41646.380880127974</v>
      </c>
      <c r="F9" s="217">
        <v>43991.993779240118</v>
      </c>
      <c r="G9" s="217">
        <v>45706.676635474738</v>
      </c>
      <c r="H9" s="90" t="s">
        <v>88</v>
      </c>
    </row>
    <row r="10" spans="1:20">
      <c r="A10" s="36" t="s">
        <v>69</v>
      </c>
      <c r="B10" s="81" t="s">
        <v>182</v>
      </c>
      <c r="C10" s="216">
        <v>169449.15172411827</v>
      </c>
      <c r="D10" s="216">
        <v>174248.83232702571</v>
      </c>
      <c r="E10" s="217">
        <v>179876.32170808414</v>
      </c>
      <c r="F10" s="217">
        <v>189416.87947710583</v>
      </c>
      <c r="G10" s="217">
        <v>200669.86538383231</v>
      </c>
      <c r="H10" s="90" t="s">
        <v>89</v>
      </c>
    </row>
    <row r="11" spans="1:20">
      <c r="A11" s="36" t="s">
        <v>70</v>
      </c>
      <c r="B11" s="81" t="s">
        <v>189</v>
      </c>
      <c r="C11" s="216">
        <v>146925.16776526475</v>
      </c>
      <c r="D11" s="216">
        <v>150867.34252801465</v>
      </c>
      <c r="E11" s="217">
        <v>155604.57123106124</v>
      </c>
      <c r="F11" s="217">
        <v>166841.38499522745</v>
      </c>
      <c r="G11" s="217">
        <v>172636.12558099307</v>
      </c>
      <c r="H11" s="90" t="s">
        <v>174</v>
      </c>
    </row>
    <row r="12" spans="1:20">
      <c r="A12" s="36" t="s">
        <v>71</v>
      </c>
      <c r="B12" s="81" t="s">
        <v>183</v>
      </c>
      <c r="C12" s="216">
        <v>71757.043366984159</v>
      </c>
      <c r="D12" s="216">
        <v>77946.828773118745</v>
      </c>
      <c r="E12" s="217">
        <v>79293.754110262496</v>
      </c>
      <c r="F12" s="217">
        <v>85727.77219918443</v>
      </c>
      <c r="G12" s="217">
        <v>92824.99689746213</v>
      </c>
      <c r="H12" s="90" t="s">
        <v>90</v>
      </c>
    </row>
    <row r="13" spans="1:20">
      <c r="A13" s="36" t="s">
        <v>72</v>
      </c>
      <c r="B13" s="81" t="s">
        <v>82</v>
      </c>
      <c r="C13" s="216">
        <v>100077.58263720939</v>
      </c>
      <c r="D13" s="216">
        <v>108327.69933521863</v>
      </c>
      <c r="E13" s="217">
        <v>122699.48752515329</v>
      </c>
      <c r="F13" s="217">
        <v>132773.77231636195</v>
      </c>
      <c r="G13" s="217">
        <v>132803.31905776029</v>
      </c>
      <c r="H13" s="90" t="s">
        <v>82</v>
      </c>
    </row>
    <row r="14" spans="1:20">
      <c r="A14" s="36" t="s">
        <v>73</v>
      </c>
      <c r="B14" s="81" t="s">
        <v>184</v>
      </c>
      <c r="C14" s="216">
        <v>32562.479744434873</v>
      </c>
      <c r="D14" s="216">
        <v>34098.304487165391</v>
      </c>
      <c r="E14" s="217">
        <v>35889.093215661065</v>
      </c>
      <c r="F14" s="217">
        <v>35599.2952415943</v>
      </c>
      <c r="G14" s="217">
        <v>35780.180904875851</v>
      </c>
      <c r="H14" s="90" t="s">
        <v>175</v>
      </c>
    </row>
    <row r="15" spans="1:20">
      <c r="A15" s="36" t="s">
        <v>74</v>
      </c>
      <c r="B15" s="81" t="s">
        <v>185</v>
      </c>
      <c r="C15" s="216">
        <v>115299.528319873</v>
      </c>
      <c r="D15" s="216">
        <v>169607.29651373276</v>
      </c>
      <c r="E15" s="217">
        <v>214453.63375567723</v>
      </c>
      <c r="F15" s="217">
        <v>250094.59401306184</v>
      </c>
      <c r="G15" s="217">
        <v>274729.99587148562</v>
      </c>
      <c r="H15" s="90" t="s">
        <v>176</v>
      </c>
    </row>
    <row r="16" spans="1:20">
      <c r="A16" s="36" t="s">
        <v>75</v>
      </c>
      <c r="B16" s="81" t="s">
        <v>186</v>
      </c>
      <c r="C16" s="216">
        <v>23121.16993975118</v>
      </c>
      <c r="D16" s="216">
        <v>28084.088961211542</v>
      </c>
      <c r="E16" s="217">
        <v>30283.70041061908</v>
      </c>
      <c r="F16" s="217">
        <v>33995.725791507772</v>
      </c>
      <c r="G16" s="217">
        <v>38267.731874394529</v>
      </c>
      <c r="H16" s="90" t="s">
        <v>177</v>
      </c>
    </row>
    <row r="17" spans="1:8">
      <c r="A17" s="36" t="s">
        <v>76</v>
      </c>
      <c r="B17" s="81" t="s">
        <v>187</v>
      </c>
      <c r="C17" s="216">
        <v>54539.649420440248</v>
      </c>
      <c r="D17" s="216">
        <v>69198.183820512102</v>
      </c>
      <c r="E17" s="217">
        <v>77347.993724979213</v>
      </c>
      <c r="F17" s="217">
        <v>87313.058669307356</v>
      </c>
      <c r="G17" s="217">
        <v>98079.461521395875</v>
      </c>
      <c r="H17" s="90" t="s">
        <v>178</v>
      </c>
    </row>
    <row r="18" spans="1:8">
      <c r="A18" s="36" t="s">
        <v>77</v>
      </c>
      <c r="B18" s="81" t="s">
        <v>172</v>
      </c>
      <c r="C18" s="216">
        <v>18707.810082602664</v>
      </c>
      <c r="D18" s="216">
        <v>18489.548369603024</v>
      </c>
      <c r="E18" s="217">
        <v>22139.251145476963</v>
      </c>
      <c r="F18" s="217">
        <v>22624.618125255023</v>
      </c>
      <c r="G18" s="217">
        <v>25708.866412466923</v>
      </c>
      <c r="H18" s="90" t="s">
        <v>179</v>
      </c>
    </row>
    <row r="19" spans="1:8">
      <c r="A19" s="36" t="s">
        <v>170</v>
      </c>
      <c r="B19" s="81" t="s">
        <v>188</v>
      </c>
      <c r="C19" s="216">
        <v>48242.578582542075</v>
      </c>
      <c r="D19" s="216">
        <v>52965.059741806414</v>
      </c>
      <c r="E19" s="217">
        <v>45234.038640908948</v>
      </c>
      <c r="F19" s="217">
        <v>59914.115578169069</v>
      </c>
      <c r="G19" s="217">
        <v>61756.063136844183</v>
      </c>
      <c r="H19" s="90" t="s">
        <v>180</v>
      </c>
    </row>
    <row r="20" spans="1:8" ht="13.5" thickBot="1">
      <c r="A20" s="273" t="s">
        <v>85</v>
      </c>
      <c r="B20" s="274"/>
      <c r="C20" s="220">
        <v>1268213.7763298759</v>
      </c>
      <c r="D20" s="221">
        <v>1401810.028162244</v>
      </c>
      <c r="E20" s="222">
        <v>1533881.4154778076</v>
      </c>
      <c r="F20" s="222">
        <v>1689341.2747946042</v>
      </c>
      <c r="G20" s="222">
        <v>1782033.4972385834</v>
      </c>
      <c r="H20" s="47" t="s">
        <v>86</v>
      </c>
    </row>
    <row r="22" spans="1:8">
      <c r="B22" s="34" t="s">
        <v>191</v>
      </c>
    </row>
    <row r="24" spans="1:8">
      <c r="A24" s="36"/>
      <c r="B24" s="9"/>
    </row>
    <row r="25" spans="1:8">
      <c r="A25" s="36"/>
      <c r="B25" s="81"/>
    </row>
    <row r="26" spans="1:8">
      <c r="A26" s="36"/>
      <c r="B26" s="81"/>
    </row>
    <row r="27" spans="1:8">
      <c r="A27" s="36"/>
      <c r="B27" s="81"/>
    </row>
    <row r="28" spans="1:8">
      <c r="A28" s="36"/>
      <c r="B28" s="81"/>
    </row>
    <row r="29" spans="1:8">
      <c r="A29" s="36"/>
      <c r="B29" s="81"/>
    </row>
    <row r="30" spans="1:8">
      <c r="A30" s="36"/>
      <c r="B30" s="81"/>
    </row>
    <row r="31" spans="1:8">
      <c r="A31" s="36"/>
      <c r="B31" s="81"/>
    </row>
    <row r="32" spans="1:8">
      <c r="A32" s="36"/>
      <c r="B32" s="81"/>
    </row>
    <row r="33" spans="1:2">
      <c r="A33" s="36"/>
      <c r="B33" s="81"/>
    </row>
    <row r="34" spans="1:2">
      <c r="A34" s="36"/>
      <c r="B34" s="81"/>
    </row>
    <row r="35" spans="1:2">
      <c r="A35" s="36"/>
      <c r="B35" s="81"/>
    </row>
    <row r="36" spans="1:2">
      <c r="A36" s="36"/>
      <c r="B36" s="81"/>
    </row>
  </sheetData>
  <mergeCells count="3">
    <mergeCell ref="H5:H6"/>
    <mergeCell ref="A20:B20"/>
    <mergeCell ref="A5:B6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T41"/>
  <sheetViews>
    <sheetView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A3" sqref="A3"/>
    </sheetView>
  </sheetViews>
  <sheetFormatPr defaultRowHeight="12.75"/>
  <cols>
    <col min="1" max="1" width="7.7109375" customWidth="1"/>
    <col min="2" max="2" width="43.85546875" bestFit="1" customWidth="1"/>
    <col min="3" max="3" width="13.85546875" customWidth="1"/>
    <col min="4" max="7" width="10.7109375" customWidth="1"/>
    <col min="8" max="8" width="59.5703125" customWidth="1"/>
    <col min="9" max="14" width="12.42578125" customWidth="1"/>
    <col min="15" max="16" width="11.28515625" bestFit="1" customWidth="1"/>
    <col min="17" max="17" width="12.85546875" bestFit="1" customWidth="1"/>
    <col min="18" max="19" width="12.85546875" customWidth="1"/>
    <col min="20" max="20" width="60.42578125" bestFit="1" customWidth="1"/>
  </cols>
  <sheetData>
    <row r="1" spans="1:20">
      <c r="A1" s="1" t="s">
        <v>128</v>
      </c>
    </row>
    <row r="2" spans="1:20">
      <c r="A2" s="1" t="s">
        <v>130</v>
      </c>
    </row>
    <row r="3" spans="1:20">
      <c r="A3" s="1" t="s">
        <v>195</v>
      </c>
    </row>
    <row r="4" spans="1:20" ht="13.5" thickBot="1">
      <c r="B4" s="35"/>
      <c r="C4" s="35"/>
      <c r="D4" s="35"/>
      <c r="E4" s="35"/>
      <c r="F4" s="35"/>
      <c r="G4" s="35"/>
      <c r="H4" s="32" t="s">
        <v>29</v>
      </c>
      <c r="I4" s="35"/>
      <c r="J4" s="35"/>
      <c r="K4" s="35"/>
      <c r="L4" s="35"/>
      <c r="M4" s="35"/>
      <c r="N4" s="35"/>
      <c r="T4" s="30" t="s">
        <v>21</v>
      </c>
    </row>
    <row r="5" spans="1:20">
      <c r="A5" s="275" t="s">
        <v>84</v>
      </c>
      <c r="B5" s="276"/>
      <c r="C5" s="125"/>
      <c r="D5" s="125"/>
      <c r="E5" s="125"/>
      <c r="F5" s="125"/>
      <c r="G5" s="137"/>
      <c r="H5" s="279" t="s">
        <v>83</v>
      </c>
    </row>
    <row r="6" spans="1:20" ht="15">
      <c r="A6" s="277" t="s">
        <v>83</v>
      </c>
      <c r="B6" s="278"/>
      <c r="C6" s="74">
        <v>2021</v>
      </c>
      <c r="D6" s="74">
        <v>2022</v>
      </c>
      <c r="E6" s="74">
        <v>2023</v>
      </c>
      <c r="F6" s="74">
        <v>2024</v>
      </c>
      <c r="G6" s="74" t="s">
        <v>192</v>
      </c>
      <c r="H6" s="280"/>
    </row>
    <row r="7" spans="1:20">
      <c r="A7" s="36" t="s">
        <v>66</v>
      </c>
      <c r="B7" s="9" t="s">
        <v>190</v>
      </c>
      <c r="C7" s="48">
        <v>2.1224959373996342</v>
      </c>
      <c r="D7" s="48">
        <v>2.6212513969187796</v>
      </c>
      <c r="E7" s="48">
        <v>0.35031572089019392</v>
      </c>
      <c r="F7" s="48">
        <v>0.57678379207362696</v>
      </c>
      <c r="G7" s="48">
        <v>0.91616961414180764</v>
      </c>
      <c r="H7" s="90" t="s">
        <v>87</v>
      </c>
    </row>
    <row r="8" spans="1:20">
      <c r="A8" s="36" t="s">
        <v>67</v>
      </c>
      <c r="B8" s="81" t="s">
        <v>181</v>
      </c>
      <c r="C8" s="48">
        <v>1.988379773155998</v>
      </c>
      <c r="D8" s="48">
        <v>4.2638775144419014</v>
      </c>
      <c r="E8" s="48">
        <v>-8.2065976884963021</v>
      </c>
      <c r="F8" s="48">
        <v>0.52099821037894856</v>
      </c>
      <c r="G8" s="48">
        <v>1.292262665109817</v>
      </c>
      <c r="H8" s="90" t="s">
        <v>173</v>
      </c>
    </row>
    <row r="9" spans="1:20">
      <c r="A9" s="36" t="s">
        <v>68</v>
      </c>
      <c r="B9" s="81" t="s">
        <v>171</v>
      </c>
      <c r="C9" s="48">
        <v>2.1188829656620669</v>
      </c>
      <c r="D9" s="48">
        <v>4.4434585477969364</v>
      </c>
      <c r="E9" s="48">
        <v>1.0532056011297186</v>
      </c>
      <c r="F9" s="48">
        <v>1.7423480943714367</v>
      </c>
      <c r="G9" s="48">
        <v>0.32086014060213586</v>
      </c>
      <c r="H9" s="90" t="s">
        <v>88</v>
      </c>
    </row>
    <row r="10" spans="1:20">
      <c r="A10" s="36" t="s">
        <v>69</v>
      </c>
      <c r="B10" s="81" t="s">
        <v>182</v>
      </c>
      <c r="C10" s="48">
        <v>3.5686728639257694</v>
      </c>
      <c r="D10" s="48">
        <v>2.2010883576382838</v>
      </c>
      <c r="E10" s="48">
        <v>0.61710837717710376</v>
      </c>
      <c r="F10" s="48">
        <v>2.8006160634950419</v>
      </c>
      <c r="G10" s="48">
        <v>3.724421723568085</v>
      </c>
      <c r="H10" s="90" t="s">
        <v>89</v>
      </c>
    </row>
    <row r="11" spans="1:20">
      <c r="A11" s="36" t="s">
        <v>70</v>
      </c>
      <c r="B11" s="81" t="s">
        <v>189</v>
      </c>
      <c r="C11" s="48">
        <v>2.8483833242842138</v>
      </c>
      <c r="D11" s="48">
        <v>1.5470527059496533</v>
      </c>
      <c r="E11" s="48">
        <v>0.6945192707065786</v>
      </c>
      <c r="F11" s="48">
        <v>2.6105036113769842</v>
      </c>
      <c r="G11" s="48">
        <v>0.2809757257758605</v>
      </c>
      <c r="H11" s="90" t="s">
        <v>174</v>
      </c>
    </row>
    <row r="12" spans="1:20">
      <c r="A12" s="36" t="s">
        <v>71</v>
      </c>
      <c r="B12" s="81" t="s">
        <v>183</v>
      </c>
      <c r="C12" s="48">
        <v>5.1901176296989178</v>
      </c>
      <c r="D12" s="48">
        <v>5.3928869916486377</v>
      </c>
      <c r="E12" s="48">
        <v>0.90851680446945693</v>
      </c>
      <c r="F12" s="48">
        <v>5.9836598543928687</v>
      </c>
      <c r="G12" s="48">
        <v>5.8786785345495502</v>
      </c>
      <c r="H12" s="90" t="s">
        <v>90</v>
      </c>
    </row>
    <row r="13" spans="1:20">
      <c r="A13" s="36" t="s">
        <v>72</v>
      </c>
      <c r="B13" s="81" t="s">
        <v>82</v>
      </c>
      <c r="C13" s="48">
        <v>6.2143146956543234</v>
      </c>
      <c r="D13" s="48">
        <v>4.1228415307763129</v>
      </c>
      <c r="E13" s="48">
        <v>5.2370819103457507</v>
      </c>
      <c r="F13" s="48">
        <v>12.359830600045711</v>
      </c>
      <c r="G13" s="48">
        <v>1.6035291732452919</v>
      </c>
      <c r="H13" s="90" t="s">
        <v>82</v>
      </c>
    </row>
    <row r="14" spans="1:20">
      <c r="A14" s="36" t="s">
        <v>73</v>
      </c>
      <c r="B14" s="81" t="s">
        <v>184</v>
      </c>
      <c r="C14" s="48">
        <v>-0.7084642569472237</v>
      </c>
      <c r="D14" s="48">
        <v>1.2600535756531741</v>
      </c>
      <c r="E14" s="48">
        <v>3.0663280347405788</v>
      </c>
      <c r="F14" s="48">
        <v>-1.7764513792431984</v>
      </c>
      <c r="G14" s="48">
        <v>0.12724895492122812</v>
      </c>
      <c r="H14" s="90" t="s">
        <v>175</v>
      </c>
    </row>
    <row r="15" spans="1:20">
      <c r="A15" s="36" t="s">
        <v>74</v>
      </c>
      <c r="B15" s="81" t="s">
        <v>185</v>
      </c>
      <c r="C15" s="48">
        <v>36.932077230076061</v>
      </c>
      <c r="D15" s="48">
        <v>41.788148729887553</v>
      </c>
      <c r="E15" s="48">
        <v>16.207055289258165</v>
      </c>
      <c r="F15" s="48">
        <v>10.643416169180568</v>
      </c>
      <c r="G15" s="48">
        <v>8.9850567609994272</v>
      </c>
      <c r="H15" s="90" t="s">
        <v>176</v>
      </c>
    </row>
    <row r="16" spans="1:20">
      <c r="A16" s="36" t="s">
        <v>75</v>
      </c>
      <c r="B16" s="81" t="s">
        <v>186</v>
      </c>
      <c r="C16" s="48">
        <v>2.4728532072722373</v>
      </c>
      <c r="D16" s="48">
        <v>17.26764402914813</v>
      </c>
      <c r="E16" s="48">
        <v>1.4240145933766399</v>
      </c>
      <c r="F16" s="48">
        <v>10.264016720298216</v>
      </c>
      <c r="G16" s="48">
        <v>10.890196822286114</v>
      </c>
      <c r="H16" s="90" t="s">
        <v>177</v>
      </c>
    </row>
    <row r="17" spans="1:19">
      <c r="A17" s="36" t="s">
        <v>76</v>
      </c>
      <c r="B17" s="81" t="s">
        <v>187</v>
      </c>
      <c r="C17" s="48">
        <v>4.9698608916790192</v>
      </c>
      <c r="D17" s="48">
        <v>18.418305095811832</v>
      </c>
      <c r="E17" s="48">
        <v>4.8629166638271641</v>
      </c>
      <c r="F17" s="48">
        <v>7.9689644877310144</v>
      </c>
      <c r="G17" s="48">
        <v>9.0882503390945999</v>
      </c>
      <c r="H17" s="90" t="s">
        <v>178</v>
      </c>
    </row>
    <row r="18" spans="1:19">
      <c r="A18" s="36" t="s">
        <v>77</v>
      </c>
      <c r="B18" s="81" t="s">
        <v>172</v>
      </c>
      <c r="C18" s="48">
        <v>6.8941305084556035</v>
      </c>
      <c r="D18" s="48">
        <v>-2.7588326699151224</v>
      </c>
      <c r="E18" s="48">
        <v>7.1436711018983914</v>
      </c>
      <c r="F18" s="48">
        <v>1.8551930816934856</v>
      </c>
      <c r="G18" s="48">
        <v>12.691261904837916</v>
      </c>
      <c r="H18" s="90" t="s">
        <v>179</v>
      </c>
    </row>
    <row r="19" spans="1:19">
      <c r="A19" s="36" t="s">
        <v>170</v>
      </c>
      <c r="B19" s="81" t="s">
        <v>188</v>
      </c>
      <c r="C19" s="48">
        <v>1.504369162821348</v>
      </c>
      <c r="D19" s="48">
        <v>5.4560282238806082</v>
      </c>
      <c r="E19" s="48">
        <v>-17.632995855767817</v>
      </c>
      <c r="F19" s="48">
        <v>3.8636818564187934</v>
      </c>
      <c r="G19" s="48">
        <v>0.49360340488834709</v>
      </c>
      <c r="H19" s="90" t="s">
        <v>180</v>
      </c>
    </row>
    <row r="20" spans="1:19" ht="13.5" thickBot="1">
      <c r="A20" s="273" t="s">
        <v>85</v>
      </c>
      <c r="B20" s="274"/>
      <c r="C20" s="77">
        <v>5.4292843955333012</v>
      </c>
      <c r="D20" s="77">
        <v>7.3882129441917641</v>
      </c>
      <c r="E20" s="77">
        <v>2.2768410413660547</v>
      </c>
      <c r="F20" s="77">
        <v>4.2310611637533952</v>
      </c>
      <c r="G20" s="77">
        <v>3.3973560337238666</v>
      </c>
      <c r="H20" s="49" t="s">
        <v>86</v>
      </c>
    </row>
    <row r="22" spans="1:19">
      <c r="B22" s="34" t="s">
        <v>191</v>
      </c>
    </row>
    <row r="23" spans="1:19">
      <c r="C23" s="109"/>
      <c r="D23" s="109"/>
      <c r="E23" s="109"/>
      <c r="F23" s="109"/>
      <c r="G23" s="109"/>
      <c r="H23" s="44"/>
      <c r="I23" s="44"/>
      <c r="J23" s="44"/>
      <c r="K23" s="44"/>
      <c r="L23" s="44"/>
      <c r="M23" s="44"/>
      <c r="N23" s="44"/>
    </row>
    <row r="24" spans="1:19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>
      <c r="B25" s="9"/>
    </row>
    <row r="26" spans="1:19">
      <c r="B26" s="9"/>
      <c r="C26" s="9"/>
      <c r="D26" s="9"/>
      <c r="E26" s="108"/>
      <c r="F26" s="108"/>
      <c r="G26" s="108"/>
      <c r="H26" s="9"/>
      <c r="I26" s="7"/>
      <c r="J26" s="7"/>
      <c r="K26" s="7"/>
      <c r="L26" s="7"/>
      <c r="M26" s="7"/>
      <c r="N26" s="7"/>
    </row>
    <row r="27" spans="1:19">
      <c r="B27" s="9"/>
      <c r="C27" s="17"/>
      <c r="D27" s="17"/>
      <c r="E27" s="108"/>
      <c r="F27" s="108"/>
      <c r="G27" s="108"/>
      <c r="H27" s="17"/>
    </row>
    <row r="28" spans="1:19">
      <c r="B28" s="9"/>
      <c r="C28" s="17"/>
      <c r="D28" s="17"/>
      <c r="E28" s="108"/>
      <c r="F28" s="108"/>
      <c r="G28" s="108"/>
      <c r="H28" s="17"/>
    </row>
    <row r="29" spans="1:19">
      <c r="B29" s="9"/>
      <c r="C29" s="17"/>
      <c r="D29" s="17"/>
      <c r="E29" s="108"/>
      <c r="F29" s="108"/>
      <c r="G29" s="108"/>
      <c r="H29" s="17"/>
    </row>
    <row r="30" spans="1:19">
      <c r="B30" s="9"/>
      <c r="C30" s="17"/>
      <c r="D30" s="17"/>
      <c r="E30" s="108"/>
      <c r="F30" s="108"/>
      <c r="G30" s="108"/>
      <c r="H30" s="17"/>
    </row>
    <row r="31" spans="1:19">
      <c r="B31" s="9"/>
      <c r="C31" s="17"/>
      <c r="D31" s="17"/>
      <c r="E31" s="108"/>
      <c r="F31" s="108"/>
      <c r="G31" s="108"/>
      <c r="H31" s="17"/>
    </row>
    <row r="32" spans="1:19">
      <c r="B32" s="9"/>
      <c r="C32" s="17"/>
      <c r="D32" s="17"/>
      <c r="E32" s="108"/>
      <c r="F32" s="108"/>
      <c r="G32" s="108"/>
      <c r="H32" s="17"/>
    </row>
    <row r="33" spans="2:8">
      <c r="B33" s="9"/>
      <c r="C33" s="17"/>
      <c r="D33" s="17"/>
      <c r="E33" s="108"/>
      <c r="F33" s="108"/>
      <c r="G33" s="108"/>
      <c r="H33" s="17"/>
    </row>
    <row r="34" spans="2:8">
      <c r="B34" s="9"/>
      <c r="C34" s="17"/>
      <c r="D34" s="17"/>
      <c r="E34" s="108"/>
      <c r="F34" s="108"/>
      <c r="G34" s="108"/>
      <c r="H34" s="17"/>
    </row>
    <row r="35" spans="2:8">
      <c r="B35" s="9"/>
      <c r="C35" s="17"/>
      <c r="D35" s="17"/>
      <c r="E35" s="108"/>
      <c r="F35" s="108"/>
      <c r="G35" s="108"/>
      <c r="H35" s="17"/>
    </row>
    <row r="36" spans="2:8">
      <c r="B36" s="9"/>
      <c r="C36" s="17"/>
      <c r="D36" s="17"/>
      <c r="E36" s="108"/>
      <c r="F36" s="108"/>
      <c r="G36" s="108"/>
      <c r="H36" s="17"/>
    </row>
    <row r="37" spans="2:8">
      <c r="B37" s="110"/>
      <c r="C37" s="114"/>
      <c r="D37" s="114"/>
      <c r="E37" s="139"/>
      <c r="F37" s="139"/>
      <c r="G37" s="139"/>
      <c r="H37" s="17"/>
    </row>
    <row r="38" spans="2:8">
      <c r="B38" s="138"/>
      <c r="C38" s="17"/>
      <c r="D38" s="17"/>
      <c r="E38" s="108"/>
      <c r="F38" s="108"/>
      <c r="G38" s="108"/>
      <c r="H38" s="17"/>
    </row>
    <row r="39" spans="2:8">
      <c r="B39" s="17"/>
      <c r="C39" s="17"/>
      <c r="D39" s="17"/>
      <c r="E39" s="17"/>
      <c r="F39" s="17"/>
      <c r="G39" s="17"/>
      <c r="H39" s="17"/>
    </row>
    <row r="40" spans="2:8">
      <c r="B40" s="17"/>
      <c r="C40" s="17"/>
      <c r="D40" s="17"/>
      <c r="E40" s="17"/>
      <c r="F40" s="17"/>
      <c r="G40" s="17"/>
      <c r="H40" s="17"/>
    </row>
    <row r="41" spans="2:8">
      <c r="B41" s="17"/>
      <c r="C41" s="17"/>
      <c r="D41" s="17"/>
      <c r="E41" s="17"/>
      <c r="F41" s="17"/>
      <c r="G41" s="17"/>
      <c r="H41" s="17"/>
    </row>
  </sheetData>
  <mergeCells count="4">
    <mergeCell ref="A20:B20"/>
    <mergeCell ref="A5:B5"/>
    <mergeCell ref="A6:B6"/>
    <mergeCell ref="H5:H6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T51"/>
  <sheetViews>
    <sheetView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A3" sqref="A3"/>
    </sheetView>
  </sheetViews>
  <sheetFormatPr defaultRowHeight="12.75"/>
  <cols>
    <col min="1" max="1" width="7.7109375" customWidth="1"/>
    <col min="2" max="2" width="48.5703125" customWidth="1"/>
    <col min="3" max="7" width="12.42578125" customWidth="1"/>
    <col min="8" max="8" width="60.42578125" bestFit="1" customWidth="1"/>
    <col min="9" max="13" width="12.42578125" customWidth="1"/>
    <col min="14" max="14" width="11.7109375" customWidth="1"/>
    <col min="15" max="16" width="11.28515625" bestFit="1" customWidth="1"/>
    <col min="17" max="17" width="12.85546875" bestFit="1" customWidth="1"/>
    <col min="18" max="19" width="12.85546875" customWidth="1"/>
    <col min="20" max="20" width="58.28515625" customWidth="1"/>
  </cols>
  <sheetData>
    <row r="1" spans="1:20">
      <c r="A1" s="1" t="s">
        <v>78</v>
      </c>
    </row>
    <row r="2" spans="1:20">
      <c r="A2" s="1" t="s">
        <v>79</v>
      </c>
    </row>
    <row r="3" spans="1:20">
      <c r="A3" s="1" t="s">
        <v>197</v>
      </c>
    </row>
    <row r="4" spans="1:20" ht="13.5" thickBot="1">
      <c r="B4" s="35"/>
      <c r="C4" s="35"/>
      <c r="D4" s="35"/>
      <c r="E4" s="35"/>
      <c r="F4" s="35"/>
      <c r="G4" s="35"/>
      <c r="H4" s="32" t="s">
        <v>29</v>
      </c>
      <c r="I4" s="35"/>
      <c r="J4" s="35"/>
      <c r="K4" s="35"/>
      <c r="L4" s="35"/>
      <c r="M4" s="35"/>
      <c r="N4" s="35"/>
      <c r="T4" s="30" t="s">
        <v>21</v>
      </c>
    </row>
    <row r="5" spans="1:20">
      <c r="A5" s="275" t="s">
        <v>84</v>
      </c>
      <c r="B5" s="276"/>
      <c r="C5" s="145"/>
      <c r="D5" s="145"/>
      <c r="E5" s="145"/>
      <c r="F5" s="145"/>
      <c r="G5" s="145"/>
      <c r="H5" s="279" t="s">
        <v>83</v>
      </c>
    </row>
    <row r="6" spans="1:20" ht="15">
      <c r="A6" s="277" t="s">
        <v>83</v>
      </c>
      <c r="B6" s="278"/>
      <c r="C6" s="74">
        <v>2021</v>
      </c>
      <c r="D6" s="74">
        <v>2022</v>
      </c>
      <c r="E6" s="74">
        <v>2023</v>
      </c>
      <c r="F6" s="74">
        <v>2024</v>
      </c>
      <c r="G6" s="74" t="s">
        <v>192</v>
      </c>
      <c r="H6" s="280"/>
    </row>
    <row r="7" spans="1:20">
      <c r="A7" s="36" t="s">
        <v>66</v>
      </c>
      <c r="B7" s="9" t="s">
        <v>190</v>
      </c>
      <c r="C7" s="120">
        <v>32.385785352314286</v>
      </c>
      <c r="D7" s="120">
        <v>32.3778418808404</v>
      </c>
      <c r="E7" s="120">
        <v>32.946150668367189</v>
      </c>
      <c r="F7" s="120">
        <v>32.022216819505104</v>
      </c>
      <c r="G7" s="120">
        <v>31.502499055311073</v>
      </c>
      <c r="H7" s="90" t="s">
        <v>87</v>
      </c>
    </row>
    <row r="8" spans="1:20">
      <c r="A8" s="36" t="s">
        <v>67</v>
      </c>
      <c r="B8" s="73" t="s">
        <v>181</v>
      </c>
      <c r="C8" s="120">
        <v>3.2178207339760734</v>
      </c>
      <c r="D8" s="120">
        <v>3.060335744899823</v>
      </c>
      <c r="E8" s="120">
        <v>2.6999744587148391</v>
      </c>
      <c r="F8" s="120">
        <v>2.641678435889844</v>
      </c>
      <c r="G8" s="120">
        <v>2.6273939169703637</v>
      </c>
      <c r="H8" s="90" t="s">
        <v>173</v>
      </c>
    </row>
    <row r="9" spans="1:20">
      <c r="A9" s="36" t="s">
        <v>68</v>
      </c>
      <c r="B9" s="73" t="s">
        <v>171</v>
      </c>
      <c r="C9" s="120">
        <v>2.9593405003827167</v>
      </c>
      <c r="D9" s="120">
        <v>2.7479744610117476</v>
      </c>
      <c r="E9" s="120">
        <v>2.667790090599838</v>
      </c>
      <c r="F9" s="120">
        <v>2.6435161487421031</v>
      </c>
      <c r="G9" s="120">
        <v>2.5609603622435055</v>
      </c>
      <c r="H9" s="90" t="s">
        <v>88</v>
      </c>
    </row>
    <row r="10" spans="1:20">
      <c r="A10" s="36" t="s">
        <v>69</v>
      </c>
      <c r="B10" s="73" t="s">
        <v>182</v>
      </c>
      <c r="C10" s="120">
        <v>13.061161774323566</v>
      </c>
      <c r="D10" s="120">
        <v>11.920313745537875</v>
      </c>
      <c r="E10" s="120">
        <v>11.368488492300671</v>
      </c>
      <c r="F10" s="120">
        <v>11.225216019127357</v>
      </c>
      <c r="G10" s="120">
        <v>11.323892584471846</v>
      </c>
      <c r="H10" s="90" t="s">
        <v>89</v>
      </c>
    </row>
    <row r="11" spans="1:20">
      <c r="A11" s="36" t="s">
        <v>70</v>
      </c>
      <c r="B11" s="73" t="s">
        <v>189</v>
      </c>
      <c r="C11" s="120">
        <v>11.381391702734074</v>
      </c>
      <c r="D11" s="120">
        <v>10.303909570689719</v>
      </c>
      <c r="E11" s="120">
        <v>10.032097248961183</v>
      </c>
      <c r="F11" s="120">
        <v>9.9886477972742505</v>
      </c>
      <c r="G11" s="120">
        <v>9.6317117217300918</v>
      </c>
      <c r="H11" s="90" t="s">
        <v>174</v>
      </c>
    </row>
    <row r="12" spans="1:20">
      <c r="A12" s="36" t="s">
        <v>71</v>
      </c>
      <c r="B12" s="73" t="s">
        <v>183</v>
      </c>
      <c r="C12" s="120">
        <v>5.6657134071039401</v>
      </c>
      <c r="D12" s="120">
        <v>5.2395824303498237</v>
      </c>
      <c r="E12" s="120">
        <v>4.9907106535232231</v>
      </c>
      <c r="F12" s="120">
        <v>5.0868625325895716</v>
      </c>
      <c r="G12" s="120">
        <v>5.1562590188531887</v>
      </c>
      <c r="H12" s="90" t="s">
        <v>90</v>
      </c>
    </row>
    <row r="13" spans="1:20">
      <c r="A13" s="36" t="s">
        <v>72</v>
      </c>
      <c r="B13" s="73" t="s">
        <v>82</v>
      </c>
      <c r="C13" s="120">
        <v>7.970048440181138</v>
      </c>
      <c r="D13" s="120">
        <v>7.7742673564248062</v>
      </c>
      <c r="E13" s="120">
        <v>7.2908973687961707</v>
      </c>
      <c r="F13" s="120">
        <v>7.5839193539877048</v>
      </c>
      <c r="G13" s="120">
        <v>7.2964037757945981</v>
      </c>
      <c r="H13" s="90" t="s">
        <v>82</v>
      </c>
    </row>
    <row r="14" spans="1:20">
      <c r="A14" s="36" t="s">
        <v>73</v>
      </c>
      <c r="B14" s="73" t="s">
        <v>184</v>
      </c>
      <c r="C14" s="120">
        <v>2.5796577129649072</v>
      </c>
      <c r="D14" s="120">
        <v>2.3218341899257591</v>
      </c>
      <c r="E14" s="120">
        <v>2.2361737562057069</v>
      </c>
      <c r="F14" s="120">
        <v>2.0734034576900062</v>
      </c>
      <c r="G14" s="120">
        <v>1.9896454154578957</v>
      </c>
      <c r="H14" s="90" t="s">
        <v>175</v>
      </c>
    </row>
    <row r="15" spans="1:20">
      <c r="A15" s="36" t="s">
        <v>74</v>
      </c>
      <c r="B15" s="73" t="s">
        <v>185</v>
      </c>
      <c r="C15" s="120">
        <v>9.1637250987602439</v>
      </c>
      <c r="D15" s="120">
        <v>12.30513643711385</v>
      </c>
      <c r="E15" s="120">
        <v>13.946283653293138</v>
      </c>
      <c r="F15" s="120">
        <v>14.626239992245063</v>
      </c>
      <c r="G15" s="120">
        <v>15.301725393322348</v>
      </c>
      <c r="H15" s="90" t="s">
        <v>176</v>
      </c>
    </row>
    <row r="16" spans="1:20">
      <c r="A16" s="36" t="s">
        <v>75</v>
      </c>
      <c r="B16" s="73" t="s">
        <v>186</v>
      </c>
      <c r="C16" s="120">
        <v>1.8346346553905017</v>
      </c>
      <c r="D16" s="120">
        <v>1.9909193357482906</v>
      </c>
      <c r="E16" s="120">
        <v>1.9022617474906487</v>
      </c>
      <c r="F16" s="120">
        <v>2.0023184004437264</v>
      </c>
      <c r="G16" s="120">
        <v>2.1314073944377889</v>
      </c>
      <c r="H16" s="90" t="s">
        <v>177</v>
      </c>
    </row>
    <row r="17" spans="1:19">
      <c r="A17" s="36" t="s">
        <v>76</v>
      </c>
      <c r="B17" s="73" t="s">
        <v>187</v>
      </c>
      <c r="C17" s="120">
        <v>4.4765486444654865</v>
      </c>
      <c r="D17" s="120">
        <v>4.9182731011207546</v>
      </c>
      <c r="E17" s="120">
        <v>4.9895345282026087</v>
      </c>
      <c r="F17" s="120">
        <v>5.2166736305211003</v>
      </c>
      <c r="G17" s="120">
        <v>5.5485322789289242</v>
      </c>
      <c r="H17" s="90" t="s">
        <v>178</v>
      </c>
    </row>
    <row r="18" spans="1:19">
      <c r="A18" s="36" t="s">
        <v>77</v>
      </c>
      <c r="B18" s="73" t="s">
        <v>172</v>
      </c>
      <c r="C18" s="120">
        <v>1.4566110232098601</v>
      </c>
      <c r="D18" s="120">
        <v>1.3777864979713987</v>
      </c>
      <c r="E18" s="120">
        <v>1.3704962370020317</v>
      </c>
      <c r="F18" s="120">
        <v>1.323689902052992</v>
      </c>
      <c r="G18" s="120">
        <v>1.4850954043789228</v>
      </c>
      <c r="H18" s="90" t="s">
        <v>179</v>
      </c>
    </row>
    <row r="19" spans="1:19">
      <c r="A19" s="36" t="s">
        <v>170</v>
      </c>
      <c r="B19" s="73" t="s">
        <v>188</v>
      </c>
      <c r="C19" s="120">
        <v>3.8475609541932037</v>
      </c>
      <c r="D19" s="120">
        <v>3.6618252483657501</v>
      </c>
      <c r="E19" s="120">
        <v>3.5591410965427479</v>
      </c>
      <c r="F19" s="120">
        <v>3.5656175099311538</v>
      </c>
      <c r="G19" s="120">
        <v>3.4444736780994427</v>
      </c>
      <c r="H19" s="90" t="s">
        <v>180</v>
      </c>
    </row>
    <row r="20" spans="1:19" ht="13.5" thickBot="1">
      <c r="A20" s="273" t="s">
        <v>85</v>
      </c>
      <c r="B20" s="274"/>
      <c r="C20" s="147">
        <v>100</v>
      </c>
      <c r="D20" s="147">
        <v>100</v>
      </c>
      <c r="E20" s="147">
        <v>100</v>
      </c>
      <c r="F20" s="147">
        <v>100</v>
      </c>
      <c r="G20" s="147">
        <v>100</v>
      </c>
      <c r="H20" s="49" t="s">
        <v>86</v>
      </c>
    </row>
    <row r="22" spans="1:19">
      <c r="B22" s="34" t="s">
        <v>191</v>
      </c>
      <c r="I22" s="44"/>
      <c r="J22" s="44"/>
      <c r="K22" s="44"/>
      <c r="L22" s="44"/>
      <c r="M22" s="44"/>
    </row>
    <row r="23" spans="1:19">
      <c r="B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6" spans="1:19">
      <c r="A26" s="110"/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9">
      <c r="A27" s="110"/>
      <c r="B27" s="9"/>
    </row>
    <row r="28" spans="1:19">
      <c r="A28" s="110"/>
      <c r="B28" s="9"/>
    </row>
    <row r="29" spans="1:19">
      <c r="A29" s="110"/>
      <c r="B29" s="9"/>
    </row>
    <row r="30" spans="1:19">
      <c r="A30" s="110"/>
      <c r="B30" s="9"/>
    </row>
    <row r="31" spans="1:19">
      <c r="A31" s="110"/>
      <c r="B31" s="9"/>
    </row>
    <row r="32" spans="1:19">
      <c r="A32" s="110"/>
      <c r="B32" s="9"/>
    </row>
    <row r="33" spans="1:7">
      <c r="A33" s="110"/>
      <c r="B33" s="9"/>
    </row>
    <row r="34" spans="1:7">
      <c r="A34" s="110"/>
      <c r="B34" s="9"/>
    </row>
    <row r="35" spans="1:7">
      <c r="A35" s="110"/>
      <c r="B35" s="9"/>
    </row>
    <row r="36" spans="1:7">
      <c r="A36" s="110"/>
      <c r="B36" s="9"/>
    </row>
    <row r="37" spans="1:7">
      <c r="A37" s="110"/>
      <c r="B37" s="9"/>
    </row>
    <row r="40" spans="1:7">
      <c r="A40" s="110"/>
      <c r="B40" s="9"/>
      <c r="C40" s="15"/>
      <c r="D40" s="15"/>
      <c r="E40" s="15"/>
      <c r="F40" s="15"/>
      <c r="G40" s="15"/>
    </row>
    <row r="41" spans="1:7">
      <c r="A41" s="110"/>
      <c r="B41" s="9"/>
      <c r="C41" s="15"/>
      <c r="D41" s="15"/>
      <c r="E41" s="15"/>
      <c r="F41" s="15"/>
      <c r="G41" s="15"/>
    </row>
    <row r="42" spans="1:7">
      <c r="A42" s="110"/>
      <c r="B42" s="9"/>
      <c r="C42" s="15"/>
      <c r="D42" s="15"/>
      <c r="E42" s="15"/>
      <c r="F42" s="15"/>
      <c r="G42" s="15"/>
    </row>
    <row r="43" spans="1:7">
      <c r="A43" s="110"/>
      <c r="B43" s="9"/>
      <c r="C43" s="15"/>
      <c r="D43" s="15"/>
      <c r="E43" s="15"/>
      <c r="F43" s="15"/>
      <c r="G43" s="15"/>
    </row>
    <row r="44" spans="1:7">
      <c r="A44" s="110"/>
      <c r="B44" s="9"/>
      <c r="C44" s="15"/>
      <c r="D44" s="15"/>
      <c r="E44" s="15"/>
      <c r="F44" s="15"/>
      <c r="G44" s="15"/>
    </row>
    <row r="45" spans="1:7">
      <c r="A45" s="110"/>
      <c r="B45" s="9"/>
      <c r="C45" s="15"/>
      <c r="D45" s="15"/>
      <c r="E45" s="15"/>
      <c r="F45" s="15"/>
      <c r="G45" s="15"/>
    </row>
    <row r="46" spans="1:7">
      <c r="A46" s="110"/>
      <c r="B46" s="9"/>
      <c r="C46" s="15"/>
      <c r="D46" s="15"/>
      <c r="E46" s="15"/>
      <c r="F46" s="15"/>
      <c r="G46" s="15"/>
    </row>
    <row r="47" spans="1:7">
      <c r="A47" s="110"/>
      <c r="B47" s="9"/>
      <c r="C47" s="15"/>
      <c r="D47" s="15"/>
      <c r="E47" s="15"/>
      <c r="F47" s="15"/>
      <c r="G47" s="15"/>
    </row>
    <row r="48" spans="1:7">
      <c r="A48" s="110"/>
      <c r="B48" s="9"/>
      <c r="C48" s="15"/>
      <c r="D48" s="15"/>
      <c r="E48" s="15"/>
      <c r="F48" s="15"/>
      <c r="G48" s="15"/>
    </row>
    <row r="49" spans="1:7">
      <c r="A49" s="110"/>
      <c r="B49" s="9"/>
      <c r="C49" s="15"/>
      <c r="D49" s="15"/>
      <c r="E49" s="15"/>
      <c r="F49" s="15"/>
      <c r="G49" s="15"/>
    </row>
    <row r="50" spans="1:7">
      <c r="A50" s="110"/>
      <c r="B50" s="9"/>
      <c r="C50" s="15"/>
      <c r="D50" s="15"/>
      <c r="E50" s="15"/>
      <c r="F50" s="15"/>
      <c r="G50" s="15"/>
    </row>
    <row r="51" spans="1:7">
      <c r="A51" s="110"/>
      <c r="B51" s="9"/>
      <c r="C51" s="15"/>
      <c r="D51" s="15"/>
      <c r="E51" s="15"/>
      <c r="F51" s="15"/>
      <c r="G51" s="15"/>
    </row>
  </sheetData>
  <mergeCells count="4">
    <mergeCell ref="A5:B5"/>
    <mergeCell ref="A6:B6"/>
    <mergeCell ref="H5:H6"/>
    <mergeCell ref="A20:B20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</sheetPr>
  <dimension ref="A1:T207"/>
  <sheetViews>
    <sheetView workbookViewId="0">
      <selection activeCell="A2" sqref="A2"/>
    </sheetView>
  </sheetViews>
  <sheetFormatPr defaultRowHeight="12.75"/>
  <cols>
    <col min="1" max="1" width="7.7109375" customWidth="1"/>
    <col min="2" max="2" width="43.85546875" bestFit="1" customWidth="1"/>
    <col min="3" max="7" width="10.85546875" customWidth="1"/>
    <col min="8" max="8" width="60.42578125" bestFit="1" customWidth="1"/>
    <col min="9" max="14" width="12.42578125" customWidth="1"/>
    <col min="15" max="16" width="11.28515625" bestFit="1" customWidth="1"/>
    <col min="17" max="17" width="12.85546875" bestFit="1" customWidth="1"/>
    <col min="18" max="19" width="12.85546875" customWidth="1"/>
    <col min="20" max="20" width="60.42578125" bestFit="1" customWidth="1"/>
  </cols>
  <sheetData>
    <row r="1" spans="1:20">
      <c r="A1" s="1" t="s">
        <v>80</v>
      </c>
    </row>
    <row r="2" spans="1:20">
      <c r="A2" s="1" t="s">
        <v>81</v>
      </c>
    </row>
    <row r="3" spans="1:20" ht="13.5" thickBot="1">
      <c r="B3" s="35"/>
      <c r="C3" s="35"/>
      <c r="D3" s="35"/>
      <c r="E3" s="35"/>
      <c r="F3" s="35"/>
      <c r="G3" s="35"/>
      <c r="H3" s="32" t="s">
        <v>29</v>
      </c>
      <c r="I3" s="35"/>
      <c r="J3" s="35"/>
      <c r="K3" s="35"/>
      <c r="L3" s="35"/>
      <c r="M3" s="35"/>
      <c r="N3" s="35"/>
      <c r="T3" s="30" t="s">
        <v>21</v>
      </c>
    </row>
    <row r="4" spans="1:20">
      <c r="A4" s="275" t="s">
        <v>84</v>
      </c>
      <c r="B4" s="276"/>
      <c r="C4" s="144"/>
      <c r="D4" s="144"/>
      <c r="E4" s="144"/>
      <c r="F4" s="144"/>
      <c r="G4" s="144"/>
      <c r="H4" s="279" t="s">
        <v>83</v>
      </c>
    </row>
    <row r="5" spans="1:20" ht="15">
      <c r="A5" s="277" t="s">
        <v>83</v>
      </c>
      <c r="B5" s="278"/>
      <c r="C5" s="74">
        <v>2021</v>
      </c>
      <c r="D5" s="74">
        <v>2022</v>
      </c>
      <c r="E5" s="74">
        <v>2023</v>
      </c>
      <c r="F5" s="74">
        <v>2024</v>
      </c>
      <c r="G5" s="74" t="s">
        <v>192</v>
      </c>
      <c r="H5" s="280"/>
    </row>
    <row r="6" spans="1:20">
      <c r="A6" s="36" t="s">
        <v>66</v>
      </c>
      <c r="B6" s="9" t="s">
        <v>190</v>
      </c>
      <c r="C6" s="83">
        <v>3.5735999638030478</v>
      </c>
      <c r="D6" s="83">
        <v>11.927831822618472</v>
      </c>
      <c r="E6" s="83">
        <v>9.5831532778277762</v>
      </c>
      <c r="F6" s="83">
        <v>2.7626193683876465</v>
      </c>
      <c r="G6" s="83">
        <v>2.8151707514308271</v>
      </c>
      <c r="H6" s="90" t="s">
        <v>87</v>
      </c>
      <c r="I6" s="51"/>
    </row>
    <row r="7" spans="1:20">
      <c r="A7" s="36" t="s">
        <v>67</v>
      </c>
      <c r="B7" s="73" t="s">
        <v>181</v>
      </c>
      <c r="C7" s="83">
        <v>2.3493079150181728</v>
      </c>
      <c r="D7" s="83">
        <v>4.7985538507282968</v>
      </c>
      <c r="E7" s="83">
        <v>3.8687410430584777</v>
      </c>
      <c r="F7" s="83">
        <v>3.5022279824737552</v>
      </c>
      <c r="G7" s="83">
        <v>3.5603029490873155</v>
      </c>
      <c r="H7" s="90" t="s">
        <v>173</v>
      </c>
      <c r="I7" s="51"/>
    </row>
    <row r="8" spans="1:20">
      <c r="A8" s="36" t="s">
        <v>68</v>
      </c>
      <c r="B8" s="73" t="s">
        <v>171</v>
      </c>
      <c r="C8" s="83">
        <v>0.79806026418367537</v>
      </c>
      <c r="D8" s="83">
        <v>2.1453127214295051</v>
      </c>
      <c r="E8" s="83">
        <v>3.8232506220617068</v>
      </c>
      <c r="F8" s="83">
        <v>3.5654155800447001</v>
      </c>
      <c r="G8" s="83">
        <v>1.8483476276878577</v>
      </c>
      <c r="H8" s="90" t="s">
        <v>88</v>
      </c>
      <c r="I8" s="51"/>
    </row>
    <row r="9" spans="1:20">
      <c r="A9" s="36" t="s">
        <v>69</v>
      </c>
      <c r="B9" s="73" t="s">
        <v>182</v>
      </c>
      <c r="C9" s="83">
        <v>0.61783230670391731</v>
      </c>
      <c r="D9" s="83">
        <v>2.5964395612205351</v>
      </c>
      <c r="E9" s="83">
        <v>2.4351392623841264</v>
      </c>
      <c r="F9" s="83">
        <v>2.1368499531127441</v>
      </c>
      <c r="G9" s="83">
        <v>2.5756687762322343</v>
      </c>
      <c r="H9" s="90" t="s">
        <v>89</v>
      </c>
      <c r="I9" s="51"/>
    </row>
    <row r="10" spans="1:20">
      <c r="A10" s="36" t="s">
        <v>70</v>
      </c>
      <c r="B10" s="73" t="s">
        <v>189</v>
      </c>
      <c r="C10" s="83">
        <v>1.1187569490044496</v>
      </c>
      <c r="D10" s="83">
        <v>2.4286096878757064</v>
      </c>
      <c r="E10" s="83">
        <v>4.4935817990064066</v>
      </c>
      <c r="F10" s="83">
        <v>3.1832833783950889</v>
      </c>
      <c r="G10" s="83">
        <v>1.4150876437425666</v>
      </c>
      <c r="H10" s="90" t="s">
        <v>174</v>
      </c>
      <c r="I10" s="51"/>
    </row>
    <row r="11" spans="1:20">
      <c r="A11" s="36" t="s">
        <v>71</v>
      </c>
      <c r="B11" s="73" t="s">
        <v>183</v>
      </c>
      <c r="C11" s="83">
        <v>3.0677068800853533</v>
      </c>
      <c r="D11" s="83">
        <v>0.8121103427059353</v>
      </c>
      <c r="E11" s="83">
        <v>2.0102109298049839</v>
      </c>
      <c r="F11" s="83">
        <v>2.2668533225805163</v>
      </c>
      <c r="G11" s="83">
        <v>0.97190675056214104</v>
      </c>
      <c r="H11" s="90" t="s">
        <v>90</v>
      </c>
      <c r="I11" s="51"/>
    </row>
    <row r="12" spans="1:20">
      <c r="A12" s="36" t="s">
        <v>72</v>
      </c>
      <c r="B12" s="73" t="s">
        <v>82</v>
      </c>
      <c r="C12" s="83">
        <v>3.9577093848879059</v>
      </c>
      <c r="D12" s="83">
        <v>7.6302705552937908</v>
      </c>
      <c r="E12" s="83">
        <v>-3.6928635732466262</v>
      </c>
      <c r="F12" s="83">
        <v>-1.5563196857940227</v>
      </c>
      <c r="G12" s="83">
        <v>-0.13099899232739176</v>
      </c>
      <c r="H12" s="90" t="s">
        <v>82</v>
      </c>
      <c r="I12" s="51"/>
    </row>
    <row r="13" spans="1:20">
      <c r="A13" s="36" t="s">
        <v>73</v>
      </c>
      <c r="B13" s="73" t="s">
        <v>184</v>
      </c>
      <c r="C13" s="83">
        <v>3.4134819721271441</v>
      </c>
      <c r="D13" s="83">
        <v>2.1204917132455705</v>
      </c>
      <c r="E13" s="83">
        <v>0.98649394677003954</v>
      </c>
      <c r="F13" s="83">
        <v>0.38038286654951037</v>
      </c>
      <c r="G13" s="83">
        <v>1.0796964214986815</v>
      </c>
      <c r="H13" s="90" t="s">
        <v>175</v>
      </c>
      <c r="I13" s="51"/>
    </row>
    <row r="14" spans="1:20">
      <c r="A14" s="36" t="s">
        <v>74</v>
      </c>
      <c r="B14" s="73" t="s">
        <v>185</v>
      </c>
      <c r="C14" s="83">
        <v>3.7473634949853079</v>
      </c>
      <c r="D14" s="83">
        <v>8.8068860861629759</v>
      </c>
      <c r="E14" s="83">
        <v>5.4011424940950974</v>
      </c>
      <c r="F14" s="83">
        <v>0.79403253979918986</v>
      </c>
      <c r="G14" s="83">
        <v>1.2430219179319124</v>
      </c>
      <c r="H14" s="90" t="s">
        <v>176</v>
      </c>
      <c r="I14" s="51"/>
    </row>
    <row r="15" spans="1:20">
      <c r="A15" s="36" t="s">
        <v>75</v>
      </c>
      <c r="B15" s="73" t="s">
        <v>186</v>
      </c>
      <c r="C15" s="83">
        <v>3.5791479781620836</v>
      </c>
      <c r="D15" s="83">
        <v>6.318246249207121</v>
      </c>
      <c r="E15" s="83">
        <v>1.80792065333371</v>
      </c>
      <c r="F15" s="83">
        <v>1.511501227583679</v>
      </c>
      <c r="G15" s="83">
        <v>1.2428870753825976</v>
      </c>
      <c r="H15" s="90" t="s">
        <v>177</v>
      </c>
      <c r="I15" s="51"/>
    </row>
    <row r="16" spans="1:20">
      <c r="A16" s="36" t="s">
        <v>76</v>
      </c>
      <c r="B16" s="73" t="s">
        <v>187</v>
      </c>
      <c r="C16" s="83">
        <v>7.1429286714782734</v>
      </c>
      <c r="D16" s="83">
        <v>6.5939176628109379</v>
      </c>
      <c r="E16" s="83">
        <v>4.5517274487339989</v>
      </c>
      <c r="F16" s="83">
        <v>2.9724140563135251</v>
      </c>
      <c r="G16" s="83">
        <v>2.8326006977760727</v>
      </c>
      <c r="H16" s="90" t="s">
        <v>178</v>
      </c>
      <c r="I16" s="51"/>
    </row>
    <row r="17" spans="1:19">
      <c r="A17" s="36" t="s">
        <v>77</v>
      </c>
      <c r="B17" s="73" t="s">
        <v>172</v>
      </c>
      <c r="C17" s="83">
        <v>1.6373158062879583</v>
      </c>
      <c r="D17" s="83">
        <v>11.7558075468624</v>
      </c>
      <c r="E17" s="83">
        <v>0.33100310561245294</v>
      </c>
      <c r="F17" s="83">
        <v>0.83502908676058496</v>
      </c>
      <c r="G17" s="83">
        <v>5.0031195967484337</v>
      </c>
      <c r="H17" s="90" t="s">
        <v>179</v>
      </c>
      <c r="I17" s="51"/>
    </row>
    <row r="18" spans="1:19">
      <c r="A18" s="36" t="s">
        <v>170</v>
      </c>
      <c r="B18" s="73" t="s">
        <v>188</v>
      </c>
      <c r="C18" s="83">
        <v>4.1088245365709071</v>
      </c>
      <c r="D18" s="83">
        <v>3.6865986644402824</v>
      </c>
      <c r="E18" s="83">
        <v>27.526392483711405</v>
      </c>
      <c r="F18" s="83">
        <v>2.568033883730763</v>
      </c>
      <c r="G18" s="83">
        <v>1.3850788307976387</v>
      </c>
      <c r="H18" s="90" t="s">
        <v>180</v>
      </c>
    </row>
    <row r="19" spans="1:19" ht="13.5" thickBot="1">
      <c r="A19" s="273" t="s">
        <v>85</v>
      </c>
      <c r="B19" s="274"/>
      <c r="C19" s="149">
        <v>2.9295515573807478</v>
      </c>
      <c r="D19" s="149">
        <v>6.9855976960778889</v>
      </c>
      <c r="E19" s="149">
        <v>5.6643408604844154</v>
      </c>
      <c r="F19" s="149">
        <v>2.0208732651746431</v>
      </c>
      <c r="G19" s="149">
        <v>2.003462029753095</v>
      </c>
      <c r="H19" s="49" t="s">
        <v>86</v>
      </c>
    </row>
    <row r="20" spans="1:19"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9">
      <c r="A21" s="17"/>
      <c r="B21" s="34" t="s">
        <v>191</v>
      </c>
      <c r="C21" s="146"/>
      <c r="D21" s="146"/>
      <c r="E21" s="146"/>
      <c r="F21" s="146"/>
      <c r="G21" s="146"/>
      <c r="H21" s="146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>
      <c r="A22" s="110"/>
    </row>
    <row r="23" spans="1:19">
      <c r="A23" s="110"/>
      <c r="B23" s="9"/>
    </row>
    <row r="24" spans="1:19">
      <c r="A24" s="110"/>
      <c r="B24" s="9"/>
      <c r="I24" s="7"/>
      <c r="J24" s="7"/>
      <c r="K24" s="7"/>
      <c r="L24" s="7"/>
      <c r="M24" s="7"/>
      <c r="N24" s="7"/>
    </row>
    <row r="25" spans="1:19">
      <c r="A25" s="110"/>
      <c r="B25" s="9"/>
      <c r="C25" s="17"/>
      <c r="D25" s="17"/>
      <c r="E25" s="17"/>
      <c r="F25" s="17"/>
      <c r="G25" s="17"/>
      <c r="H25" s="17"/>
    </row>
    <row r="26" spans="1:19">
      <c r="A26" s="110"/>
      <c r="B26" s="9"/>
      <c r="C26" s="17"/>
      <c r="D26" s="17"/>
      <c r="E26" s="17"/>
      <c r="F26" s="17"/>
      <c r="G26" s="17"/>
      <c r="H26" s="17"/>
    </row>
    <row r="27" spans="1:19">
      <c r="A27" s="110"/>
      <c r="B27" s="9"/>
      <c r="C27" s="17"/>
      <c r="D27" s="17"/>
      <c r="E27" s="17"/>
      <c r="F27" s="17"/>
      <c r="G27" s="17"/>
      <c r="H27" s="17"/>
    </row>
    <row r="28" spans="1:19">
      <c r="A28" s="110"/>
      <c r="B28" s="9"/>
      <c r="C28" s="17"/>
      <c r="D28" s="17"/>
      <c r="E28" s="17"/>
      <c r="F28" s="17"/>
      <c r="G28" s="17"/>
      <c r="H28" s="17"/>
    </row>
    <row r="29" spans="1:19">
      <c r="A29" s="110"/>
      <c r="B29" s="9"/>
      <c r="C29" s="17"/>
      <c r="D29" s="17"/>
      <c r="E29" s="17"/>
      <c r="F29" s="17"/>
      <c r="G29" s="17"/>
      <c r="H29" s="17"/>
    </row>
    <row r="30" spans="1:19">
      <c r="A30" s="110"/>
      <c r="B30" s="9"/>
      <c r="C30" s="17"/>
      <c r="D30" s="119"/>
      <c r="E30" s="148"/>
      <c r="F30" s="148"/>
      <c r="G30" s="148"/>
      <c r="H30" s="119"/>
    </row>
    <row r="31" spans="1:19">
      <c r="A31" s="110"/>
      <c r="B31" s="9"/>
      <c r="C31" s="17"/>
      <c r="D31" s="119"/>
      <c r="E31" s="119"/>
      <c r="F31" s="119"/>
      <c r="G31" s="119"/>
      <c r="H31" s="119"/>
    </row>
    <row r="32" spans="1:19">
      <c r="A32" s="110"/>
      <c r="B32" s="9"/>
      <c r="C32" s="17"/>
      <c r="D32" s="119"/>
      <c r="E32" s="119"/>
      <c r="F32" s="119"/>
      <c r="G32" s="119"/>
      <c r="H32" s="119"/>
    </row>
    <row r="33" spans="1:8">
      <c r="A33" s="110"/>
      <c r="B33" s="9"/>
      <c r="C33" s="17"/>
      <c r="D33" s="119"/>
      <c r="E33" s="119"/>
      <c r="F33" s="119"/>
      <c r="G33" s="119"/>
      <c r="H33" s="119"/>
    </row>
    <row r="34" spans="1:8">
      <c r="A34" s="17"/>
      <c r="B34" s="9"/>
      <c r="C34" s="17"/>
      <c r="D34" s="119"/>
      <c r="E34" s="119"/>
      <c r="F34" s="119"/>
      <c r="G34" s="119"/>
      <c r="H34" s="119"/>
    </row>
    <row r="35" spans="1:8">
      <c r="A35" s="17"/>
      <c r="B35" s="17"/>
      <c r="C35" s="17"/>
      <c r="D35" s="119"/>
      <c r="E35" s="119"/>
      <c r="F35" s="119"/>
      <c r="G35" s="119"/>
      <c r="H35" s="119"/>
    </row>
    <row r="36" spans="1:8">
      <c r="A36" s="17"/>
      <c r="B36" s="17"/>
      <c r="C36" s="17"/>
      <c r="D36" s="119"/>
      <c r="E36" s="119"/>
      <c r="F36" s="119"/>
      <c r="G36" s="119"/>
      <c r="H36" s="119"/>
    </row>
    <row r="37" spans="1:8">
      <c r="A37" s="17"/>
      <c r="B37" s="17"/>
      <c r="C37" s="17"/>
      <c r="D37" s="119"/>
      <c r="E37" s="148"/>
      <c r="F37" s="148"/>
      <c r="G37" s="148"/>
      <c r="H37" s="119"/>
    </row>
    <row r="38" spans="1:8">
      <c r="A38" s="110"/>
      <c r="B38" s="17"/>
      <c r="C38" s="83"/>
      <c r="D38" s="83"/>
      <c r="E38" s="83"/>
      <c r="F38" s="83"/>
      <c r="G38" s="83"/>
      <c r="H38" s="119"/>
    </row>
    <row r="39" spans="1:8">
      <c r="A39" s="110"/>
      <c r="B39" s="9"/>
      <c r="C39" s="83"/>
      <c r="D39" s="83"/>
      <c r="E39" s="83"/>
      <c r="F39" s="83"/>
      <c r="G39" s="83"/>
      <c r="H39" s="119"/>
    </row>
    <row r="40" spans="1:8">
      <c r="A40" s="110"/>
      <c r="B40" s="9"/>
      <c r="C40" s="83"/>
      <c r="D40" s="83"/>
      <c r="E40" s="83"/>
      <c r="F40" s="83"/>
      <c r="G40" s="83"/>
      <c r="H40" s="119"/>
    </row>
    <row r="41" spans="1:8">
      <c r="A41" s="110"/>
      <c r="B41" s="9"/>
      <c r="C41" s="83"/>
      <c r="D41" s="83"/>
      <c r="E41" s="83"/>
      <c r="F41" s="83"/>
      <c r="G41" s="83"/>
      <c r="H41" s="119"/>
    </row>
    <row r="42" spans="1:8">
      <c r="A42" s="110"/>
      <c r="B42" s="9"/>
      <c r="C42" s="83"/>
      <c r="D42" s="83"/>
      <c r="E42" s="83"/>
      <c r="F42" s="83"/>
      <c r="G42" s="83"/>
      <c r="H42" s="119"/>
    </row>
    <row r="43" spans="1:8">
      <c r="A43" s="110"/>
      <c r="B43" s="9"/>
      <c r="C43" s="83"/>
      <c r="D43" s="83"/>
      <c r="E43" s="83"/>
      <c r="F43" s="83"/>
      <c r="G43" s="83"/>
      <c r="H43" s="119"/>
    </row>
    <row r="44" spans="1:8">
      <c r="A44" s="110"/>
      <c r="B44" s="9"/>
      <c r="C44" s="83"/>
      <c r="D44" s="83"/>
      <c r="E44" s="83"/>
      <c r="F44" s="83"/>
      <c r="G44" s="83"/>
      <c r="H44" s="119"/>
    </row>
    <row r="45" spans="1:8">
      <c r="A45" s="110"/>
      <c r="B45" s="9"/>
      <c r="C45" s="83"/>
      <c r="D45" s="83"/>
      <c r="E45" s="83"/>
      <c r="F45" s="83"/>
      <c r="G45" s="83"/>
      <c r="H45" s="17"/>
    </row>
    <row r="46" spans="1:8">
      <c r="A46" s="110"/>
      <c r="B46" s="9"/>
      <c r="C46" s="83"/>
      <c r="D46" s="83"/>
      <c r="E46" s="83"/>
      <c r="F46" s="83"/>
      <c r="G46" s="83"/>
      <c r="H46" s="17"/>
    </row>
    <row r="47" spans="1:8">
      <c r="A47" s="110"/>
      <c r="B47" s="9"/>
      <c r="C47" s="83"/>
      <c r="D47" s="83"/>
      <c r="E47" s="83"/>
      <c r="F47" s="83"/>
      <c r="G47" s="83"/>
      <c r="H47" s="17"/>
    </row>
    <row r="48" spans="1:8">
      <c r="A48" s="110"/>
      <c r="B48" s="9"/>
      <c r="C48" s="83"/>
      <c r="D48" s="83"/>
      <c r="E48" s="83"/>
      <c r="F48" s="83"/>
      <c r="G48" s="83"/>
      <c r="H48" s="17"/>
    </row>
    <row r="49" spans="1:8">
      <c r="A49" s="110"/>
      <c r="B49" s="9"/>
      <c r="C49" s="83"/>
      <c r="D49" s="83"/>
      <c r="E49" s="83"/>
      <c r="F49" s="83"/>
      <c r="G49" s="83"/>
      <c r="H49" s="17"/>
    </row>
    <row r="50" spans="1:8">
      <c r="A50" s="17"/>
      <c r="B50" s="9"/>
      <c r="C50" s="17"/>
      <c r="D50" s="17"/>
      <c r="E50" s="17"/>
      <c r="F50" s="17"/>
      <c r="G50" s="17"/>
      <c r="H50" s="17"/>
    </row>
    <row r="51" spans="1:8">
      <c r="A51" s="17"/>
      <c r="B51" s="17"/>
      <c r="C51" s="17"/>
      <c r="D51" s="17"/>
      <c r="E51" s="17"/>
      <c r="F51" s="17"/>
      <c r="G51" s="17"/>
      <c r="H51" s="17"/>
    </row>
    <row r="52" spans="1:8">
      <c r="A52" s="17"/>
      <c r="B52" s="17"/>
      <c r="C52" s="17"/>
      <c r="D52" s="17"/>
      <c r="E52" s="17"/>
      <c r="F52" s="17"/>
      <c r="G52" s="17"/>
      <c r="H52" s="17"/>
    </row>
    <row r="53" spans="1:8">
      <c r="A53" s="17"/>
      <c r="B53" s="17"/>
      <c r="C53" s="17"/>
      <c r="D53" s="17"/>
      <c r="E53" s="17"/>
      <c r="F53" s="17"/>
      <c r="G53" s="17"/>
      <c r="H53" s="17"/>
    </row>
    <row r="54" spans="1:8">
      <c r="A54" s="17"/>
      <c r="B54" s="17"/>
      <c r="C54" s="17"/>
      <c r="D54" s="17"/>
      <c r="E54" s="17"/>
      <c r="F54" s="17"/>
      <c r="G54" s="17"/>
      <c r="H54" s="17"/>
    </row>
    <row r="55" spans="1:8">
      <c r="A55" s="17"/>
      <c r="B55" s="17"/>
      <c r="C55" s="17"/>
      <c r="D55" s="17"/>
      <c r="E55" s="17"/>
      <c r="F55" s="17"/>
      <c r="G55" s="17"/>
      <c r="H55" s="17"/>
    </row>
    <row r="56" spans="1:8">
      <c r="A56" s="17"/>
      <c r="B56" s="17"/>
      <c r="C56" s="17"/>
      <c r="D56" s="17"/>
      <c r="E56" s="17"/>
      <c r="F56" s="17"/>
      <c r="G56" s="17"/>
      <c r="H56" s="17"/>
    </row>
    <row r="57" spans="1:8">
      <c r="A57" s="17"/>
      <c r="B57" s="17"/>
      <c r="C57" s="17"/>
      <c r="D57" s="17"/>
      <c r="E57" s="17"/>
      <c r="F57" s="17"/>
      <c r="G57" s="17"/>
      <c r="H57" s="17"/>
    </row>
    <row r="58" spans="1:8">
      <c r="A58" s="17"/>
      <c r="B58" s="17"/>
      <c r="C58" s="17"/>
      <c r="D58" s="17"/>
      <c r="E58" s="17"/>
      <c r="F58" s="17"/>
      <c r="G58" s="17"/>
      <c r="H58" s="17"/>
    </row>
    <row r="59" spans="1:8">
      <c r="A59" s="17"/>
      <c r="B59" s="17"/>
      <c r="C59" s="17"/>
      <c r="D59" s="17"/>
      <c r="E59" s="17"/>
      <c r="F59" s="17"/>
      <c r="G59" s="17"/>
      <c r="H59" s="17"/>
    </row>
    <row r="60" spans="1:8">
      <c r="A60" s="17"/>
      <c r="B60" s="17"/>
      <c r="C60" s="17"/>
      <c r="D60" s="17"/>
      <c r="E60" s="17"/>
      <c r="F60" s="17"/>
      <c r="G60" s="17"/>
      <c r="H60" s="17"/>
    </row>
    <row r="61" spans="1:8">
      <c r="A61" s="17"/>
      <c r="B61" s="17"/>
      <c r="C61" s="17"/>
      <c r="D61" s="17"/>
      <c r="E61" s="17"/>
      <c r="F61" s="17"/>
      <c r="G61" s="17"/>
      <c r="H61" s="17"/>
    </row>
    <row r="62" spans="1:8">
      <c r="A62" s="17"/>
      <c r="B62" s="17"/>
      <c r="C62" s="17"/>
      <c r="D62" s="17"/>
      <c r="E62" s="17"/>
      <c r="F62" s="17"/>
      <c r="G62" s="17"/>
      <c r="H62" s="17"/>
    </row>
    <row r="63" spans="1:8">
      <c r="A63" s="17"/>
      <c r="B63" s="17"/>
      <c r="C63" s="17"/>
      <c r="D63" s="17"/>
      <c r="E63" s="17"/>
      <c r="F63" s="17"/>
      <c r="G63" s="17"/>
      <c r="H63" s="17"/>
    </row>
    <row r="64" spans="1:8">
      <c r="A64" s="17"/>
      <c r="B64" s="17"/>
      <c r="C64" s="17"/>
      <c r="D64" s="17"/>
      <c r="E64" s="17"/>
      <c r="F64" s="17"/>
      <c r="G64" s="17"/>
      <c r="H64" s="17"/>
    </row>
    <row r="65" spans="1:8">
      <c r="A65" s="17"/>
      <c r="B65" s="17"/>
      <c r="C65" s="17"/>
      <c r="D65" s="17"/>
      <c r="E65" s="17"/>
      <c r="F65" s="17"/>
      <c r="G65" s="17"/>
      <c r="H65" s="17"/>
    </row>
    <row r="66" spans="1:8">
      <c r="A66" s="17"/>
      <c r="B66" s="17"/>
      <c r="C66" s="17"/>
      <c r="D66" s="17"/>
      <c r="E66" s="17"/>
      <c r="F66" s="17"/>
      <c r="G66" s="17"/>
      <c r="H66" s="17"/>
    </row>
    <row r="67" spans="1:8">
      <c r="A67" s="17"/>
      <c r="B67" s="17"/>
      <c r="C67" s="17"/>
      <c r="D67" s="17"/>
      <c r="E67" s="17"/>
      <c r="F67" s="17"/>
      <c r="G67" s="17"/>
      <c r="H67" s="17"/>
    </row>
    <row r="68" spans="1:8">
      <c r="A68" s="17"/>
      <c r="B68" s="17"/>
      <c r="C68" s="17"/>
      <c r="D68" s="17"/>
      <c r="E68" s="17"/>
      <c r="F68" s="17"/>
      <c r="G68" s="17"/>
      <c r="H68" s="17"/>
    </row>
    <row r="69" spans="1:8">
      <c r="A69" s="17"/>
      <c r="B69" s="17"/>
      <c r="C69" s="17"/>
      <c r="D69" s="17"/>
      <c r="E69" s="17"/>
      <c r="F69" s="17"/>
      <c r="G69" s="17"/>
      <c r="H69" s="17"/>
    </row>
    <row r="70" spans="1:8">
      <c r="A70" s="17"/>
      <c r="B70" s="17"/>
      <c r="C70" s="17"/>
      <c r="D70" s="17"/>
      <c r="E70" s="17"/>
      <c r="F70" s="17"/>
      <c r="G70" s="17"/>
      <c r="H70" s="17"/>
    </row>
    <row r="71" spans="1:8">
      <c r="A71" s="17"/>
      <c r="B71" s="17"/>
      <c r="C71" s="17"/>
      <c r="D71" s="17"/>
      <c r="E71" s="17"/>
      <c r="F71" s="17"/>
      <c r="G71" s="17"/>
      <c r="H71" s="17"/>
    </row>
    <row r="72" spans="1:8">
      <c r="A72" s="17"/>
      <c r="B72" s="17"/>
      <c r="C72" s="17"/>
      <c r="D72" s="17"/>
      <c r="E72" s="17"/>
      <c r="F72" s="17"/>
      <c r="G72" s="17"/>
      <c r="H72" s="17"/>
    </row>
    <row r="73" spans="1:8">
      <c r="A73" s="17"/>
      <c r="B73" s="17"/>
      <c r="C73" s="17"/>
      <c r="D73" s="17"/>
      <c r="E73" s="17"/>
      <c r="F73" s="17"/>
      <c r="G73" s="17"/>
      <c r="H73" s="17"/>
    </row>
    <row r="74" spans="1:8">
      <c r="A74" s="17"/>
      <c r="B74" s="17"/>
      <c r="C74" s="17"/>
      <c r="D74" s="17"/>
      <c r="E74" s="17"/>
      <c r="F74" s="17"/>
      <c r="G74" s="17"/>
      <c r="H74" s="17"/>
    </row>
    <row r="75" spans="1:8">
      <c r="A75" s="17"/>
      <c r="B75" s="17"/>
      <c r="C75" s="17"/>
      <c r="D75" s="17"/>
      <c r="E75" s="17"/>
      <c r="F75" s="17"/>
      <c r="G75" s="17"/>
      <c r="H75" s="17"/>
    </row>
    <row r="76" spans="1:8">
      <c r="A76" s="17"/>
      <c r="B76" s="17"/>
      <c r="C76" s="17"/>
      <c r="D76" s="17"/>
      <c r="E76" s="17"/>
      <c r="F76" s="17"/>
      <c r="G76" s="17"/>
      <c r="H76" s="17"/>
    </row>
    <row r="77" spans="1:8">
      <c r="A77" s="17"/>
      <c r="B77" s="17"/>
      <c r="C77" s="17"/>
      <c r="D77" s="17"/>
      <c r="E77" s="17"/>
      <c r="F77" s="17"/>
      <c r="G77" s="17"/>
      <c r="H77" s="17"/>
    </row>
    <row r="78" spans="1:8">
      <c r="A78" s="17"/>
      <c r="B78" s="17"/>
      <c r="C78" s="17"/>
      <c r="D78" s="17"/>
      <c r="E78" s="17"/>
      <c r="F78" s="17"/>
      <c r="G78" s="17"/>
      <c r="H78" s="17"/>
    </row>
    <row r="79" spans="1:8">
      <c r="A79" s="17"/>
      <c r="B79" s="17"/>
      <c r="C79" s="17"/>
      <c r="D79" s="17"/>
      <c r="E79" s="17"/>
      <c r="F79" s="17"/>
      <c r="G79" s="17"/>
      <c r="H79" s="17"/>
    </row>
    <row r="80" spans="1:8">
      <c r="A80" s="17"/>
      <c r="B80" s="17"/>
      <c r="C80" s="17"/>
      <c r="D80" s="17"/>
      <c r="E80" s="17"/>
      <c r="F80" s="17"/>
      <c r="G80" s="17"/>
      <c r="H80" s="17"/>
    </row>
    <row r="81" spans="1:8">
      <c r="A81" s="17"/>
      <c r="B81" s="17"/>
      <c r="C81" s="17"/>
      <c r="D81" s="17"/>
      <c r="E81" s="17"/>
      <c r="F81" s="17"/>
      <c r="G81" s="17"/>
      <c r="H81" s="17"/>
    </row>
    <row r="82" spans="1:8">
      <c r="A82" s="17"/>
      <c r="B82" s="17"/>
      <c r="C82" s="17"/>
      <c r="D82" s="17"/>
      <c r="E82" s="17"/>
      <c r="F82" s="17"/>
      <c r="G82" s="17"/>
      <c r="H82" s="17"/>
    </row>
    <row r="83" spans="1:8">
      <c r="A83" s="17"/>
      <c r="B83" s="17"/>
      <c r="C83" s="17"/>
      <c r="D83" s="17"/>
      <c r="E83" s="17"/>
      <c r="F83" s="17"/>
      <c r="G83" s="17"/>
      <c r="H83" s="17"/>
    </row>
    <row r="84" spans="1:8">
      <c r="A84" s="17"/>
      <c r="B84" s="17"/>
      <c r="C84" s="17"/>
      <c r="D84" s="17"/>
      <c r="E84" s="17"/>
      <c r="F84" s="17"/>
      <c r="G84" s="17"/>
      <c r="H84" s="17"/>
    </row>
    <row r="85" spans="1:8">
      <c r="A85" s="17"/>
      <c r="B85" s="17"/>
      <c r="C85" s="17"/>
      <c r="D85" s="17"/>
      <c r="E85" s="17"/>
      <c r="F85" s="17"/>
      <c r="G85" s="17"/>
      <c r="H85" s="17"/>
    </row>
    <row r="86" spans="1:8">
      <c r="A86" s="17"/>
      <c r="B86" s="17"/>
      <c r="C86" s="17"/>
      <c r="D86" s="17"/>
      <c r="E86" s="17"/>
      <c r="F86" s="17"/>
      <c r="G86" s="17"/>
      <c r="H86" s="17"/>
    </row>
    <row r="87" spans="1:8">
      <c r="A87" s="17"/>
      <c r="B87" s="17"/>
      <c r="C87" s="17"/>
      <c r="D87" s="17"/>
      <c r="E87" s="17"/>
      <c r="F87" s="17"/>
      <c r="G87" s="17"/>
      <c r="H87" s="17"/>
    </row>
    <row r="88" spans="1:8">
      <c r="A88" s="17"/>
      <c r="B88" s="17"/>
      <c r="C88" s="17"/>
      <c r="D88" s="17"/>
      <c r="E88" s="17"/>
      <c r="F88" s="17"/>
      <c r="G88" s="17"/>
      <c r="H88" s="17"/>
    </row>
    <row r="89" spans="1:8">
      <c r="A89" s="17"/>
      <c r="B89" s="17"/>
      <c r="C89" s="17"/>
      <c r="D89" s="17"/>
      <c r="E89" s="17"/>
      <c r="F89" s="17"/>
      <c r="G89" s="17"/>
      <c r="H89" s="17"/>
    </row>
    <row r="90" spans="1:8">
      <c r="A90" s="17"/>
      <c r="B90" s="17"/>
      <c r="C90" s="17"/>
      <c r="D90" s="17"/>
      <c r="E90" s="17"/>
      <c r="F90" s="17"/>
      <c r="G90" s="17"/>
      <c r="H90" s="17"/>
    </row>
    <row r="91" spans="1:8">
      <c r="A91" s="17"/>
      <c r="B91" s="17"/>
      <c r="C91" s="17"/>
      <c r="D91" s="17"/>
      <c r="E91" s="17"/>
      <c r="F91" s="17"/>
      <c r="G91" s="17"/>
      <c r="H91" s="17"/>
    </row>
    <row r="92" spans="1:8">
      <c r="A92" s="17"/>
      <c r="B92" s="17"/>
      <c r="C92" s="17"/>
      <c r="D92" s="17"/>
      <c r="E92" s="17"/>
      <c r="F92" s="17"/>
      <c r="G92" s="17"/>
      <c r="H92" s="17"/>
    </row>
    <row r="93" spans="1:8">
      <c r="A93" s="17"/>
      <c r="B93" s="17"/>
      <c r="C93" s="17"/>
      <c r="D93" s="17"/>
      <c r="E93" s="17"/>
      <c r="F93" s="17"/>
      <c r="G93" s="17"/>
      <c r="H93" s="17"/>
    </row>
    <row r="94" spans="1:8">
      <c r="A94" s="17"/>
      <c r="B94" s="17"/>
      <c r="C94" s="17"/>
      <c r="D94" s="17"/>
      <c r="E94" s="17"/>
      <c r="F94" s="17"/>
      <c r="G94" s="17"/>
      <c r="H94" s="17"/>
    </row>
    <row r="95" spans="1:8">
      <c r="A95" s="17"/>
      <c r="B95" s="17"/>
      <c r="C95" s="17"/>
      <c r="D95" s="17"/>
      <c r="E95" s="17"/>
      <c r="F95" s="17"/>
      <c r="G95" s="17"/>
      <c r="H95" s="17"/>
    </row>
    <row r="96" spans="1:8">
      <c r="A96" s="17"/>
      <c r="B96" s="17"/>
      <c r="C96" s="17"/>
      <c r="D96" s="17"/>
      <c r="E96" s="17"/>
      <c r="F96" s="17"/>
      <c r="G96" s="17"/>
      <c r="H96" s="17"/>
    </row>
    <row r="97" spans="1:8">
      <c r="A97" s="17"/>
      <c r="B97" s="17"/>
      <c r="C97" s="17"/>
      <c r="D97" s="17"/>
      <c r="E97" s="17"/>
      <c r="F97" s="17"/>
      <c r="G97" s="17"/>
      <c r="H97" s="17"/>
    </row>
    <row r="98" spans="1:8">
      <c r="A98" s="17"/>
      <c r="B98" s="17"/>
      <c r="C98" s="17"/>
      <c r="D98" s="17"/>
      <c r="E98" s="17"/>
      <c r="F98" s="17"/>
      <c r="G98" s="17"/>
      <c r="H98" s="17"/>
    </row>
    <row r="99" spans="1:8">
      <c r="A99" s="17"/>
      <c r="B99" s="17"/>
      <c r="C99" s="17"/>
      <c r="D99" s="17"/>
      <c r="E99" s="17"/>
      <c r="F99" s="17"/>
      <c r="G99" s="17"/>
      <c r="H99" s="17"/>
    </row>
    <row r="100" spans="1:8">
      <c r="A100" s="17"/>
      <c r="B100" s="17"/>
      <c r="C100" s="17"/>
      <c r="D100" s="17"/>
      <c r="E100" s="17"/>
      <c r="F100" s="17"/>
      <c r="G100" s="17"/>
      <c r="H100" s="17"/>
    </row>
    <row r="101" spans="1:8">
      <c r="A101" s="17"/>
      <c r="B101" s="17"/>
      <c r="C101" s="17"/>
      <c r="D101" s="17"/>
      <c r="E101" s="17"/>
      <c r="F101" s="17"/>
      <c r="G101" s="17"/>
      <c r="H101" s="17"/>
    </row>
    <row r="102" spans="1:8">
      <c r="A102" s="17"/>
      <c r="B102" s="17"/>
      <c r="C102" s="17"/>
      <c r="D102" s="17"/>
      <c r="E102" s="17"/>
      <c r="F102" s="17"/>
      <c r="G102" s="17"/>
      <c r="H102" s="17"/>
    </row>
    <row r="103" spans="1:8">
      <c r="A103" s="17"/>
      <c r="B103" s="17"/>
      <c r="C103" s="17"/>
      <c r="D103" s="17"/>
      <c r="E103" s="17"/>
      <c r="F103" s="17"/>
      <c r="G103" s="17"/>
      <c r="H103" s="17"/>
    </row>
    <row r="104" spans="1:8">
      <c r="A104" s="17"/>
      <c r="B104" s="17"/>
      <c r="C104" s="17"/>
      <c r="D104" s="17"/>
      <c r="E104" s="17"/>
      <c r="F104" s="17"/>
      <c r="G104" s="17"/>
      <c r="H104" s="17"/>
    </row>
    <row r="105" spans="1:8">
      <c r="A105" s="17"/>
      <c r="B105" s="17"/>
      <c r="C105" s="17"/>
      <c r="D105" s="17"/>
      <c r="E105" s="17"/>
      <c r="F105" s="17"/>
      <c r="G105" s="17"/>
      <c r="H105" s="17"/>
    </row>
    <row r="106" spans="1:8">
      <c r="A106" s="17"/>
      <c r="B106" s="17"/>
      <c r="C106" s="17"/>
      <c r="D106" s="17"/>
      <c r="E106" s="17"/>
      <c r="F106" s="17"/>
      <c r="G106" s="17"/>
      <c r="H106" s="17"/>
    </row>
    <row r="107" spans="1:8">
      <c r="A107" s="17"/>
      <c r="B107" s="17"/>
      <c r="C107" s="17"/>
      <c r="D107" s="17"/>
      <c r="E107" s="17"/>
      <c r="F107" s="17"/>
      <c r="G107" s="17"/>
      <c r="H107" s="17"/>
    </row>
    <row r="108" spans="1:8">
      <c r="A108" s="17"/>
      <c r="B108" s="17"/>
      <c r="C108" s="17"/>
      <c r="D108" s="17"/>
      <c r="E108" s="17"/>
      <c r="F108" s="17"/>
      <c r="G108" s="17"/>
      <c r="H108" s="17"/>
    </row>
    <row r="109" spans="1:8">
      <c r="A109" s="17"/>
      <c r="B109" s="17"/>
      <c r="C109" s="17"/>
      <c r="D109" s="17"/>
      <c r="E109" s="17"/>
      <c r="F109" s="17"/>
      <c r="G109" s="17"/>
      <c r="H109" s="17"/>
    </row>
    <row r="110" spans="1:8">
      <c r="A110" s="17"/>
      <c r="B110" s="17"/>
      <c r="C110" s="17"/>
      <c r="D110" s="17"/>
      <c r="E110" s="17"/>
      <c r="F110" s="17"/>
      <c r="G110" s="17"/>
      <c r="H110" s="17"/>
    </row>
    <row r="111" spans="1:8">
      <c r="A111" s="17"/>
      <c r="B111" s="17"/>
      <c r="C111" s="17"/>
      <c r="D111" s="17"/>
      <c r="E111" s="17"/>
      <c r="F111" s="17"/>
      <c r="G111" s="17"/>
      <c r="H111" s="17"/>
    </row>
    <row r="112" spans="1:8">
      <c r="A112" s="17"/>
      <c r="B112" s="17"/>
      <c r="C112" s="17"/>
      <c r="D112" s="17"/>
      <c r="E112" s="17"/>
      <c r="F112" s="17"/>
      <c r="G112" s="17"/>
      <c r="H112" s="17"/>
    </row>
    <row r="113" spans="1:8">
      <c r="A113" s="17"/>
      <c r="B113" s="17"/>
      <c r="C113" s="17"/>
      <c r="D113" s="17"/>
      <c r="E113" s="17"/>
      <c r="F113" s="17"/>
      <c r="G113" s="17"/>
      <c r="H113" s="17"/>
    </row>
    <row r="114" spans="1:8">
      <c r="A114" s="17"/>
      <c r="B114" s="17"/>
      <c r="C114" s="17"/>
      <c r="D114" s="17"/>
      <c r="E114" s="17"/>
      <c r="F114" s="17"/>
      <c r="G114" s="17"/>
      <c r="H114" s="17"/>
    </row>
    <row r="115" spans="1:8">
      <c r="A115" s="17"/>
      <c r="B115" s="17"/>
      <c r="C115" s="17"/>
      <c r="D115" s="17"/>
      <c r="E115" s="17"/>
      <c r="F115" s="17"/>
      <c r="G115" s="17"/>
      <c r="H115" s="17"/>
    </row>
    <row r="116" spans="1:8">
      <c r="A116" s="17"/>
      <c r="B116" s="17"/>
      <c r="C116" s="17"/>
      <c r="D116" s="17"/>
      <c r="E116" s="17"/>
      <c r="F116" s="17"/>
      <c r="G116" s="17"/>
      <c r="H116" s="17"/>
    </row>
    <row r="117" spans="1:8">
      <c r="A117" s="17"/>
      <c r="B117" s="17"/>
      <c r="C117" s="17"/>
      <c r="D117" s="17"/>
      <c r="E117" s="17"/>
      <c r="F117" s="17"/>
      <c r="G117" s="17"/>
      <c r="H117" s="17"/>
    </row>
    <row r="118" spans="1:8">
      <c r="A118" s="17"/>
      <c r="B118" s="17"/>
      <c r="C118" s="17"/>
      <c r="D118" s="17"/>
      <c r="E118" s="17"/>
      <c r="F118" s="17"/>
      <c r="G118" s="17"/>
      <c r="H118" s="17"/>
    </row>
    <row r="119" spans="1:8">
      <c r="A119" s="17"/>
      <c r="B119" s="17"/>
      <c r="C119" s="17"/>
      <c r="D119" s="17"/>
      <c r="E119" s="17"/>
      <c r="F119" s="17"/>
      <c r="G119" s="17"/>
      <c r="H119" s="17"/>
    </row>
    <row r="120" spans="1:8">
      <c r="A120" s="17"/>
      <c r="B120" s="17"/>
      <c r="C120" s="17"/>
      <c r="D120" s="17"/>
      <c r="E120" s="17"/>
      <c r="F120" s="17"/>
      <c r="G120" s="17"/>
      <c r="H120" s="17"/>
    </row>
    <row r="121" spans="1:8">
      <c r="A121" s="17"/>
      <c r="B121" s="17"/>
      <c r="C121" s="17"/>
      <c r="D121" s="17"/>
      <c r="E121" s="17"/>
      <c r="F121" s="17"/>
      <c r="G121" s="17"/>
      <c r="H121" s="17"/>
    </row>
    <row r="122" spans="1:8">
      <c r="A122" s="17"/>
      <c r="B122" s="17"/>
      <c r="C122" s="17"/>
      <c r="D122" s="17"/>
      <c r="E122" s="17"/>
      <c r="F122" s="17"/>
      <c r="G122" s="17"/>
      <c r="H122" s="17"/>
    </row>
    <row r="123" spans="1:8">
      <c r="A123" s="17"/>
      <c r="B123" s="17"/>
      <c r="C123" s="17"/>
      <c r="D123" s="17"/>
      <c r="E123" s="17"/>
      <c r="F123" s="17"/>
      <c r="G123" s="17"/>
      <c r="H123" s="17"/>
    </row>
    <row r="124" spans="1:8">
      <c r="A124" s="17"/>
      <c r="B124" s="17"/>
      <c r="C124" s="17"/>
      <c r="D124" s="17"/>
      <c r="E124" s="17"/>
      <c r="F124" s="17"/>
      <c r="G124" s="17"/>
      <c r="H124" s="17"/>
    </row>
    <row r="125" spans="1:8">
      <c r="A125" s="17"/>
      <c r="B125" s="17"/>
      <c r="C125" s="17"/>
      <c r="D125" s="17"/>
      <c r="E125" s="17"/>
      <c r="F125" s="17"/>
      <c r="G125" s="17"/>
      <c r="H125" s="17"/>
    </row>
    <row r="126" spans="1:8">
      <c r="A126" s="17"/>
      <c r="B126" s="17"/>
      <c r="C126" s="17"/>
      <c r="D126" s="17"/>
      <c r="E126" s="17"/>
      <c r="F126" s="17"/>
      <c r="G126" s="17"/>
      <c r="H126" s="17"/>
    </row>
    <row r="127" spans="1:8">
      <c r="A127" s="17"/>
      <c r="B127" s="17"/>
      <c r="C127" s="17"/>
      <c r="D127" s="17"/>
      <c r="E127" s="17"/>
      <c r="F127" s="17"/>
      <c r="G127" s="17"/>
      <c r="H127" s="17"/>
    </row>
    <row r="128" spans="1:8">
      <c r="A128" s="17"/>
      <c r="B128" s="17"/>
      <c r="C128" s="17"/>
      <c r="D128" s="17"/>
      <c r="E128" s="17"/>
      <c r="F128" s="17"/>
      <c r="G128" s="17"/>
      <c r="H128" s="17"/>
    </row>
    <row r="129" spans="1:8">
      <c r="A129" s="17"/>
      <c r="B129" s="17"/>
      <c r="C129" s="17"/>
      <c r="D129" s="17"/>
      <c r="E129" s="17"/>
      <c r="F129" s="17"/>
      <c r="G129" s="17"/>
      <c r="H129" s="17"/>
    </row>
    <row r="130" spans="1:8">
      <c r="A130" s="17"/>
      <c r="B130" s="17"/>
      <c r="C130" s="17"/>
      <c r="D130" s="17"/>
      <c r="E130" s="17"/>
      <c r="F130" s="17"/>
      <c r="G130" s="17"/>
      <c r="H130" s="17"/>
    </row>
    <row r="131" spans="1:8">
      <c r="A131" s="17"/>
      <c r="B131" s="17"/>
      <c r="C131" s="17"/>
      <c r="D131" s="17"/>
      <c r="E131" s="17"/>
      <c r="F131" s="17"/>
      <c r="G131" s="17"/>
      <c r="H131" s="17"/>
    </row>
    <row r="132" spans="1:8">
      <c r="A132" s="17"/>
      <c r="B132" s="17"/>
      <c r="C132" s="17"/>
      <c r="D132" s="17"/>
      <c r="E132" s="17"/>
      <c r="F132" s="17"/>
      <c r="G132" s="17"/>
      <c r="H132" s="17"/>
    </row>
    <row r="133" spans="1:8">
      <c r="A133" s="17"/>
      <c r="B133" s="17"/>
      <c r="C133" s="17"/>
      <c r="D133" s="17"/>
      <c r="E133" s="17"/>
      <c r="F133" s="17"/>
      <c r="G133" s="17"/>
      <c r="H133" s="17"/>
    </row>
    <row r="134" spans="1:8">
      <c r="A134" s="17"/>
      <c r="B134" s="17"/>
      <c r="C134" s="17"/>
      <c r="D134" s="17"/>
      <c r="E134" s="17"/>
      <c r="F134" s="17"/>
      <c r="G134" s="17"/>
      <c r="H134" s="17"/>
    </row>
    <row r="135" spans="1:8">
      <c r="A135" s="17"/>
      <c r="B135" s="17"/>
      <c r="C135" s="17"/>
      <c r="D135" s="17"/>
      <c r="E135" s="17"/>
      <c r="F135" s="17"/>
      <c r="G135" s="17"/>
      <c r="H135" s="17"/>
    </row>
    <row r="136" spans="1:8">
      <c r="A136" s="17"/>
      <c r="B136" s="17"/>
      <c r="C136" s="17"/>
      <c r="D136" s="17"/>
      <c r="E136" s="17"/>
      <c r="F136" s="17"/>
      <c r="G136" s="17"/>
      <c r="H136" s="17"/>
    </row>
    <row r="137" spans="1:8">
      <c r="A137" s="17"/>
      <c r="B137" s="17"/>
      <c r="C137" s="17"/>
      <c r="D137" s="17"/>
      <c r="E137" s="17"/>
      <c r="F137" s="17"/>
      <c r="G137" s="17"/>
      <c r="H137" s="17"/>
    </row>
    <row r="138" spans="1:8">
      <c r="A138" s="17"/>
      <c r="B138" s="17"/>
      <c r="C138" s="17"/>
      <c r="D138" s="17"/>
      <c r="E138" s="17"/>
      <c r="F138" s="17"/>
      <c r="G138" s="17"/>
      <c r="H138" s="17"/>
    </row>
    <row r="139" spans="1:8">
      <c r="A139" s="17"/>
      <c r="B139" s="17"/>
      <c r="C139" s="17"/>
      <c r="D139" s="17"/>
      <c r="E139" s="17"/>
      <c r="F139" s="17"/>
      <c r="G139" s="17"/>
      <c r="H139" s="17"/>
    </row>
    <row r="140" spans="1:8">
      <c r="A140" s="17"/>
      <c r="B140" s="17"/>
      <c r="C140" s="17"/>
      <c r="D140" s="17"/>
      <c r="E140" s="17"/>
      <c r="F140" s="17"/>
      <c r="G140" s="17"/>
      <c r="H140" s="17"/>
    </row>
    <row r="141" spans="1:8">
      <c r="A141" s="17"/>
      <c r="B141" s="17"/>
      <c r="C141" s="17"/>
      <c r="D141" s="17"/>
      <c r="E141" s="17"/>
      <c r="F141" s="17"/>
      <c r="G141" s="17"/>
      <c r="H141" s="17"/>
    </row>
    <row r="142" spans="1:8">
      <c r="A142" s="17"/>
      <c r="B142" s="17"/>
      <c r="C142" s="17"/>
      <c r="D142" s="17"/>
      <c r="E142" s="17"/>
      <c r="F142" s="17"/>
      <c r="G142" s="17"/>
      <c r="H142" s="17"/>
    </row>
    <row r="143" spans="1:8">
      <c r="A143" s="17"/>
      <c r="B143" s="17"/>
      <c r="C143" s="17"/>
      <c r="D143" s="17"/>
      <c r="E143" s="17"/>
      <c r="F143" s="17"/>
      <c r="G143" s="17"/>
      <c r="H143" s="17"/>
    </row>
    <row r="144" spans="1:8">
      <c r="A144" s="17"/>
      <c r="B144" s="17"/>
      <c r="C144" s="17"/>
      <c r="D144" s="17"/>
      <c r="E144" s="17"/>
      <c r="F144" s="17"/>
      <c r="G144" s="17"/>
      <c r="H144" s="17"/>
    </row>
    <row r="145" spans="1:8">
      <c r="A145" s="17"/>
      <c r="B145" s="17"/>
      <c r="C145" s="17"/>
      <c r="D145" s="17"/>
      <c r="E145" s="17"/>
      <c r="F145" s="17"/>
      <c r="G145" s="17"/>
      <c r="H145" s="17"/>
    </row>
    <row r="146" spans="1:8">
      <c r="A146" s="17"/>
      <c r="B146" s="17"/>
      <c r="C146" s="17"/>
      <c r="D146" s="17"/>
      <c r="E146" s="17"/>
      <c r="F146" s="17"/>
      <c r="G146" s="17"/>
      <c r="H146" s="17"/>
    </row>
    <row r="147" spans="1:8">
      <c r="A147" s="17"/>
      <c r="B147" s="17"/>
      <c r="C147" s="17"/>
      <c r="D147" s="17"/>
      <c r="E147" s="17"/>
      <c r="F147" s="17"/>
      <c r="G147" s="17"/>
      <c r="H147" s="17"/>
    </row>
    <row r="148" spans="1:8">
      <c r="A148" s="17"/>
      <c r="B148" s="17"/>
      <c r="C148" s="17"/>
      <c r="D148" s="17"/>
      <c r="E148" s="17"/>
      <c r="F148" s="17"/>
      <c r="G148" s="17"/>
      <c r="H148" s="17"/>
    </row>
    <row r="149" spans="1:8">
      <c r="A149" s="17"/>
      <c r="B149" s="17"/>
      <c r="C149" s="17"/>
      <c r="D149" s="17"/>
      <c r="E149" s="17"/>
      <c r="F149" s="17"/>
      <c r="G149" s="17"/>
      <c r="H149" s="17"/>
    </row>
    <row r="150" spans="1:8">
      <c r="A150" s="17"/>
      <c r="B150" s="17"/>
      <c r="C150" s="17"/>
      <c r="D150" s="17"/>
      <c r="E150" s="17"/>
      <c r="F150" s="17"/>
      <c r="G150" s="17"/>
      <c r="H150" s="17"/>
    </row>
    <row r="151" spans="1:8">
      <c r="A151" s="17"/>
      <c r="B151" s="17"/>
      <c r="C151" s="17"/>
      <c r="D151" s="17"/>
      <c r="E151" s="17"/>
      <c r="F151" s="17"/>
      <c r="G151" s="17"/>
      <c r="H151" s="17"/>
    </row>
    <row r="152" spans="1:8">
      <c r="A152" s="17"/>
      <c r="B152" s="17"/>
      <c r="C152" s="17"/>
      <c r="D152" s="17"/>
      <c r="E152" s="17"/>
      <c r="F152" s="17"/>
      <c r="G152" s="17"/>
      <c r="H152" s="17"/>
    </row>
    <row r="153" spans="1:8">
      <c r="A153" s="17"/>
      <c r="B153" s="17"/>
      <c r="C153" s="17"/>
      <c r="D153" s="17"/>
      <c r="E153" s="17"/>
      <c r="F153" s="17"/>
      <c r="G153" s="17"/>
      <c r="H153" s="17"/>
    </row>
    <row r="154" spans="1:8">
      <c r="A154" s="17"/>
      <c r="B154" s="17"/>
      <c r="C154" s="17"/>
      <c r="D154" s="17"/>
      <c r="E154" s="17"/>
      <c r="F154" s="17"/>
      <c r="G154" s="17"/>
      <c r="H154" s="17"/>
    </row>
    <row r="155" spans="1:8">
      <c r="A155" s="17"/>
      <c r="B155" s="17"/>
      <c r="C155" s="17"/>
      <c r="D155" s="17"/>
      <c r="E155" s="17"/>
      <c r="F155" s="17"/>
      <c r="G155" s="17"/>
      <c r="H155" s="17"/>
    </row>
    <row r="156" spans="1:8">
      <c r="A156" s="17"/>
      <c r="B156" s="17"/>
      <c r="C156" s="17"/>
      <c r="D156" s="17"/>
      <c r="E156" s="17"/>
      <c r="F156" s="17"/>
      <c r="G156" s="17"/>
      <c r="H156" s="17"/>
    </row>
    <row r="157" spans="1:8">
      <c r="A157" s="17"/>
      <c r="B157" s="17"/>
      <c r="C157" s="17"/>
      <c r="D157" s="17"/>
      <c r="E157" s="17"/>
      <c r="F157" s="17"/>
      <c r="G157" s="17"/>
      <c r="H157" s="17"/>
    </row>
    <row r="158" spans="1:8">
      <c r="A158" s="17"/>
      <c r="B158" s="17"/>
      <c r="C158" s="17"/>
      <c r="D158" s="17"/>
      <c r="E158" s="17"/>
      <c r="F158" s="17"/>
      <c r="G158" s="17"/>
      <c r="H158" s="17"/>
    </row>
    <row r="159" spans="1:8">
      <c r="A159" s="17"/>
      <c r="B159" s="17"/>
      <c r="C159" s="17"/>
      <c r="D159" s="17"/>
      <c r="E159" s="17"/>
      <c r="F159" s="17"/>
      <c r="G159" s="17"/>
      <c r="H159" s="17"/>
    </row>
    <row r="160" spans="1:8">
      <c r="A160" s="17"/>
      <c r="B160" s="17"/>
      <c r="C160" s="17"/>
      <c r="D160" s="17"/>
      <c r="E160" s="17"/>
      <c r="F160" s="17"/>
      <c r="G160" s="17"/>
      <c r="H160" s="17"/>
    </row>
    <row r="161" spans="1:8">
      <c r="A161" s="17"/>
      <c r="B161" s="17"/>
      <c r="C161" s="17"/>
      <c r="D161" s="17"/>
      <c r="E161" s="17"/>
      <c r="F161" s="17"/>
      <c r="G161" s="17"/>
      <c r="H161" s="17"/>
    </row>
    <row r="162" spans="1:8">
      <c r="A162" s="17"/>
      <c r="B162" s="17"/>
      <c r="C162" s="17"/>
      <c r="D162" s="17"/>
      <c r="E162" s="17"/>
      <c r="F162" s="17"/>
      <c r="G162" s="17"/>
      <c r="H162" s="17"/>
    </row>
    <row r="163" spans="1:8">
      <c r="A163" s="17"/>
      <c r="B163" s="17"/>
      <c r="C163" s="17"/>
      <c r="D163" s="17"/>
      <c r="E163" s="17"/>
      <c r="F163" s="17"/>
      <c r="G163" s="17"/>
      <c r="H163" s="17"/>
    </row>
    <row r="164" spans="1:8">
      <c r="A164" s="17"/>
      <c r="B164" s="17"/>
      <c r="C164" s="17"/>
      <c r="D164" s="17"/>
      <c r="E164" s="17"/>
      <c r="F164" s="17"/>
      <c r="G164" s="17"/>
      <c r="H164" s="17"/>
    </row>
    <row r="165" spans="1:8">
      <c r="A165" s="17"/>
      <c r="B165" s="17"/>
      <c r="C165" s="17"/>
      <c r="D165" s="17"/>
      <c r="E165" s="17"/>
      <c r="F165" s="17"/>
      <c r="G165" s="17"/>
      <c r="H165" s="17"/>
    </row>
    <row r="166" spans="1:8">
      <c r="A166" s="17"/>
      <c r="B166" s="17"/>
      <c r="C166" s="17"/>
      <c r="D166" s="17"/>
      <c r="E166" s="17"/>
      <c r="F166" s="17"/>
      <c r="G166" s="17"/>
      <c r="H166" s="17"/>
    </row>
    <row r="167" spans="1:8">
      <c r="A167" s="17"/>
      <c r="B167" s="17"/>
      <c r="C167" s="17"/>
      <c r="D167" s="17"/>
      <c r="E167" s="17"/>
      <c r="F167" s="17"/>
      <c r="G167" s="17"/>
      <c r="H167" s="17"/>
    </row>
    <row r="168" spans="1:8">
      <c r="A168" s="17"/>
      <c r="B168" s="17"/>
      <c r="C168" s="17"/>
      <c r="D168" s="17"/>
      <c r="E168" s="17"/>
      <c r="F168" s="17"/>
      <c r="G168" s="17"/>
      <c r="H168" s="17"/>
    </row>
    <row r="169" spans="1:8">
      <c r="A169" s="17"/>
      <c r="B169" s="17"/>
      <c r="C169" s="17"/>
      <c r="D169" s="17"/>
      <c r="E169" s="17"/>
      <c r="F169" s="17"/>
      <c r="G169" s="17"/>
      <c r="H169" s="17"/>
    </row>
    <row r="170" spans="1:8">
      <c r="A170" s="17"/>
      <c r="B170" s="17"/>
      <c r="C170" s="17"/>
      <c r="D170" s="17"/>
      <c r="E170" s="17"/>
      <c r="F170" s="17"/>
      <c r="G170" s="17"/>
      <c r="H170" s="17"/>
    </row>
    <row r="171" spans="1:8">
      <c r="A171" s="17"/>
      <c r="B171" s="17"/>
      <c r="C171" s="17"/>
      <c r="D171" s="17"/>
      <c r="E171" s="17"/>
      <c r="F171" s="17"/>
      <c r="G171" s="17"/>
      <c r="H171" s="17"/>
    </row>
    <row r="172" spans="1:8">
      <c r="A172" s="17"/>
      <c r="B172" s="17"/>
      <c r="C172" s="17"/>
      <c r="D172" s="17"/>
      <c r="E172" s="17"/>
      <c r="F172" s="17"/>
      <c r="G172" s="17"/>
      <c r="H172" s="17"/>
    </row>
    <row r="173" spans="1:8">
      <c r="A173" s="17"/>
      <c r="B173" s="17"/>
      <c r="C173" s="17"/>
      <c r="D173" s="17"/>
      <c r="E173" s="17"/>
      <c r="F173" s="17"/>
      <c r="G173" s="17"/>
      <c r="H173" s="17"/>
    </row>
    <row r="174" spans="1:8">
      <c r="A174" s="17"/>
      <c r="B174" s="17"/>
      <c r="C174" s="17"/>
      <c r="D174" s="17"/>
      <c r="E174" s="17"/>
      <c r="F174" s="17"/>
      <c r="G174" s="17"/>
      <c r="H174" s="17"/>
    </row>
    <row r="175" spans="1:8">
      <c r="A175" s="17"/>
      <c r="B175" s="17"/>
      <c r="C175" s="17"/>
      <c r="D175" s="17"/>
      <c r="E175" s="17"/>
      <c r="F175" s="17"/>
      <c r="G175" s="17"/>
      <c r="H175" s="17"/>
    </row>
    <row r="176" spans="1:8">
      <c r="A176" s="17"/>
      <c r="B176" s="17"/>
      <c r="C176" s="17"/>
      <c r="D176" s="17"/>
      <c r="E176" s="17"/>
      <c r="F176" s="17"/>
      <c r="G176" s="17"/>
      <c r="H176" s="17"/>
    </row>
    <row r="177" spans="1:8">
      <c r="A177" s="17"/>
      <c r="B177" s="17"/>
      <c r="C177" s="17"/>
      <c r="D177" s="17"/>
      <c r="E177" s="17"/>
      <c r="F177" s="17"/>
      <c r="G177" s="17"/>
      <c r="H177" s="17"/>
    </row>
    <row r="178" spans="1:8">
      <c r="A178" s="17"/>
      <c r="B178" s="17"/>
      <c r="C178" s="17"/>
      <c r="D178" s="17"/>
      <c r="E178" s="17"/>
      <c r="F178" s="17"/>
      <c r="G178" s="17"/>
      <c r="H178" s="17"/>
    </row>
    <row r="179" spans="1:8">
      <c r="A179" s="17"/>
      <c r="B179" s="17"/>
      <c r="C179" s="17"/>
      <c r="D179" s="17"/>
      <c r="E179" s="17"/>
      <c r="F179" s="17"/>
      <c r="G179" s="17"/>
      <c r="H179" s="17"/>
    </row>
    <row r="180" spans="1:8">
      <c r="A180" s="17"/>
      <c r="B180" s="17"/>
      <c r="C180" s="17"/>
      <c r="D180" s="17"/>
      <c r="E180" s="17"/>
      <c r="F180" s="17"/>
      <c r="G180" s="17"/>
      <c r="H180" s="17"/>
    </row>
    <row r="181" spans="1:8">
      <c r="A181" s="17"/>
      <c r="B181" s="17"/>
      <c r="C181" s="17"/>
      <c r="D181" s="17"/>
      <c r="E181" s="17"/>
      <c r="F181" s="17"/>
      <c r="G181" s="17"/>
      <c r="H181" s="17"/>
    </row>
    <row r="182" spans="1:8">
      <c r="A182" s="17"/>
      <c r="B182" s="17"/>
      <c r="C182" s="17"/>
      <c r="D182" s="17"/>
      <c r="E182" s="17"/>
      <c r="F182" s="17"/>
      <c r="G182" s="17"/>
      <c r="H182" s="17"/>
    </row>
    <row r="183" spans="1:8">
      <c r="A183" s="17"/>
      <c r="B183" s="17"/>
      <c r="C183" s="17"/>
      <c r="D183" s="17"/>
      <c r="E183" s="17"/>
      <c r="F183" s="17"/>
      <c r="G183" s="17"/>
      <c r="H183" s="17"/>
    </row>
    <row r="184" spans="1:8">
      <c r="A184" s="17"/>
      <c r="B184" s="17"/>
      <c r="C184" s="17"/>
      <c r="D184" s="17"/>
      <c r="E184" s="17"/>
      <c r="F184" s="17"/>
      <c r="G184" s="17"/>
      <c r="H184" s="17"/>
    </row>
    <row r="185" spans="1:8">
      <c r="A185" s="17"/>
      <c r="B185" s="17"/>
      <c r="C185" s="17"/>
      <c r="D185" s="17"/>
      <c r="E185" s="17"/>
      <c r="F185" s="17"/>
      <c r="G185" s="17"/>
      <c r="H185" s="17"/>
    </row>
    <row r="186" spans="1:8">
      <c r="A186" s="17"/>
      <c r="B186" s="17"/>
      <c r="C186" s="17"/>
      <c r="D186" s="17"/>
      <c r="E186" s="17"/>
      <c r="F186" s="17"/>
      <c r="G186" s="17"/>
      <c r="H186" s="17"/>
    </row>
    <row r="187" spans="1:8">
      <c r="A187" s="17"/>
      <c r="B187" s="17"/>
      <c r="C187" s="17"/>
      <c r="D187" s="17"/>
      <c r="E187" s="17"/>
      <c r="F187" s="17"/>
      <c r="G187" s="17"/>
      <c r="H187" s="17"/>
    </row>
    <row r="188" spans="1:8">
      <c r="A188" s="17"/>
      <c r="B188" s="17"/>
      <c r="C188" s="17"/>
      <c r="D188" s="17"/>
      <c r="E188" s="17"/>
      <c r="F188" s="17"/>
      <c r="G188" s="17"/>
      <c r="H188" s="17"/>
    </row>
    <row r="189" spans="1:8">
      <c r="A189" s="17"/>
      <c r="B189" s="17"/>
      <c r="C189" s="17"/>
      <c r="D189" s="17"/>
      <c r="E189" s="17"/>
      <c r="F189" s="17"/>
      <c r="G189" s="17"/>
      <c r="H189" s="17"/>
    </row>
    <row r="190" spans="1:8">
      <c r="A190" s="17"/>
      <c r="B190" s="17"/>
      <c r="C190" s="17"/>
      <c r="D190" s="17"/>
      <c r="E190" s="17"/>
      <c r="F190" s="17"/>
      <c r="G190" s="17"/>
      <c r="H190" s="17"/>
    </row>
    <row r="191" spans="1:8">
      <c r="A191" s="17"/>
      <c r="B191" s="17"/>
      <c r="C191" s="17"/>
      <c r="D191" s="17"/>
      <c r="E191" s="17"/>
      <c r="F191" s="17"/>
      <c r="G191" s="17"/>
      <c r="H191" s="17"/>
    </row>
    <row r="192" spans="1:8">
      <c r="A192" s="17"/>
      <c r="B192" s="17"/>
      <c r="C192" s="17"/>
      <c r="D192" s="17"/>
      <c r="E192" s="17"/>
      <c r="F192" s="17"/>
      <c r="G192" s="17"/>
      <c r="H192" s="17"/>
    </row>
    <row r="193" spans="1:8">
      <c r="A193" s="17"/>
      <c r="B193" s="17"/>
      <c r="C193" s="17"/>
      <c r="D193" s="17"/>
      <c r="E193" s="17"/>
      <c r="F193" s="17"/>
      <c r="G193" s="17"/>
      <c r="H193" s="17"/>
    </row>
    <row r="194" spans="1:8">
      <c r="A194" s="17"/>
      <c r="B194" s="17"/>
      <c r="C194" s="17"/>
      <c r="D194" s="17"/>
      <c r="E194" s="17"/>
      <c r="F194" s="17"/>
      <c r="G194" s="17"/>
      <c r="H194" s="17"/>
    </row>
    <row r="195" spans="1:8">
      <c r="A195" s="17"/>
      <c r="B195" s="17"/>
      <c r="C195" s="17"/>
      <c r="D195" s="17"/>
      <c r="E195" s="17"/>
      <c r="F195" s="17"/>
      <c r="G195" s="17"/>
      <c r="H195" s="17"/>
    </row>
    <row r="196" spans="1:8">
      <c r="A196" s="17"/>
      <c r="B196" s="17"/>
      <c r="C196" s="17"/>
      <c r="D196" s="17"/>
      <c r="E196" s="17"/>
      <c r="F196" s="17"/>
      <c r="G196" s="17"/>
      <c r="H196" s="17"/>
    </row>
    <row r="197" spans="1:8">
      <c r="A197" s="17"/>
      <c r="B197" s="17"/>
      <c r="C197" s="17"/>
      <c r="D197" s="17"/>
      <c r="E197" s="17"/>
      <c r="F197" s="17"/>
      <c r="G197" s="17"/>
      <c r="H197" s="17"/>
    </row>
    <row r="198" spans="1:8">
      <c r="A198" s="17"/>
      <c r="B198" s="17"/>
      <c r="C198" s="17"/>
      <c r="D198" s="17"/>
      <c r="E198" s="17"/>
      <c r="F198" s="17"/>
      <c r="G198" s="17"/>
      <c r="H198" s="17"/>
    </row>
    <row r="199" spans="1:8">
      <c r="A199" s="17"/>
      <c r="B199" s="17"/>
      <c r="C199" s="17"/>
      <c r="D199" s="17"/>
      <c r="E199" s="17"/>
      <c r="F199" s="17"/>
      <c r="G199" s="17"/>
      <c r="H199" s="17"/>
    </row>
    <row r="200" spans="1:8">
      <c r="A200" s="17"/>
      <c r="B200" s="17"/>
      <c r="C200" s="17"/>
      <c r="D200" s="17"/>
      <c r="E200" s="17"/>
      <c r="F200" s="17"/>
      <c r="G200" s="17"/>
      <c r="H200" s="17"/>
    </row>
    <row r="201" spans="1:8">
      <c r="A201" s="17"/>
      <c r="B201" s="17"/>
      <c r="C201" s="17"/>
      <c r="D201" s="17"/>
      <c r="E201" s="17"/>
      <c r="F201" s="17"/>
      <c r="G201" s="17"/>
      <c r="H201" s="17"/>
    </row>
    <row r="202" spans="1:8">
      <c r="A202" s="17"/>
      <c r="B202" s="17"/>
      <c r="C202" s="17"/>
      <c r="D202" s="17"/>
      <c r="E202" s="17"/>
      <c r="F202" s="17"/>
      <c r="G202" s="17"/>
      <c r="H202" s="17"/>
    </row>
    <row r="203" spans="1:8">
      <c r="A203" s="17"/>
      <c r="B203" s="17"/>
      <c r="C203" s="17"/>
      <c r="D203" s="17"/>
      <c r="E203" s="17"/>
      <c r="F203" s="17"/>
      <c r="G203" s="17"/>
      <c r="H203" s="17"/>
    </row>
    <row r="204" spans="1:8">
      <c r="A204" s="17"/>
      <c r="B204" s="17"/>
      <c r="C204" s="17"/>
      <c r="D204" s="17"/>
      <c r="E204" s="17"/>
      <c r="F204" s="17"/>
      <c r="G204" s="17"/>
      <c r="H204" s="17"/>
    </row>
    <row r="205" spans="1:8">
      <c r="A205" s="17"/>
      <c r="B205" s="17"/>
      <c r="C205" s="17"/>
      <c r="D205" s="17"/>
      <c r="E205" s="17"/>
      <c r="F205" s="17"/>
      <c r="G205" s="17"/>
      <c r="H205" s="17"/>
    </row>
    <row r="206" spans="1:8">
      <c r="A206" s="17"/>
      <c r="B206" s="17"/>
      <c r="C206" s="17"/>
      <c r="D206" s="17"/>
      <c r="E206" s="17"/>
      <c r="F206" s="17"/>
      <c r="G206" s="17"/>
      <c r="H206" s="17"/>
    </row>
    <row r="207" spans="1:8">
      <c r="A207" s="17"/>
      <c r="B207" s="17"/>
      <c r="C207" s="17"/>
      <c r="D207" s="17"/>
      <c r="E207" s="17"/>
      <c r="F207" s="17"/>
      <c r="G207" s="17"/>
      <c r="H207" s="17"/>
    </row>
  </sheetData>
  <mergeCells count="4">
    <mergeCell ref="A4:B4"/>
    <mergeCell ref="A5:B5"/>
    <mergeCell ref="H4:H5"/>
    <mergeCell ref="A19:B19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20"/>
  <sheetViews>
    <sheetView workbookViewId="0">
      <pane xSplit="2" ySplit="3" topLeftCell="C4" activePane="bottomRight" state="frozen"/>
      <selection activeCell="AF32" sqref="AF32"/>
      <selection pane="topRight" activeCell="AF32" sqref="AF32"/>
      <selection pane="bottomLeft" activeCell="AF32" sqref="AF32"/>
      <selection pane="bottomRight" activeCell="A3" sqref="A3"/>
    </sheetView>
  </sheetViews>
  <sheetFormatPr defaultColWidth="9.140625" defaultRowHeight="12.75"/>
  <cols>
    <col min="1" max="1" width="6.42578125" style="39" customWidth="1"/>
    <col min="2" max="2" width="43.85546875" style="39" customWidth="1"/>
    <col min="3" max="7" width="12.42578125" style="39" customWidth="1"/>
    <col min="8" max="8" width="65.5703125" style="39" customWidth="1"/>
    <col min="9" max="13" width="12.42578125" style="39" customWidth="1"/>
    <col min="14" max="16" width="8.85546875" style="39" bestFit="1" customWidth="1"/>
    <col min="17" max="17" width="9" style="39" bestFit="1" customWidth="1"/>
    <col min="18" max="19" width="8.85546875" style="39" customWidth="1"/>
    <col min="20" max="20" width="38.7109375" style="39" bestFit="1" customWidth="1"/>
    <col min="21" max="21" width="6.42578125" style="39" customWidth="1"/>
    <col min="22" max="16384" width="9.140625" style="39"/>
  </cols>
  <sheetData>
    <row r="1" spans="1:20">
      <c r="A1" s="37" t="s">
        <v>91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>
      <c r="A2" s="37" t="s">
        <v>92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>
      <c r="A3" s="37" t="s">
        <v>196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0">
      <c r="C4" s="69"/>
      <c r="D4" s="151"/>
      <c r="E4" s="151"/>
      <c r="F4" s="151"/>
      <c r="G4" s="151"/>
    </row>
    <row r="5" spans="1:20">
      <c r="C5"/>
      <c r="D5"/>
      <c r="E5"/>
      <c r="F5"/>
      <c r="G5"/>
      <c r="H5"/>
      <c r="I5"/>
      <c r="J5"/>
      <c r="K5"/>
    </row>
    <row r="6" spans="1:20" ht="13.5" thickBot="1">
      <c r="C6"/>
      <c r="D6"/>
      <c r="E6"/>
      <c r="F6"/>
      <c r="G6"/>
      <c r="H6" s="55" t="s">
        <v>126</v>
      </c>
      <c r="I6"/>
      <c r="J6"/>
      <c r="K6"/>
    </row>
    <row r="7" spans="1:20" s="165" customFormat="1" ht="13.5" thickBot="1">
      <c r="B7" s="175" t="s">
        <v>3</v>
      </c>
      <c r="C7" s="172">
        <v>2021</v>
      </c>
      <c r="D7" s="172">
        <v>2022</v>
      </c>
      <c r="E7" s="172">
        <v>2023</v>
      </c>
      <c r="F7" s="172">
        <v>2024</v>
      </c>
      <c r="G7" s="173" t="s">
        <v>192</v>
      </c>
      <c r="H7" s="174" t="s">
        <v>4</v>
      </c>
    </row>
    <row r="8" spans="1:20">
      <c r="B8" s="133"/>
      <c r="C8" s="17"/>
      <c r="D8" s="17"/>
      <c r="E8" s="17"/>
      <c r="F8" s="17"/>
      <c r="G8" s="17"/>
      <c r="H8" s="97"/>
    </row>
    <row r="9" spans="1:20" s="165" customFormat="1">
      <c r="B9" s="87" t="s">
        <v>152</v>
      </c>
      <c r="C9" s="169">
        <v>514024.21530585835</v>
      </c>
      <c r="D9" s="169">
        <v>558377.8452923341</v>
      </c>
      <c r="E9" s="169">
        <v>581964.37695589848</v>
      </c>
      <c r="F9" s="169">
        <v>611362.97786962206</v>
      </c>
      <c r="G9" s="169">
        <v>641837.69791148137</v>
      </c>
      <c r="H9" s="88" t="s">
        <v>133</v>
      </c>
    </row>
    <row r="10" spans="1:20" s="165" customFormat="1">
      <c r="B10" s="87" t="s">
        <v>153</v>
      </c>
      <c r="C10" s="160">
        <v>514024.21530585835</v>
      </c>
      <c r="D10" s="160">
        <v>558377.8452923341</v>
      </c>
      <c r="E10" s="160">
        <v>581964.37695589848</v>
      </c>
      <c r="F10" s="160">
        <v>611362.97786962206</v>
      </c>
      <c r="G10" s="160">
        <v>641837.69791148137</v>
      </c>
      <c r="H10" s="88" t="s">
        <v>134</v>
      </c>
    </row>
    <row r="11" spans="1:20" s="165" customFormat="1">
      <c r="B11" s="87" t="s">
        <v>149</v>
      </c>
      <c r="C11" s="160">
        <v>162445.37496466449</v>
      </c>
      <c r="D11" s="160">
        <v>179615.01084764599</v>
      </c>
      <c r="E11" s="160">
        <v>188804.54670598399</v>
      </c>
      <c r="F11" s="160">
        <v>205545.92526380747</v>
      </c>
      <c r="G11" s="160">
        <v>222347.4990271767</v>
      </c>
      <c r="H11" s="88" t="s">
        <v>135</v>
      </c>
    </row>
    <row r="12" spans="1:20" s="165" customFormat="1">
      <c r="B12" s="87" t="s">
        <v>150</v>
      </c>
      <c r="C12" s="160">
        <v>203973.65318308395</v>
      </c>
      <c r="D12" s="160">
        <v>230985.39420905802</v>
      </c>
      <c r="E12" s="160">
        <v>240875.51357902397</v>
      </c>
      <c r="F12" s="160">
        <v>241744.9885903534</v>
      </c>
      <c r="G12" s="160">
        <v>261502.97331598948</v>
      </c>
      <c r="H12" s="88" t="s">
        <v>136</v>
      </c>
      <c r="I12" s="170"/>
      <c r="J12" s="170"/>
      <c r="K12" s="170"/>
      <c r="L12" s="170"/>
      <c r="M12" s="170"/>
    </row>
    <row r="13" spans="1:20">
      <c r="B13" s="89" t="s">
        <v>167</v>
      </c>
      <c r="C13" s="161">
        <v>57233.799875536854</v>
      </c>
      <c r="D13" s="161">
        <v>57176.882709192476</v>
      </c>
      <c r="E13" s="161">
        <v>63112.455444925625</v>
      </c>
      <c r="F13" s="161">
        <v>63258.740646472506</v>
      </c>
      <c r="G13" s="161">
        <v>68428.921169113761</v>
      </c>
      <c r="H13" s="90" t="s">
        <v>137</v>
      </c>
    </row>
    <row r="14" spans="1:20">
      <c r="B14" s="89" t="s">
        <v>154</v>
      </c>
      <c r="C14" s="161">
        <v>126044.76193068711</v>
      </c>
      <c r="D14" s="161">
        <v>158823.78130367553</v>
      </c>
      <c r="E14" s="161">
        <v>164347.04109909837</v>
      </c>
      <c r="F14" s="161">
        <v>162756.7900778809</v>
      </c>
      <c r="G14" s="161">
        <v>177298.0669148757</v>
      </c>
      <c r="H14" s="90" t="s">
        <v>138</v>
      </c>
    </row>
    <row r="15" spans="1:20">
      <c r="B15" s="89" t="s">
        <v>155</v>
      </c>
      <c r="C15" s="163">
        <v>20695.091376859997</v>
      </c>
      <c r="D15" s="163">
        <v>14984.730196189998</v>
      </c>
      <c r="E15" s="163">
        <v>13416.017034999999</v>
      </c>
      <c r="F15" s="163">
        <v>15729.457866000001</v>
      </c>
      <c r="G15" s="163">
        <v>15775.985231999999</v>
      </c>
      <c r="H15" s="90" t="s">
        <v>139</v>
      </c>
    </row>
    <row r="16" spans="1:20" s="165" customFormat="1">
      <c r="B16" s="87" t="s">
        <v>151</v>
      </c>
      <c r="C16" s="162">
        <v>124994.95699459359</v>
      </c>
      <c r="D16" s="162">
        <v>130726.75348372164</v>
      </c>
      <c r="E16" s="162">
        <v>139063.26342131989</v>
      </c>
      <c r="F16" s="162">
        <v>143704.93655560771</v>
      </c>
      <c r="G16" s="162">
        <v>138517.21178975806</v>
      </c>
      <c r="H16" s="88" t="s">
        <v>140</v>
      </c>
    </row>
    <row r="17" spans="2:11">
      <c r="B17" s="89" t="s">
        <v>156</v>
      </c>
      <c r="C17" s="161">
        <v>38187.061949966606</v>
      </c>
      <c r="D17" s="161">
        <v>40089.290143456063</v>
      </c>
      <c r="E17" s="161">
        <v>42103.105736312769</v>
      </c>
      <c r="F17" s="161">
        <v>42460.939088584419</v>
      </c>
      <c r="G17" s="161">
        <v>42477.84754661371</v>
      </c>
      <c r="H17" s="90" t="s">
        <v>141</v>
      </c>
    </row>
    <row r="18" spans="2:11">
      <c r="B18" s="89" t="s">
        <v>157</v>
      </c>
      <c r="C18" s="161">
        <v>1173.0164252999998</v>
      </c>
      <c r="D18" s="161">
        <v>2628.6608479999995</v>
      </c>
      <c r="E18" s="161">
        <v>3306.9151090000005</v>
      </c>
      <c r="F18" s="161">
        <v>2099.735482</v>
      </c>
      <c r="G18" s="161">
        <v>291.49829199999999</v>
      </c>
      <c r="H18" s="90" t="s">
        <v>142</v>
      </c>
    </row>
    <row r="19" spans="2:11">
      <c r="B19" s="89" t="s">
        <v>158</v>
      </c>
      <c r="C19" s="167">
        <v>85634.878619326992</v>
      </c>
      <c r="D19" s="167">
        <v>88008.802492265575</v>
      </c>
      <c r="E19" s="167">
        <v>93653.24257600712</v>
      </c>
      <c r="F19" s="167">
        <v>99144.261985023302</v>
      </c>
      <c r="G19" s="167">
        <v>95747.865951144369</v>
      </c>
      <c r="H19" s="90" t="s">
        <v>143</v>
      </c>
    </row>
    <row r="20" spans="2:11" s="165" customFormat="1">
      <c r="B20" s="87" t="s">
        <v>159</v>
      </c>
      <c r="C20" s="160">
        <v>954.1150054003524</v>
      </c>
      <c r="D20" s="160">
        <v>-3542.3457994392102</v>
      </c>
      <c r="E20" s="160">
        <v>-5058.733973840127</v>
      </c>
      <c r="F20" s="160">
        <v>2569.9999149235264</v>
      </c>
      <c r="G20" s="160">
        <v>1281.7145985571451</v>
      </c>
      <c r="H20" s="88" t="s">
        <v>144</v>
      </c>
    </row>
    <row r="21" spans="2:11">
      <c r="B21" s="89" t="s">
        <v>160</v>
      </c>
      <c r="C21" s="161">
        <v>-3899.5049945996475</v>
      </c>
      <c r="D21" s="161">
        <v>-7974.3668166946836</v>
      </c>
      <c r="E21" s="161">
        <v>-8888.5203111393967</v>
      </c>
      <c r="F21" s="161">
        <v>-1390.0104578922469</v>
      </c>
      <c r="G21" s="161">
        <v>-3207.2715142194984</v>
      </c>
      <c r="H21" s="90" t="s">
        <v>145</v>
      </c>
    </row>
    <row r="22" spans="2:11">
      <c r="B22" s="89" t="s">
        <v>168</v>
      </c>
      <c r="C22" s="168">
        <v>4757.62</v>
      </c>
      <c r="D22" s="168">
        <v>4305.8232992554731</v>
      </c>
      <c r="E22" s="168">
        <v>3522.2113372992699</v>
      </c>
      <c r="F22" s="168">
        <v>3861.2836136157734</v>
      </c>
      <c r="G22" s="168">
        <v>4390.2593535766437</v>
      </c>
      <c r="H22" s="90" t="s">
        <v>146</v>
      </c>
    </row>
    <row r="23" spans="2:11">
      <c r="B23" s="89" t="s">
        <v>161</v>
      </c>
      <c r="C23" s="164">
        <v>96</v>
      </c>
      <c r="D23" s="164">
        <v>126.19771799999999</v>
      </c>
      <c r="E23" s="164">
        <v>307.57499999999999</v>
      </c>
      <c r="F23" s="164">
        <v>98.726759200000004</v>
      </c>
      <c r="G23" s="164">
        <v>98.726759200000004</v>
      </c>
      <c r="H23" s="90" t="s">
        <v>165</v>
      </c>
    </row>
    <row r="24" spans="2:11" s="165" customFormat="1">
      <c r="B24" s="87" t="s">
        <v>162</v>
      </c>
      <c r="C24" s="160">
        <v>21656.115158115947</v>
      </c>
      <c r="D24" s="160">
        <v>20593.032551347744</v>
      </c>
      <c r="E24" s="160">
        <v>18279.787223410785</v>
      </c>
      <c r="F24" s="160">
        <v>17797.127544930008</v>
      </c>
      <c r="G24" s="160">
        <v>18188.299180000002</v>
      </c>
      <c r="H24" s="88" t="s">
        <v>166</v>
      </c>
    </row>
    <row r="25" spans="2:11">
      <c r="B25" s="89" t="s">
        <v>163</v>
      </c>
      <c r="C25" s="168">
        <v>73.7</v>
      </c>
      <c r="D25" s="168">
        <v>71.085224499999995</v>
      </c>
      <c r="E25" s="168">
        <v>131.3463155</v>
      </c>
      <c r="F25" s="168">
        <v>60.022722000000002</v>
      </c>
      <c r="G25" s="168">
        <v>58.29918</v>
      </c>
      <c r="H25" s="90" t="s">
        <v>147</v>
      </c>
    </row>
    <row r="26" spans="2:11" ht="13.5" thickBot="1">
      <c r="B26" s="91" t="s">
        <v>164</v>
      </c>
      <c r="C26" s="166">
        <v>21582.415158115946</v>
      </c>
      <c r="D26" s="166">
        <v>20521.947326847745</v>
      </c>
      <c r="E26" s="166">
        <v>18148.440907910786</v>
      </c>
      <c r="F26" s="166">
        <v>17737.104822930007</v>
      </c>
      <c r="G26" s="166">
        <v>18130</v>
      </c>
      <c r="H26" s="92" t="s">
        <v>148</v>
      </c>
    </row>
    <row r="27" spans="2:11">
      <c r="C27"/>
      <c r="D27"/>
      <c r="E27"/>
      <c r="F27"/>
      <c r="G27"/>
      <c r="H27"/>
      <c r="I27"/>
      <c r="J27"/>
      <c r="K27"/>
    </row>
    <row r="28" spans="2:11">
      <c r="B28" s="34" t="s">
        <v>191</v>
      </c>
      <c r="C28"/>
      <c r="D28"/>
      <c r="E28"/>
      <c r="F28"/>
      <c r="G28"/>
      <c r="H28"/>
      <c r="I28"/>
      <c r="J28"/>
      <c r="K28"/>
    </row>
    <row r="29" spans="2:11" customFormat="1">
      <c r="B29" s="39"/>
    </row>
    <row r="30" spans="2:11" customFormat="1"/>
    <row r="31" spans="2:11" customFormat="1"/>
    <row r="32" spans="2:11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93"/>
  <sheetViews>
    <sheetView zoomScaleNormal="100" workbookViewId="0">
      <pane xSplit="2" ySplit="3" topLeftCell="C4" activePane="bottomRight" state="frozen"/>
      <selection activeCell="AF32" sqref="AF32"/>
      <selection pane="topRight" activeCell="AF32" sqref="AF32"/>
      <selection pane="bottomLeft" activeCell="AF32" sqref="AF32"/>
      <selection pane="bottomRight" activeCell="B30" sqref="B30"/>
    </sheetView>
  </sheetViews>
  <sheetFormatPr defaultColWidth="9.140625" defaultRowHeight="12.75"/>
  <cols>
    <col min="1" max="1" width="3.5703125" style="39" customWidth="1"/>
    <col min="2" max="2" width="51.28515625" style="39" customWidth="1"/>
    <col min="3" max="7" width="12.42578125" style="39" customWidth="1"/>
    <col min="8" max="8" width="57.5703125" style="39" customWidth="1"/>
    <col min="9" max="9" width="60.140625" style="39" customWidth="1"/>
    <col min="10" max="10" width="5.85546875" style="39" customWidth="1"/>
    <col min="11" max="14" width="12.42578125" style="39" customWidth="1"/>
    <col min="15" max="20" width="9.140625" style="39"/>
    <col min="21" max="21" width="38.7109375" style="39" bestFit="1" customWidth="1"/>
    <col min="22" max="22" width="6.42578125" style="39" customWidth="1"/>
    <col min="23" max="16384" width="9.140625" style="39"/>
  </cols>
  <sheetData>
    <row r="1" spans="1:20">
      <c r="A1" s="37" t="s">
        <v>91</v>
      </c>
    </row>
    <row r="2" spans="1:20">
      <c r="A2" s="37" t="s">
        <v>92</v>
      </c>
    </row>
    <row r="3" spans="1:20">
      <c r="A3" s="44" t="s">
        <v>201</v>
      </c>
      <c r="I3"/>
    </row>
    <row r="4" spans="1:20">
      <c r="B4" s="34"/>
      <c r="C4" s="21"/>
      <c r="D4" s="21"/>
      <c r="E4" s="21"/>
      <c r="F4" s="21"/>
      <c r="G4" s="21"/>
      <c r="H4" s="21"/>
      <c r="I4"/>
      <c r="J4" s="44"/>
      <c r="K4" s="44"/>
      <c r="L4" s="44"/>
      <c r="M4" s="44"/>
      <c r="N4" s="44"/>
    </row>
    <row r="5" spans="1:20" ht="13.5" thickBot="1">
      <c r="C5" s="136"/>
      <c r="D5" s="136"/>
      <c r="E5" s="136"/>
      <c r="F5" s="136"/>
      <c r="G5" s="136"/>
      <c r="H5" s="55" t="s">
        <v>126</v>
      </c>
      <c r="I5"/>
    </row>
    <row r="6" spans="1:20" s="165" customFormat="1" ht="13.5" thickBot="1">
      <c r="B6" s="171" t="s">
        <v>3</v>
      </c>
      <c r="C6" s="172">
        <v>2021</v>
      </c>
      <c r="D6" s="172">
        <v>2022</v>
      </c>
      <c r="E6" s="172">
        <v>2023</v>
      </c>
      <c r="F6" s="172">
        <v>2024</v>
      </c>
      <c r="G6" s="173" t="s">
        <v>192</v>
      </c>
      <c r="H6" s="174" t="s">
        <v>4</v>
      </c>
      <c r="I6" s="34"/>
    </row>
    <row r="7" spans="1:20">
      <c r="H7" s="97"/>
      <c r="I7"/>
    </row>
    <row r="8" spans="1:20">
      <c r="B8" s="87" t="s">
        <v>152</v>
      </c>
      <c r="C8" s="169">
        <v>498335.87550857698</v>
      </c>
      <c r="D8" s="169">
        <v>521891.56559033552</v>
      </c>
      <c r="E8" s="169">
        <v>569433.58221831091</v>
      </c>
      <c r="F8" s="169">
        <v>597145.30314203072</v>
      </c>
      <c r="G8" s="169">
        <v>631537.61808644107</v>
      </c>
      <c r="H8" s="88" t="s">
        <v>133</v>
      </c>
      <c r="I8"/>
    </row>
    <row r="9" spans="1:20">
      <c r="B9" s="87" t="s">
        <v>153</v>
      </c>
      <c r="C9" s="160">
        <v>498335.87550857698</v>
      </c>
      <c r="D9" s="160">
        <v>521891.56559033552</v>
      </c>
      <c r="E9" s="160">
        <v>569433.58221831091</v>
      </c>
      <c r="F9" s="160">
        <v>597145.30314203072</v>
      </c>
      <c r="G9" s="160">
        <v>631537.61808644107</v>
      </c>
      <c r="H9" s="88" t="s">
        <v>134</v>
      </c>
      <c r="I9"/>
      <c r="P9"/>
      <c r="Q9"/>
      <c r="R9"/>
      <c r="S9"/>
      <c r="T9"/>
    </row>
    <row r="10" spans="1:20">
      <c r="B10" s="87" t="s">
        <v>149</v>
      </c>
      <c r="C10" s="160">
        <v>159488.83611553343</v>
      </c>
      <c r="D10" s="160">
        <v>168856.71837292955</v>
      </c>
      <c r="E10" s="160">
        <v>181637.03884288398</v>
      </c>
      <c r="F10" s="160">
        <v>203673.7577629982</v>
      </c>
      <c r="G10" s="160">
        <v>217124.84599323923</v>
      </c>
      <c r="H10" s="88" t="s">
        <v>135</v>
      </c>
      <c r="I10"/>
      <c r="P10"/>
      <c r="Q10"/>
      <c r="R10"/>
      <c r="S10"/>
      <c r="T10"/>
    </row>
    <row r="11" spans="1:20">
      <c r="B11" s="87" t="s">
        <v>150</v>
      </c>
      <c r="C11" s="160">
        <v>200261.29728468831</v>
      </c>
      <c r="D11" s="160">
        <v>217152.64878104668</v>
      </c>
      <c r="E11" s="160">
        <v>231729.3333529052</v>
      </c>
      <c r="F11" s="160">
        <v>239540.77952077478</v>
      </c>
      <c r="G11" s="160">
        <v>255360.60921048856</v>
      </c>
      <c r="H11" s="88" t="s">
        <v>136</v>
      </c>
      <c r="I11"/>
      <c r="P11"/>
      <c r="Q11"/>
      <c r="R11"/>
      <c r="S11"/>
      <c r="T11"/>
    </row>
    <row r="12" spans="1:20">
      <c r="B12" s="89" t="s">
        <v>167</v>
      </c>
      <c r="C12" s="161">
        <v>56192.129933738564</v>
      </c>
      <c r="D12" s="161">
        <v>53752.791824516506</v>
      </c>
      <c r="E12" s="161">
        <v>60714.619679647469</v>
      </c>
      <c r="F12" s="161">
        <v>62681.953137138225</v>
      </c>
      <c r="G12" s="161">
        <v>66821.614973556963</v>
      </c>
      <c r="H12" s="90" t="s">
        <v>137</v>
      </c>
      <c r="I12"/>
    </row>
    <row r="13" spans="1:20">
      <c r="B13" s="89" t="s">
        <v>154</v>
      </c>
      <c r="C13" s="161">
        <v>123750.72599914855</v>
      </c>
      <c r="D13" s="161">
        <v>149312.50128729834</v>
      </c>
      <c r="E13" s="161">
        <v>158108.00326920234</v>
      </c>
      <c r="F13" s="161">
        <v>161272.78830015185</v>
      </c>
      <c r="G13" s="161">
        <v>173133.56634196371</v>
      </c>
      <c r="H13" s="90" t="s">
        <v>138</v>
      </c>
      <c r="I13"/>
    </row>
    <row r="14" spans="1:20">
      <c r="B14" s="89" t="s">
        <v>155</v>
      </c>
      <c r="C14" s="163">
        <v>20318.441351801186</v>
      </c>
      <c r="D14" s="163">
        <v>14087.355669231853</v>
      </c>
      <c r="E14" s="163">
        <v>12906.710404055404</v>
      </c>
      <c r="F14" s="163">
        <v>15586.038083484704</v>
      </c>
      <c r="G14" s="163">
        <v>15405.427894967901</v>
      </c>
      <c r="H14" s="90" t="s">
        <v>139</v>
      </c>
      <c r="I14"/>
    </row>
    <row r="15" spans="1:20">
      <c r="B15" s="87" t="s">
        <v>151</v>
      </c>
      <c r="C15" s="162">
        <v>116734.1676635137</v>
      </c>
      <c r="D15" s="162">
        <v>122140.68477577082</v>
      </c>
      <c r="E15" s="162">
        <v>143170.79361441178</v>
      </c>
      <c r="F15" s="162">
        <v>134044.01969695289</v>
      </c>
      <c r="G15" s="162">
        <v>139904.0480732201</v>
      </c>
      <c r="H15" s="88" t="s">
        <v>140</v>
      </c>
      <c r="I15"/>
    </row>
    <row r="16" spans="1:20">
      <c r="B16" s="89" t="s">
        <v>156</v>
      </c>
      <c r="C16" s="161">
        <v>34889.13578673797</v>
      </c>
      <c r="D16" s="161">
        <v>37052.033823577382</v>
      </c>
      <c r="E16" s="161">
        <v>45959.713828400359</v>
      </c>
      <c r="F16" s="161">
        <v>38766.287915235102</v>
      </c>
      <c r="G16" s="161">
        <v>44702.3482876751</v>
      </c>
      <c r="H16" s="90" t="s">
        <v>141</v>
      </c>
      <c r="I16"/>
    </row>
    <row r="17" spans="2:21">
      <c r="B17" s="89" t="s">
        <v>157</v>
      </c>
      <c r="C17" s="161">
        <v>768.07552103732087</v>
      </c>
      <c r="D17" s="161">
        <v>1710.9668276720877</v>
      </c>
      <c r="E17" s="161">
        <v>2373.6662635984962</v>
      </c>
      <c r="F17" s="161">
        <v>2079.6957522852977</v>
      </c>
      <c r="G17" s="161">
        <v>288.95581620808269</v>
      </c>
      <c r="H17" s="90" t="s">
        <v>142</v>
      </c>
      <c r="I17"/>
    </row>
    <row r="18" spans="2:21">
      <c r="B18" s="89" t="s">
        <v>158</v>
      </c>
      <c r="C18" s="167">
        <v>81076.95635573841</v>
      </c>
      <c r="D18" s="167">
        <v>83377.684124521344</v>
      </c>
      <c r="E18" s="167">
        <v>94837.413522412913</v>
      </c>
      <c r="F18" s="167">
        <v>93198.036029432493</v>
      </c>
      <c r="G18" s="167">
        <v>94912.743969336923</v>
      </c>
      <c r="H18" s="90" t="s">
        <v>143</v>
      </c>
      <c r="I18"/>
    </row>
    <row r="19" spans="2:21">
      <c r="B19" s="87" t="s">
        <v>159</v>
      </c>
      <c r="C19" s="160">
        <v>759.12240161536749</v>
      </c>
      <c r="D19" s="160">
        <v>-3429.2102146600973</v>
      </c>
      <c r="E19" s="160">
        <v>-4332.9989826676929</v>
      </c>
      <c r="F19" s="160">
        <v>2371.8395521096318</v>
      </c>
      <c r="G19" s="160">
        <v>1004.9935241594762</v>
      </c>
      <c r="H19" s="88" t="s">
        <v>144</v>
      </c>
      <c r="I19"/>
    </row>
    <row r="20" spans="2:21">
      <c r="B20" s="89" t="s">
        <v>160</v>
      </c>
      <c r="C20" s="161">
        <v>-3938.1975983846323</v>
      </c>
      <c r="D20" s="161">
        <v>-7448.9314367328052</v>
      </c>
      <c r="E20" s="161">
        <v>-7917.2020571692201</v>
      </c>
      <c r="F20" s="161">
        <v>-1525.3742918778894</v>
      </c>
      <c r="G20" s="161">
        <v>-3472.6717198929969</v>
      </c>
      <c r="H20" s="90" t="s">
        <v>145</v>
      </c>
      <c r="I20"/>
    </row>
    <row r="21" spans="2:21">
      <c r="B21" s="89" t="s">
        <v>168</v>
      </c>
      <c r="C21" s="168">
        <v>4604.41</v>
      </c>
      <c r="D21" s="168">
        <v>3905.2633611449905</v>
      </c>
      <c r="E21" s="168">
        <v>3296.3511779340497</v>
      </c>
      <c r="F21" s="168">
        <v>3800.052660934185</v>
      </c>
      <c r="G21" s="168">
        <v>4379.1874659480673</v>
      </c>
      <c r="H21" s="90" t="s">
        <v>146</v>
      </c>
      <c r="I21"/>
    </row>
    <row r="22" spans="2:21">
      <c r="B22" s="89" t="s">
        <v>161</v>
      </c>
      <c r="C22" s="164">
        <v>92.91</v>
      </c>
      <c r="D22" s="164">
        <v>114.45786092771726</v>
      </c>
      <c r="E22" s="164">
        <v>287.8518965674773</v>
      </c>
      <c r="F22" s="164">
        <v>97.161183053335918</v>
      </c>
      <c r="G22" s="164">
        <v>98.477778104405871</v>
      </c>
      <c r="H22" s="90" t="s">
        <v>165</v>
      </c>
      <c r="I22"/>
    </row>
    <row r="23" spans="2:21">
      <c r="B23" s="87" t="s">
        <v>162</v>
      </c>
      <c r="C23" s="160">
        <v>21092.452043226207</v>
      </c>
      <c r="D23" s="160">
        <v>17170.72387524855</v>
      </c>
      <c r="E23" s="160">
        <v>17229.415390777689</v>
      </c>
      <c r="F23" s="160">
        <v>17514.906609195281</v>
      </c>
      <c r="G23" s="160">
        <v>18143.121285333709</v>
      </c>
      <c r="H23" s="88" t="s">
        <v>166</v>
      </c>
      <c r="I23"/>
    </row>
    <row r="24" spans="2:21">
      <c r="B24" s="89" t="s">
        <v>163</v>
      </c>
      <c r="C24" s="168">
        <v>71.319999999999993</v>
      </c>
      <c r="D24" s="168">
        <v>64.47234441938609</v>
      </c>
      <c r="E24" s="168">
        <v>122.92379427399899</v>
      </c>
      <c r="F24" s="168">
        <v>59.070901616321798</v>
      </c>
      <c r="G24" s="168">
        <v>58.152154068770606</v>
      </c>
      <c r="H24" s="90" t="s">
        <v>147</v>
      </c>
      <c r="I24"/>
    </row>
    <row r="25" spans="2:21" ht="13.5" thickBot="1">
      <c r="B25" s="91" t="s">
        <v>164</v>
      </c>
      <c r="C25" s="166">
        <v>21021.132043226207</v>
      </c>
      <c r="D25" s="166">
        <v>17106.251530829162</v>
      </c>
      <c r="E25" s="166">
        <v>17106.491596503689</v>
      </c>
      <c r="F25" s="166">
        <v>17455.835707578961</v>
      </c>
      <c r="G25" s="166">
        <v>18084.969131264937</v>
      </c>
      <c r="H25" s="92" t="s">
        <v>148</v>
      </c>
      <c r="I25"/>
    </row>
    <row r="26" spans="2:21">
      <c r="B26" s="224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2:21">
      <c r="B27" s="34" t="s">
        <v>191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2:21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2:21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2:21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2:21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2:21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3:21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3:21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3:21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3:21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3:21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3:21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3:21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3:21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3:21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3:21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3:21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3:21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3:21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3:21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3:21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3:21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 s="111"/>
      <c r="B51" s="11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3:21"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3:21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3:21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3:21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3:21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3:21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3:21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3:21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3:21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3:21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3:21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3:21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3:21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3:21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3:21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3:21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3:21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3:21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3:21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3:21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3:21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3:21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3:21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3:21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3:21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3:21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3:21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3:21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3:21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61"/>
  <sheetViews>
    <sheetView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B24" sqref="B24"/>
    </sheetView>
  </sheetViews>
  <sheetFormatPr defaultColWidth="9.140625" defaultRowHeight="12.75"/>
  <cols>
    <col min="1" max="1" width="6.42578125" style="39" customWidth="1"/>
    <col min="2" max="2" width="37.42578125" style="39" bestFit="1" customWidth="1"/>
    <col min="3" max="7" width="12.42578125" style="39" customWidth="1"/>
    <col min="8" max="8" width="61.85546875" style="39" customWidth="1"/>
    <col min="9" max="9" width="5.42578125" style="39" customWidth="1"/>
    <col min="10" max="14" width="12.42578125" style="39" customWidth="1"/>
    <col min="15" max="19" width="9.140625" style="39"/>
    <col min="20" max="20" width="38.42578125" style="39" bestFit="1" customWidth="1"/>
    <col min="21" max="21" width="6.42578125" style="39" customWidth="1"/>
    <col min="22" max="16384" width="9.140625" style="39"/>
  </cols>
  <sheetData>
    <row r="1" spans="1:22">
      <c r="A1" s="44" t="s">
        <v>107</v>
      </c>
    </row>
    <row r="2" spans="1:22">
      <c r="A2" s="46" t="s">
        <v>108</v>
      </c>
    </row>
    <row r="3" spans="1:22">
      <c r="A3" s="44" t="s">
        <v>197</v>
      </c>
    </row>
    <row r="4" spans="1:22" ht="13.5" thickBot="1">
      <c r="H4" s="32" t="s">
        <v>29</v>
      </c>
      <c r="T4" s="30"/>
      <c r="U4" s="40"/>
    </row>
    <row r="5" spans="1:22" ht="13.5" thickBot="1">
      <c r="A5"/>
      <c r="B5" s="175" t="s">
        <v>3</v>
      </c>
      <c r="C5" s="176">
        <v>2021</v>
      </c>
      <c r="D5" s="176">
        <v>2022</v>
      </c>
      <c r="E5" s="176">
        <v>2023</v>
      </c>
      <c r="F5" s="176">
        <v>2024</v>
      </c>
      <c r="G5" s="182" t="s">
        <v>192</v>
      </c>
      <c r="H5" s="177" t="s">
        <v>4</v>
      </c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>
      <c r="A6"/>
      <c r="B6" s="87" t="s">
        <v>152</v>
      </c>
      <c r="C6" s="178">
        <v>100</v>
      </c>
      <c r="D6" s="178">
        <v>100</v>
      </c>
      <c r="E6" s="178">
        <v>100</v>
      </c>
      <c r="F6" s="178">
        <v>100</v>
      </c>
      <c r="G6" s="178">
        <v>100</v>
      </c>
      <c r="H6" s="93" t="s">
        <v>133</v>
      </c>
      <c r="I6" s="34"/>
      <c r="J6"/>
      <c r="K6"/>
      <c r="L6"/>
      <c r="M6"/>
      <c r="N6"/>
      <c r="O6"/>
      <c r="P6"/>
      <c r="Q6"/>
      <c r="R6"/>
      <c r="S6"/>
      <c r="T6"/>
      <c r="U6"/>
      <c r="V6"/>
    </row>
    <row r="7" spans="1:22">
      <c r="A7"/>
      <c r="B7" s="87" t="s">
        <v>153</v>
      </c>
      <c r="C7" s="178">
        <v>100</v>
      </c>
      <c r="D7" s="178">
        <v>100</v>
      </c>
      <c r="E7" s="178">
        <v>100</v>
      </c>
      <c r="F7" s="178">
        <v>100</v>
      </c>
      <c r="G7" s="178">
        <v>100</v>
      </c>
      <c r="H7" s="93" t="s">
        <v>134</v>
      </c>
      <c r="I7" s="34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165" customFormat="1">
      <c r="A8" s="34"/>
      <c r="B8" s="87" t="s">
        <v>149</v>
      </c>
      <c r="C8" s="178">
        <v>31.602669704579011</v>
      </c>
      <c r="D8" s="178">
        <v>32.167288219254118</v>
      </c>
      <c r="E8" s="178">
        <v>32.442629511718671</v>
      </c>
      <c r="F8" s="178">
        <v>33.620931051477861</v>
      </c>
      <c r="G8" s="178">
        <v>34.642324648534682</v>
      </c>
      <c r="H8" s="93" t="s">
        <v>135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 s="165" customFormat="1">
      <c r="A9" s="34"/>
      <c r="B9" s="87" t="s">
        <v>150</v>
      </c>
      <c r="C9" s="178">
        <v>39.68172064845507</v>
      </c>
      <c r="D9" s="178">
        <v>41.367220450540536</v>
      </c>
      <c r="E9" s="178">
        <v>41.39007869158246</v>
      </c>
      <c r="F9" s="178">
        <v>39.541973809527505</v>
      </c>
      <c r="G9" s="178">
        <v>40.742850438188896</v>
      </c>
      <c r="H9" s="93" t="s">
        <v>136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2" s="165" customFormat="1">
      <c r="A10" s="34"/>
      <c r="B10" s="89" t="s">
        <v>167</v>
      </c>
      <c r="C10" s="79">
        <v>11.134455959721896</v>
      </c>
      <c r="D10" s="79">
        <v>10.23981936089495</v>
      </c>
      <c r="E10" s="79">
        <v>10.84472829334506</v>
      </c>
      <c r="F10" s="79">
        <v>10.347165748718746</v>
      </c>
      <c r="G10" s="79">
        <v>10.661405740388762</v>
      </c>
      <c r="H10" s="94" t="s">
        <v>137</v>
      </c>
      <c r="I10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2" s="165" customFormat="1">
      <c r="A11" s="34"/>
      <c r="B11" s="89" t="s">
        <v>154</v>
      </c>
      <c r="C11" s="79">
        <v>24.521171994919939</v>
      </c>
      <c r="D11" s="79">
        <v>28.443782761567959</v>
      </c>
      <c r="E11" s="79">
        <v>28.240051729412407</v>
      </c>
      <c r="F11" s="79">
        <v>26.621957162834626</v>
      </c>
      <c r="G11" s="79">
        <v>27.623504741431944</v>
      </c>
      <c r="H11" s="94" t="s">
        <v>138</v>
      </c>
      <c r="I11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>
      <c r="A12"/>
      <c r="B12" s="89" t="s">
        <v>155</v>
      </c>
      <c r="C12" s="79">
        <v>4.0260926938132391</v>
      </c>
      <c r="D12" s="79">
        <v>2.6836183280776238</v>
      </c>
      <c r="E12" s="79">
        <v>2.3052986688249941</v>
      </c>
      <c r="F12" s="79">
        <v>2.572850897974138</v>
      </c>
      <c r="G12" s="79">
        <v>2.4579399563681803</v>
      </c>
      <c r="H12" s="94" t="s">
        <v>139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>
      <c r="A13"/>
      <c r="B13" s="87" t="s">
        <v>151</v>
      </c>
      <c r="C13" s="178">
        <v>24.316939411155602</v>
      </c>
      <c r="D13" s="178">
        <v>23.411880429331994</v>
      </c>
      <c r="E13" s="178">
        <v>23.895494110605703</v>
      </c>
      <c r="F13" s="178">
        <v>23.505665497830311</v>
      </c>
      <c r="G13" s="178">
        <v>21.581345601931528</v>
      </c>
      <c r="H13" s="93" t="s">
        <v>140</v>
      </c>
      <c r="I13" s="34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>
      <c r="A14"/>
      <c r="B14" s="89" t="s">
        <v>156</v>
      </c>
      <c r="C14" s="79">
        <v>7.4290394913096209</v>
      </c>
      <c r="D14" s="79">
        <v>7.1795989904412565</v>
      </c>
      <c r="E14" s="79">
        <v>7.2346534261328781</v>
      </c>
      <c r="F14" s="79">
        <v>6.9452911977996061</v>
      </c>
      <c r="G14" s="79">
        <v>6.6181602739812915</v>
      </c>
      <c r="H14" s="94" t="s">
        <v>141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165" customFormat="1">
      <c r="A15" s="34"/>
      <c r="B15" s="89" t="s">
        <v>157</v>
      </c>
      <c r="C15" s="79">
        <v>0.22820256135248868</v>
      </c>
      <c r="D15" s="79">
        <v>0.47076739705240023</v>
      </c>
      <c r="E15" s="79">
        <v>0.56823325274608694</v>
      </c>
      <c r="F15" s="79">
        <v>0.34345152683546776</v>
      </c>
      <c r="G15" s="79">
        <v>4.5416199912925927E-2</v>
      </c>
      <c r="H15" s="94" t="s">
        <v>142</v>
      </c>
      <c r="I15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>
      <c r="A16"/>
      <c r="B16" s="89" t="s">
        <v>158</v>
      </c>
      <c r="C16" s="79">
        <v>16.659697358493496</v>
      </c>
      <c r="D16" s="79">
        <v>15.761514041838334</v>
      </c>
      <c r="E16" s="79">
        <v>16.092607431726737</v>
      </c>
      <c r="F16" s="79">
        <v>16.21692277319524</v>
      </c>
      <c r="G16" s="79">
        <v>14.917769128037314</v>
      </c>
      <c r="H16" s="94" t="s">
        <v>143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3">
      <c r="A17"/>
      <c r="B17" s="87" t="s">
        <v>159</v>
      </c>
      <c r="C17" s="178">
        <v>0.18561674275065584</v>
      </c>
      <c r="D17" s="178">
        <v>-0.6343994177606822</v>
      </c>
      <c r="E17" s="178">
        <v>-0.8692514824190829</v>
      </c>
      <c r="F17" s="178">
        <v>0.42037218607496363</v>
      </c>
      <c r="G17" s="178">
        <v>0.19969450263326727</v>
      </c>
      <c r="H17" s="93" t="s">
        <v>144</v>
      </c>
      <c r="I17" s="34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3">
      <c r="A18"/>
      <c r="B18" s="89" t="s">
        <v>160</v>
      </c>
      <c r="C18" s="79">
        <v>-0.7586228194092639</v>
      </c>
      <c r="D18" s="79">
        <v>-1.4281309482326916</v>
      </c>
      <c r="E18" s="79">
        <v>-1.5273306516857428</v>
      </c>
      <c r="F18" s="79">
        <v>-0.22736255027020585</v>
      </c>
      <c r="G18" s="79">
        <v>-0.49970133020479379</v>
      </c>
      <c r="H18" s="94" t="s">
        <v>145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3" s="165" customFormat="1">
      <c r="A19" s="34"/>
      <c r="B19" s="89" t="s">
        <v>168</v>
      </c>
      <c r="C19" s="79">
        <v>0.92556339922022679</v>
      </c>
      <c r="D19" s="79">
        <v>0.77113075591335378</v>
      </c>
      <c r="E19" s="79">
        <v>0.60522799620880996</v>
      </c>
      <c r="F19" s="79">
        <v>0.63158610406389748</v>
      </c>
      <c r="G19" s="79">
        <v>0.68401394431371076</v>
      </c>
      <c r="H19" s="94" t="s">
        <v>146</v>
      </c>
      <c r="I19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3">
      <c r="A20"/>
      <c r="B20" s="89" t="s">
        <v>161</v>
      </c>
      <c r="C20" s="79">
        <v>1.8676162939692906E-2</v>
      </c>
      <c r="D20" s="79">
        <v>2.2600774558655747E-2</v>
      </c>
      <c r="E20" s="79">
        <v>5.2851173057849921E-2</v>
      </c>
      <c r="F20" s="79">
        <v>1.6148632281272068E-2</v>
      </c>
      <c r="G20" s="79">
        <v>1.5381888524350254E-2</v>
      </c>
      <c r="H20" s="94" t="s">
        <v>165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3">
      <c r="A21"/>
      <c r="B21" s="87" t="s">
        <v>162</v>
      </c>
      <c r="C21" s="178">
        <v>4.2130534930596548</v>
      </c>
      <c r="D21" s="178">
        <v>3.6880103186340483</v>
      </c>
      <c r="E21" s="178">
        <v>3.1410491685122568</v>
      </c>
      <c r="F21" s="178">
        <v>2.9110574550893697</v>
      </c>
      <c r="G21" s="178">
        <v>2.8337848087116297</v>
      </c>
      <c r="H21" s="93" t="s">
        <v>166</v>
      </c>
      <c r="I21" s="165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3">
      <c r="A22"/>
      <c r="B22" s="89" t="s">
        <v>163</v>
      </c>
      <c r="C22" s="79">
        <v>1.4337845923493409E-2</v>
      </c>
      <c r="D22" s="79">
        <v>1.2730667074153688E-2</v>
      </c>
      <c r="E22" s="79">
        <v>2.2569476878814779E-2</v>
      </c>
      <c r="F22" s="79">
        <v>9.8178535784350877E-3</v>
      </c>
      <c r="G22" s="79">
        <v>9.0831654466080134E-3</v>
      </c>
      <c r="H22" s="94" t="s">
        <v>147</v>
      </c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3" s="165" customFormat="1" ht="13.5" thickBot="1">
      <c r="B23" s="91" t="s">
        <v>164</v>
      </c>
      <c r="C23" s="96">
        <v>4.1987156471361615</v>
      </c>
      <c r="D23" s="96">
        <v>3.6752796515598951</v>
      </c>
      <c r="E23" s="96">
        <v>3.1184796916334423</v>
      </c>
      <c r="F23" s="96">
        <v>2.9012396015109347</v>
      </c>
      <c r="G23" s="96">
        <v>2.8247016432650218</v>
      </c>
      <c r="H23" s="95" t="s">
        <v>148</v>
      </c>
      <c r="I23" s="39"/>
    </row>
    <row r="24" spans="1:23">
      <c r="B24" s="223"/>
    </row>
    <row r="25" spans="1:23">
      <c r="B25" s="34" t="s">
        <v>191</v>
      </c>
    </row>
    <row r="27" spans="1:23">
      <c r="R27"/>
      <c r="S27"/>
      <c r="T27"/>
      <c r="U27"/>
      <c r="V27"/>
      <c r="W27"/>
    </row>
    <row r="49" spans="2:2">
      <c r="B49" s="42" t="s">
        <v>120</v>
      </c>
    </row>
    <row r="50" spans="2:2">
      <c r="B50" s="41" t="s">
        <v>93</v>
      </c>
    </row>
    <row r="51" spans="2:2">
      <c r="B51" s="41" t="s">
        <v>94</v>
      </c>
    </row>
    <row r="52" spans="2:2">
      <c r="B52" s="41" t="s">
        <v>95</v>
      </c>
    </row>
    <row r="53" spans="2:2">
      <c r="B53" s="42" t="s">
        <v>96</v>
      </c>
    </row>
    <row r="54" spans="2:2">
      <c r="B54" s="42" t="s">
        <v>121</v>
      </c>
    </row>
    <row r="55" spans="2:2">
      <c r="B55" s="41" t="s">
        <v>97</v>
      </c>
    </row>
    <row r="56" spans="2:2">
      <c r="B56" s="41" t="s">
        <v>98</v>
      </c>
    </row>
    <row r="57" spans="2:2">
      <c r="B57" s="41" t="s">
        <v>99</v>
      </c>
    </row>
    <row r="58" spans="2:2">
      <c r="B58" s="42" t="s">
        <v>100</v>
      </c>
    </row>
    <row r="59" spans="2:2">
      <c r="B59" s="42" t="s">
        <v>101</v>
      </c>
    </row>
    <row r="60" spans="2:2">
      <c r="B60" s="42" t="s">
        <v>102</v>
      </c>
    </row>
    <row r="61" spans="2:2" ht="13.5" thickBot="1">
      <c r="B61" s="43" t="s">
        <v>122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212"/>
  <sheetViews>
    <sheetView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B24" sqref="B24"/>
    </sheetView>
  </sheetViews>
  <sheetFormatPr defaultColWidth="9.140625" defaultRowHeight="12.75"/>
  <cols>
    <col min="1" max="1" width="6.42578125" style="39" customWidth="1"/>
    <col min="2" max="2" width="65.5703125" style="39" customWidth="1"/>
    <col min="3" max="7" width="11.140625" style="39" customWidth="1"/>
    <col min="8" max="8" width="62.5703125" style="39" customWidth="1"/>
    <col min="9" max="9" width="6.140625" style="39" customWidth="1"/>
    <col min="10" max="14" width="12.42578125" style="39" customWidth="1"/>
    <col min="15" max="19" width="9.140625" style="39"/>
    <col min="20" max="20" width="29.85546875" style="39" bestFit="1" customWidth="1"/>
    <col min="21" max="21" width="6.42578125" style="39" customWidth="1"/>
    <col min="22" max="16384" width="9.140625" style="39"/>
  </cols>
  <sheetData>
    <row r="1" spans="1:23">
      <c r="A1" s="44" t="s">
        <v>105</v>
      </c>
    </row>
    <row r="2" spans="1:23">
      <c r="A2" s="44" t="s">
        <v>106</v>
      </c>
    </row>
    <row r="3" spans="1:23">
      <c r="A3" s="44" t="s">
        <v>198</v>
      </c>
    </row>
    <row r="4" spans="1:23" ht="13.5" thickBot="1">
      <c r="H4" s="32" t="s">
        <v>29</v>
      </c>
      <c r="T4" s="30" t="s">
        <v>21</v>
      </c>
    </row>
    <row r="5" spans="1:23" s="165" customFormat="1" ht="13.5" thickBot="1">
      <c r="A5" s="34"/>
      <c r="B5" s="175" t="s">
        <v>3</v>
      </c>
      <c r="C5" s="176">
        <v>2021</v>
      </c>
      <c r="D5" s="176">
        <v>2022</v>
      </c>
      <c r="E5" s="176">
        <v>2023</v>
      </c>
      <c r="F5" s="176">
        <v>2024</v>
      </c>
      <c r="G5" s="182" t="s">
        <v>192</v>
      </c>
      <c r="H5" s="177" t="s">
        <v>4</v>
      </c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s="165" customFormat="1">
      <c r="A6" s="34"/>
      <c r="B6" s="87" t="s">
        <v>152</v>
      </c>
      <c r="C6" s="179">
        <v>21.607938637193683</v>
      </c>
      <c r="D6" s="179">
        <v>8.6287043811903175</v>
      </c>
      <c r="E6" s="179">
        <v>4.2241166733998625</v>
      </c>
      <c r="F6" s="179">
        <v>5.0516151980813504</v>
      </c>
      <c r="G6" s="179">
        <v>4.9847179408953934</v>
      </c>
      <c r="H6" s="93" t="s">
        <v>133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3" s="165" customFormat="1">
      <c r="A7" s="34"/>
      <c r="B7" s="87" t="s">
        <v>153</v>
      </c>
      <c r="C7" s="179">
        <v>21.607938637193683</v>
      </c>
      <c r="D7" s="179">
        <v>8.6287043811903175</v>
      </c>
      <c r="E7" s="179">
        <v>4.2241166733998625</v>
      </c>
      <c r="F7" s="179">
        <v>5.0516151980813504</v>
      </c>
      <c r="G7" s="179">
        <v>4.9847179408953934</v>
      </c>
      <c r="H7" s="93" t="s">
        <v>134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 s="165" customFormat="1">
      <c r="A8" s="34"/>
      <c r="B8" s="87" t="s">
        <v>149</v>
      </c>
      <c r="C8" s="179">
        <v>21.827967188740942</v>
      </c>
      <c r="D8" s="179">
        <v>10.569482748718627</v>
      </c>
      <c r="E8" s="179">
        <v>5.1162404606220662</v>
      </c>
      <c r="F8" s="179">
        <v>8.8670420548155704</v>
      </c>
      <c r="G8" s="179">
        <v>8.1741215457350052</v>
      </c>
      <c r="H8" s="93" t="s">
        <v>135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s="165" customFormat="1">
      <c r="A9" s="34"/>
      <c r="B9" s="87" t="s">
        <v>150</v>
      </c>
      <c r="C9" s="179">
        <v>21.480981264000533</v>
      </c>
      <c r="D9" s="179">
        <v>13.242759839050748</v>
      </c>
      <c r="E9" s="179">
        <v>4.2817076827873706</v>
      </c>
      <c r="F9" s="179">
        <v>0.36096446600586773</v>
      </c>
      <c r="G9" s="179">
        <v>8.1730690016978116</v>
      </c>
      <c r="H9" s="93" t="s">
        <v>136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>
      <c r="A10"/>
      <c r="B10" s="89" t="s">
        <v>167</v>
      </c>
      <c r="C10" s="180">
        <v>24.217497820130433</v>
      </c>
      <c r="D10" s="180">
        <v>-9.9446771781970256E-2</v>
      </c>
      <c r="E10" s="180">
        <v>10.381070905740145</v>
      </c>
      <c r="F10" s="180">
        <v>0.2317849947615116</v>
      </c>
      <c r="G10" s="180">
        <v>8.1730690016978116</v>
      </c>
      <c r="H10" s="94" t="s">
        <v>137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>
      <c r="A11"/>
      <c r="B11" s="89" t="s">
        <v>154</v>
      </c>
      <c r="C11" s="180">
        <v>28.5711929950551</v>
      </c>
      <c r="D11" s="180">
        <v>26.005856071205741</v>
      </c>
      <c r="E11" s="180">
        <v>3.4776025039110436</v>
      </c>
      <c r="F11" s="180">
        <v>-0.96761767694897571</v>
      </c>
      <c r="G11" s="180">
        <v>8.9343595619185265</v>
      </c>
      <c r="H11" s="94" t="s">
        <v>138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>
      <c r="A12"/>
      <c r="B12" s="89" t="s">
        <v>155</v>
      </c>
      <c r="C12" s="180">
        <v>-13.028897438771452</v>
      </c>
      <c r="D12" s="180">
        <v>-27.592829027345971</v>
      </c>
      <c r="E12" s="180">
        <v>-10.46874478653514</v>
      </c>
      <c r="F12" s="180">
        <v>17.243872193696873</v>
      </c>
      <c r="G12" s="180">
        <v>0.29579764538847542</v>
      </c>
      <c r="H12" s="94" t="s">
        <v>139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165" customFormat="1">
      <c r="A13" s="34"/>
      <c r="B13" s="87" t="s">
        <v>151</v>
      </c>
      <c r="C13" s="179">
        <v>16.710960306686857</v>
      </c>
      <c r="D13" s="179">
        <v>4.5856221938425534</v>
      </c>
      <c r="E13" s="179">
        <v>6.3770496210145069</v>
      </c>
      <c r="F13" s="179">
        <v>3.3378140423937452</v>
      </c>
      <c r="G13" s="179">
        <v>-3.6099836861500023</v>
      </c>
      <c r="H13" s="93" t="s">
        <v>140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>
      <c r="A14"/>
      <c r="B14" s="89" t="s">
        <v>156</v>
      </c>
      <c r="C14" s="180">
        <v>8.330231718875126</v>
      </c>
      <c r="D14" s="180">
        <v>4.9813420995356665</v>
      </c>
      <c r="E14" s="180">
        <v>5.0233256454540509</v>
      </c>
      <c r="F14" s="180">
        <v>0.84989775935466128</v>
      </c>
      <c r="G14" s="180">
        <v>3.9821206012476296E-2</v>
      </c>
      <c r="H14" s="94" t="s">
        <v>141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>
      <c r="A15"/>
      <c r="B15" s="89" t="s">
        <v>157</v>
      </c>
      <c r="C15" s="180">
        <v>-29.033229851860952</v>
      </c>
      <c r="D15" s="180">
        <v>124.09412104589396</v>
      </c>
      <c r="E15" s="180">
        <v>25.802273485225243</v>
      </c>
      <c r="F15" s="180">
        <v>-36.50470566101248</v>
      </c>
      <c r="G15" s="180">
        <v>-86.117380284380033</v>
      </c>
      <c r="H15" s="94" t="s">
        <v>142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>
      <c r="A16"/>
      <c r="B16" s="89" t="s">
        <v>158</v>
      </c>
      <c r="C16" s="180">
        <v>21.996808873654288</v>
      </c>
      <c r="D16" s="180">
        <v>2.7721460124809738</v>
      </c>
      <c r="E16" s="180">
        <v>6.4134949276665623</v>
      </c>
      <c r="F16" s="180">
        <v>5.8631385929427609</v>
      </c>
      <c r="G16" s="180">
        <v>-3.4257111464423389</v>
      </c>
      <c r="H16" s="94" t="s">
        <v>143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165" customFormat="1">
      <c r="A17" s="34"/>
      <c r="B17" s="87" t="s">
        <v>159</v>
      </c>
      <c r="C17" s="179">
        <v>-116.9060951056658</v>
      </c>
      <c r="D17" s="179">
        <v>-471.27031640727847</v>
      </c>
      <c r="E17" s="179">
        <v>42.807457550896828</v>
      </c>
      <c r="F17" s="179">
        <v>-150.80322326126625</v>
      </c>
      <c r="G17" s="179">
        <v>-50.127834981065192</v>
      </c>
      <c r="H17" s="93" t="s">
        <v>144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23">
      <c r="A18"/>
      <c r="B18" s="89" t="s">
        <v>160</v>
      </c>
      <c r="C18" s="180">
        <v>-62.104066685918148</v>
      </c>
      <c r="D18" s="180">
        <v>104.49689967670867</v>
      </c>
      <c r="E18" s="180">
        <v>11.463649910496883</v>
      </c>
      <c r="F18" s="180">
        <v>-84.361733908058483</v>
      </c>
      <c r="G18" s="180">
        <v>130.73722186830662</v>
      </c>
      <c r="H18" s="94" t="s">
        <v>145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>
      <c r="A19"/>
      <c r="B19" s="89" t="s">
        <v>168</v>
      </c>
      <c r="C19" s="180">
        <v>2.5236450303953433</v>
      </c>
      <c r="D19" s="180">
        <v>-9.4962754642978382</v>
      </c>
      <c r="E19" s="180">
        <v>-18.198888052180379</v>
      </c>
      <c r="F19" s="180">
        <v>9.6266874371171269</v>
      </c>
      <c r="G19" s="180">
        <v>13.699479056539118</v>
      </c>
      <c r="H19" s="94" t="s">
        <v>146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>
      <c r="A20"/>
      <c r="B20" s="89" t="s">
        <v>161</v>
      </c>
      <c r="C20" s="180">
        <v>1524.3654822335025</v>
      </c>
      <c r="D20" s="180">
        <v>31.455956249999986</v>
      </c>
      <c r="E20" s="180">
        <v>143.72469239103037</v>
      </c>
      <c r="F20" s="180">
        <v>-67.901565731935307</v>
      </c>
      <c r="G20" s="180">
        <v>0</v>
      </c>
      <c r="H20" s="94" t="s">
        <v>165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165" customFormat="1">
      <c r="A21" s="34"/>
      <c r="B21" s="87" t="s">
        <v>162</v>
      </c>
      <c r="C21" s="179">
        <v>8.3367699566553313</v>
      </c>
      <c r="D21" s="179">
        <v>-4.9089257191625109</v>
      </c>
      <c r="E21" s="179">
        <v>-11.233145590232965</v>
      </c>
      <c r="F21" s="179">
        <v>-2.6404009662795147</v>
      </c>
      <c r="G21" s="179">
        <v>2.1979481468706439</v>
      </c>
      <c r="H21" s="93" t="s">
        <v>166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  <row r="22" spans="1:23">
      <c r="A22"/>
      <c r="B22" s="89" t="s">
        <v>163</v>
      </c>
      <c r="C22" s="180">
        <v>51.148482362592318</v>
      </c>
      <c r="D22" s="180">
        <v>-3.547863636363644</v>
      </c>
      <c r="E22" s="180">
        <v>84.773019180659702</v>
      </c>
      <c r="F22" s="180">
        <v>-54.301937004087485</v>
      </c>
      <c r="G22" s="180">
        <v>-2.8714825695509063</v>
      </c>
      <c r="H22" s="94" t="s">
        <v>147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ht="13.5" thickBot="1">
      <c r="B23" s="91" t="s">
        <v>164</v>
      </c>
      <c r="C23" s="181">
        <v>8.2320854813340532</v>
      </c>
      <c r="D23" s="181">
        <v>-4.9135734972154665</v>
      </c>
      <c r="E23" s="181">
        <v>-11.565697841119743</v>
      </c>
      <c r="F23" s="181">
        <v>-2.2665092118269996</v>
      </c>
      <c r="G23" s="181">
        <v>2.2151032031003695</v>
      </c>
      <c r="H23" s="95" t="s">
        <v>148</v>
      </c>
    </row>
    <row r="24" spans="1:23">
      <c r="B24" s="223"/>
    </row>
    <row r="25" spans="1:23">
      <c r="B25" s="34" t="s">
        <v>191</v>
      </c>
    </row>
    <row r="26" spans="1:23">
      <c r="T26" s="45"/>
      <c r="U26" s="45"/>
    </row>
    <row r="27" spans="1:23">
      <c r="T27" s="45"/>
      <c r="U27" s="45"/>
    </row>
    <row r="28" spans="1:23">
      <c r="T28" s="45"/>
      <c r="U28" s="45"/>
    </row>
    <row r="29" spans="1:23">
      <c r="T29" s="45"/>
      <c r="U29" s="45"/>
    </row>
    <row r="30" spans="1:23">
      <c r="T30" s="45"/>
      <c r="U30" s="45"/>
    </row>
    <row r="31" spans="1:23">
      <c r="T31" s="45"/>
      <c r="U31" s="45"/>
    </row>
    <row r="32" spans="1:23" ht="12" customHeight="1">
      <c r="T32" s="45"/>
      <c r="U32" s="45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102"/>
  <sheetViews>
    <sheetView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B25" sqref="B25"/>
    </sheetView>
  </sheetViews>
  <sheetFormatPr defaultColWidth="9.140625" defaultRowHeight="12.75"/>
  <cols>
    <col min="1" max="1" width="6.42578125" style="39" customWidth="1"/>
    <col min="2" max="2" width="32.28515625" style="39" bestFit="1" customWidth="1"/>
    <col min="3" max="7" width="12.42578125" style="39" customWidth="1"/>
    <col min="8" max="8" width="58" style="39" customWidth="1"/>
    <col min="9" max="9" width="6.28515625" customWidth="1"/>
    <col min="10" max="14" width="12.42578125" style="39" customWidth="1"/>
    <col min="15" max="17" width="9.140625" style="39"/>
    <col min="18" max="19" width="9.42578125" style="39" customWidth="1"/>
    <col min="20" max="20" width="31.140625" style="39" customWidth="1"/>
    <col min="21" max="21" width="6.42578125" style="39" customWidth="1"/>
    <col min="22" max="16384" width="9.140625" style="39"/>
  </cols>
  <sheetData>
    <row r="1" spans="1:20">
      <c r="A1" s="44" t="s">
        <v>129</v>
      </c>
    </row>
    <row r="2" spans="1:20">
      <c r="A2" s="46" t="s">
        <v>132</v>
      </c>
    </row>
    <row r="3" spans="1:20">
      <c r="A3" s="44" t="s">
        <v>202</v>
      </c>
    </row>
    <row r="4" spans="1:20" ht="13.5" thickBot="1">
      <c r="H4" s="32" t="s">
        <v>29</v>
      </c>
      <c r="T4" s="30" t="s">
        <v>21</v>
      </c>
    </row>
    <row r="5" spans="1:20" ht="15.75" customHeight="1" thickBot="1">
      <c r="A5"/>
      <c r="B5" s="175" t="s">
        <v>3</v>
      </c>
      <c r="C5" s="176">
        <v>2021</v>
      </c>
      <c r="D5" s="176">
        <v>2022</v>
      </c>
      <c r="E5" s="176">
        <v>2023</v>
      </c>
      <c r="F5" s="176">
        <v>2024</v>
      </c>
      <c r="G5" s="182" t="s">
        <v>192</v>
      </c>
      <c r="H5" s="174" t="s">
        <v>169</v>
      </c>
      <c r="J5"/>
    </row>
    <row r="6" spans="1:20" s="165" customFormat="1" ht="17.25" customHeight="1">
      <c r="A6" s="34"/>
      <c r="B6" s="134" t="s">
        <v>152</v>
      </c>
      <c r="C6" s="183">
        <v>17.896388467807142</v>
      </c>
      <c r="D6" s="183">
        <v>1.5305407897555625</v>
      </c>
      <c r="E6" s="183">
        <v>1.9799741374389157</v>
      </c>
      <c r="F6" s="183">
        <v>2.6085662262593559</v>
      </c>
      <c r="G6" s="183">
        <v>3.2999447050458173</v>
      </c>
      <c r="H6" s="98" t="s">
        <v>133</v>
      </c>
      <c r="I6" s="34"/>
      <c r="J6" s="34"/>
    </row>
    <row r="7" spans="1:20" s="165" customFormat="1">
      <c r="A7" s="34"/>
      <c r="B7" s="87" t="s">
        <v>153</v>
      </c>
      <c r="C7" s="115">
        <v>17.896388467807142</v>
      </c>
      <c r="D7" s="115">
        <v>1.5305407897555625</v>
      </c>
      <c r="E7" s="115">
        <v>1.9799741374389157</v>
      </c>
      <c r="F7" s="115">
        <v>2.6085662262593559</v>
      </c>
      <c r="G7" s="115">
        <v>3.2999447050458173</v>
      </c>
      <c r="H7" s="98" t="s">
        <v>134</v>
      </c>
      <c r="I7" s="34"/>
      <c r="J7" s="34"/>
    </row>
    <row r="8" spans="1:20" s="165" customFormat="1">
      <c r="A8" s="34"/>
      <c r="B8" s="87" t="s">
        <v>149</v>
      </c>
      <c r="C8" s="115">
        <v>19.610673418558022</v>
      </c>
      <c r="D8" s="115">
        <v>3.9467688197707673</v>
      </c>
      <c r="E8" s="115">
        <v>1.1257566868690674</v>
      </c>
      <c r="F8" s="115">
        <v>7.87545179204254</v>
      </c>
      <c r="G8" s="115">
        <v>5.6332523812237127</v>
      </c>
      <c r="H8" s="98" t="s">
        <v>135</v>
      </c>
      <c r="I8" s="34"/>
      <c r="J8" s="34"/>
    </row>
    <row r="9" spans="1:20" s="165" customFormat="1">
      <c r="A9" s="34"/>
      <c r="B9" s="87" t="s">
        <v>150</v>
      </c>
      <c r="C9" s="115">
        <v>19.270006315517804</v>
      </c>
      <c r="D9" s="115">
        <v>6.4611264211331445</v>
      </c>
      <c r="E9" s="115">
        <v>0.32207194155915886</v>
      </c>
      <c r="F9" s="115">
        <v>-0.55411778408571877</v>
      </c>
      <c r="G9" s="115">
        <v>5.6322245600744907</v>
      </c>
      <c r="H9" s="98" t="s">
        <v>136</v>
      </c>
      <c r="I9" s="34"/>
      <c r="J9" s="34"/>
    </row>
    <row r="10" spans="1:20">
      <c r="A10"/>
      <c r="B10" s="89" t="s">
        <v>167</v>
      </c>
      <c r="C10" s="45">
        <v>21.956707273180726</v>
      </c>
      <c r="D10" s="45">
        <v>-6.0820844651068029</v>
      </c>
      <c r="E10" s="45">
        <v>6.1873554535113158</v>
      </c>
      <c r="F10" s="45">
        <v>-0.68211940852637554</v>
      </c>
      <c r="G10" s="45">
        <v>5.6322245600745049</v>
      </c>
      <c r="H10" s="99" t="s">
        <v>137</v>
      </c>
      <c r="J10"/>
    </row>
    <row r="11" spans="1:20">
      <c r="A11"/>
      <c r="B11" s="89" t="s">
        <v>154</v>
      </c>
      <c r="C11" s="45">
        <v>26.231175591923119</v>
      </c>
      <c r="D11" s="45">
        <v>18.459901863598517</v>
      </c>
      <c r="E11" s="45">
        <v>-0.45067434397913075</v>
      </c>
      <c r="F11" s="45">
        <v>-1.8705860345199596</v>
      </c>
      <c r="G11" s="45">
        <v>6.375633396995255</v>
      </c>
      <c r="H11" s="99" t="s">
        <v>138</v>
      </c>
      <c r="J11"/>
    </row>
    <row r="12" spans="1:20">
      <c r="A12"/>
      <c r="B12" s="89" t="s">
        <v>155</v>
      </c>
      <c r="C12" s="45">
        <v>-14.61176882419123</v>
      </c>
      <c r="D12" s="45">
        <v>-31.928999912590456</v>
      </c>
      <c r="E12" s="45">
        <v>-13.867582298298231</v>
      </c>
      <c r="F12" s="45">
        <v>16.174853108963006</v>
      </c>
      <c r="G12" s="45">
        <v>-2.0600199561391435</v>
      </c>
      <c r="H12" s="99" t="s">
        <v>139</v>
      </c>
      <c r="J12"/>
    </row>
    <row r="13" spans="1:20" s="165" customFormat="1">
      <c r="A13" s="34"/>
      <c r="B13" s="87" t="s">
        <v>151</v>
      </c>
      <c r="C13" s="115">
        <v>8.9976518748653405</v>
      </c>
      <c r="D13" s="115">
        <v>-2.2835099010804356</v>
      </c>
      <c r="E13" s="115">
        <v>9.5191227496058843</v>
      </c>
      <c r="F13" s="115">
        <v>-3.6093239874288088</v>
      </c>
      <c r="G13" s="115">
        <v>-2.6449254795897872</v>
      </c>
      <c r="H13" s="98" t="s">
        <v>140</v>
      </c>
      <c r="I13" s="34"/>
      <c r="J13" s="34"/>
    </row>
    <row r="14" spans="1:20">
      <c r="A14"/>
      <c r="B14" s="89" t="s">
        <v>156</v>
      </c>
      <c r="C14" s="45">
        <v>-1.025426643174157</v>
      </c>
      <c r="D14" s="45">
        <v>-2.9722845079738249</v>
      </c>
      <c r="E14" s="45">
        <v>14.643371493826635</v>
      </c>
      <c r="F14" s="45">
        <v>-7.9253484101049452</v>
      </c>
      <c r="G14" s="45">
        <v>5.2787555979733014</v>
      </c>
      <c r="H14" s="99" t="s">
        <v>141</v>
      </c>
      <c r="J14"/>
    </row>
    <row r="15" spans="1:20">
      <c r="A15"/>
      <c r="B15" s="89" t="s">
        <v>157</v>
      </c>
      <c r="C15" s="45">
        <v>-53.53190476942617</v>
      </c>
      <c r="D15" s="45">
        <v>45.860432195952114</v>
      </c>
      <c r="E15" s="45">
        <v>-9.7005509324458643</v>
      </c>
      <c r="F15" s="45">
        <v>-37.110700343493541</v>
      </c>
      <c r="G15" s="45">
        <v>-86.238465812234026</v>
      </c>
      <c r="H15" s="99" t="s">
        <v>142</v>
      </c>
      <c r="J15"/>
    </row>
    <row r="16" spans="1:20">
      <c r="A16"/>
      <c r="B16" s="89" t="s">
        <v>158</v>
      </c>
      <c r="C16" s="45">
        <v>15.503520388669003</v>
      </c>
      <c r="D16" s="45">
        <v>-2.6358354576989029</v>
      </c>
      <c r="E16" s="45">
        <v>7.7590091408725357</v>
      </c>
      <c r="F16" s="45">
        <v>-0.48605529723670315</v>
      </c>
      <c r="G16" s="45">
        <v>-4.2680412673056054</v>
      </c>
      <c r="H16" s="99" t="s">
        <v>143</v>
      </c>
      <c r="J16"/>
    </row>
    <row r="17" spans="1:22" s="165" customFormat="1">
      <c r="A17" s="34"/>
      <c r="B17" s="87" t="s">
        <v>159</v>
      </c>
      <c r="C17" s="115">
        <v>-113.45099432029757</v>
      </c>
      <c r="D17" s="115">
        <v>-459.41266988261862</v>
      </c>
      <c r="E17" s="115">
        <v>22.320045190214117</v>
      </c>
      <c r="F17" s="115">
        <v>-146.88603046483485</v>
      </c>
      <c r="G17" s="115">
        <v>-60.895192317958461</v>
      </c>
      <c r="H17" s="98" t="s">
        <v>144</v>
      </c>
      <c r="I17" s="34"/>
      <c r="J17" s="34"/>
    </row>
    <row r="18" spans="1:22">
      <c r="A18"/>
      <c r="B18" s="89" t="s">
        <v>160</v>
      </c>
      <c r="C18" s="45">
        <v>-61.728046566745427</v>
      </c>
      <c r="D18" s="45">
        <v>91.022487393879317</v>
      </c>
      <c r="E18" s="45">
        <v>-0.71685640803212891</v>
      </c>
      <c r="F18" s="45">
        <v>-82.83882762841597</v>
      </c>
      <c r="G18" s="45">
        <v>149.83061819252853</v>
      </c>
      <c r="H18" s="99" t="s">
        <v>145</v>
      </c>
      <c r="J18"/>
    </row>
    <row r="19" spans="1:22">
      <c r="A19"/>
      <c r="B19" s="89" t="s">
        <v>168</v>
      </c>
      <c r="C19" s="45">
        <v>-0.77793173595144083</v>
      </c>
      <c r="D19" s="45">
        <v>-17.91560988172678</v>
      </c>
      <c r="E19" s="45">
        <v>-23.444346206588946</v>
      </c>
      <c r="F19" s="45">
        <v>7.8882638498334927</v>
      </c>
      <c r="G19" s="45">
        <v>13.412737943052051</v>
      </c>
      <c r="H19" s="99" t="s">
        <v>146</v>
      </c>
      <c r="J19"/>
    </row>
    <row r="20" spans="1:22">
      <c r="A20"/>
      <c r="B20" s="89" t="s">
        <v>161</v>
      </c>
      <c r="C20" s="45">
        <v>1472.0812182741115</v>
      </c>
      <c r="D20" s="45">
        <v>19.226938466372161</v>
      </c>
      <c r="E20" s="45">
        <v>128.09596015632971</v>
      </c>
      <c r="F20" s="45">
        <v>-68.41057203825541</v>
      </c>
      <c r="G20" s="45">
        <v>-0.25219210841282802</v>
      </c>
      <c r="H20" s="99" t="s">
        <v>165</v>
      </c>
      <c r="J20"/>
    </row>
    <row r="21" spans="1:22" s="165" customFormat="1">
      <c r="A21" s="34"/>
      <c r="B21" s="87" t="s">
        <v>162</v>
      </c>
      <c r="C21" s="115">
        <v>5.516991766291568</v>
      </c>
      <c r="D21" s="115">
        <v>-20.711892461406819</v>
      </c>
      <c r="E21" s="115">
        <v>-16.333763141407346</v>
      </c>
      <c r="F21" s="115">
        <v>-4.1842971412486065</v>
      </c>
      <c r="G21" s="115">
        <v>1.9440987852124891</v>
      </c>
      <c r="H21" s="98" t="s">
        <v>166</v>
      </c>
      <c r="I21" s="34"/>
      <c r="J21" s="34"/>
      <c r="K21" s="44"/>
      <c r="L21" s="44"/>
      <c r="M21" s="44"/>
      <c r="N21" s="44"/>
    </row>
    <row r="22" spans="1:22">
      <c r="B22" s="89" t="s">
        <v>163</v>
      </c>
      <c r="C22" s="45">
        <v>46.267432321575058</v>
      </c>
      <c r="D22" s="45">
        <v>-12.520563881430007</v>
      </c>
      <c r="E22" s="45">
        <v>72.924535497526648</v>
      </c>
      <c r="F22" s="45">
        <v>-55.02660170446746</v>
      </c>
      <c r="G22" s="45">
        <v>-3.1164330255288917</v>
      </c>
      <c r="H22" s="99" t="s">
        <v>147</v>
      </c>
    </row>
    <row r="23" spans="1:22" ht="13.5" thickBot="1">
      <c r="B23" s="91" t="s">
        <v>164</v>
      </c>
      <c r="C23" s="56">
        <v>5.4173475743425996</v>
      </c>
      <c r="D23" s="56">
        <v>-20.739864350183936</v>
      </c>
      <c r="E23" s="56">
        <v>-16.642941705029131</v>
      </c>
      <c r="F23" s="56">
        <v>-3.8163344380173356</v>
      </c>
      <c r="G23" s="56">
        <v>1.9612237273651374</v>
      </c>
      <c r="H23" s="100" t="s">
        <v>148</v>
      </c>
    </row>
    <row r="24" spans="1:22">
      <c r="B24" s="223"/>
      <c r="Q24"/>
      <c r="R24"/>
      <c r="S24"/>
      <c r="T24"/>
      <c r="U24"/>
      <c r="V24"/>
    </row>
    <row r="25" spans="1:22">
      <c r="B25" s="34" t="s">
        <v>191</v>
      </c>
      <c r="Q25"/>
      <c r="R25"/>
      <c r="S25"/>
      <c r="T25"/>
      <c r="U25"/>
      <c r="V25"/>
    </row>
    <row r="26" spans="1:22" customFormat="1">
      <c r="B26" s="39"/>
    </row>
    <row r="27" spans="1:22" customFormat="1"/>
    <row r="28" spans="1:22" customFormat="1"/>
    <row r="29" spans="1:22" customFormat="1"/>
    <row r="30" spans="1:22" customFormat="1"/>
    <row r="31" spans="1:22" customFormat="1"/>
    <row r="32" spans="1:2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4A851-759C-4F9A-9724-3E2FD6C86D14}">
  <dimension ref="A1:H27"/>
  <sheetViews>
    <sheetView showGridLines="0" zoomScale="90" zoomScaleNormal="90" workbookViewId="0">
      <selection activeCell="B8" sqref="B8"/>
    </sheetView>
  </sheetViews>
  <sheetFormatPr defaultRowHeight="15"/>
  <cols>
    <col min="1" max="16384" width="9.140625" style="236"/>
  </cols>
  <sheetData>
    <row r="1" spans="1:8">
      <c r="A1" s="235">
        <v>1</v>
      </c>
    </row>
    <row r="2" spans="1:8">
      <c r="A2" s="235"/>
    </row>
    <row r="3" spans="1:8" ht="15.75">
      <c r="A3" s="237" t="str">
        <f>CHOOSE(A1,"PËRMBAJTJA","CONTENT")</f>
        <v>PËRMBAJTJA</v>
      </c>
    </row>
    <row r="6" spans="1:8">
      <c r="A6" s="244" t="s">
        <v>208</v>
      </c>
      <c r="B6" s="255" t="s">
        <v>0</v>
      </c>
      <c r="C6" s="239"/>
      <c r="D6" s="239"/>
      <c r="E6" s="239"/>
      <c r="F6" s="240"/>
      <c r="G6" s="240"/>
      <c r="H6" s="240"/>
    </row>
    <row r="7" spans="1:8">
      <c r="A7" s="244" t="s">
        <v>209</v>
      </c>
      <c r="B7" s="256" t="str">
        <f>CHOOSE($A$1,Tab_2!$A$1)</f>
        <v>PRODHIMI I BRËNDSHËM BRUTO SIPAS METODËS SË SHPENZIMEVE</v>
      </c>
      <c r="C7" s="239"/>
      <c r="D7" s="239"/>
      <c r="E7" s="239"/>
      <c r="F7" s="240"/>
      <c r="G7" s="240"/>
      <c r="H7" s="240"/>
    </row>
    <row r="8" spans="1:8">
      <c r="A8" s="244" t="s">
        <v>210</v>
      </c>
      <c r="B8" s="256" t="str">
        <f>CHOOSE($A$1,Tab_3!$A$1)</f>
        <v>RRITJA VJETORE E SHPENZIMEVE ME ÇMIME KORRENTE</v>
      </c>
      <c r="C8" s="239"/>
      <c r="D8" s="239"/>
      <c r="E8" s="239"/>
      <c r="F8" s="240"/>
      <c r="G8" s="240"/>
      <c r="H8" s="240"/>
    </row>
    <row r="9" spans="1:8" s="243" customFormat="1">
      <c r="A9" s="257" t="s">
        <v>211</v>
      </c>
      <c r="B9" s="256" t="str">
        <f>CHOOSE($A$1,Tab_4!$A$1)</f>
        <v>STRUKTURA E PRODHIMIT TË BRËNDSHËM BRUTO ME METODËN E SHPENZIMEVE</v>
      </c>
      <c r="C9" s="241"/>
      <c r="D9" s="241"/>
      <c r="E9" s="241"/>
      <c r="F9" s="242"/>
      <c r="G9" s="242"/>
      <c r="H9" s="242"/>
    </row>
    <row r="10" spans="1:8" s="243" customFormat="1">
      <c r="A10" s="257" t="s">
        <v>212</v>
      </c>
      <c r="B10" s="256" t="str">
        <f>CHOOSE($A$1,Tab_5!$A$1)</f>
        <v>RRITJA VJETORE E SHPENZIMEVE ME ÇMIMET E VITIT TE MEPARSHEM</v>
      </c>
      <c r="C10" s="241"/>
      <c r="D10" s="241"/>
      <c r="E10" s="241"/>
      <c r="F10" s="242"/>
      <c r="G10" s="242"/>
      <c r="H10" s="242"/>
    </row>
    <row r="11" spans="1:8">
      <c r="A11" s="244" t="s">
        <v>213</v>
      </c>
      <c r="B11" s="256" t="str">
        <f>CHOOSE($A$1,Tab_6!$A$1)</f>
        <v>KONTRIBUTI I KOMPONENTËVE TË KËRKESËS NË RRITJEN REALE TË PBB-së</v>
      </c>
      <c r="C11" s="239"/>
      <c r="D11" s="239"/>
      <c r="E11" s="239"/>
      <c r="F11" s="240"/>
      <c r="G11" s="240"/>
      <c r="H11" s="240"/>
    </row>
    <row r="12" spans="1:8">
      <c r="A12" s="244" t="s">
        <v>214</v>
      </c>
      <c r="B12" s="256" t="str">
        <f>CHOOSE($A$1,Tab_7!$A$1)</f>
        <v>DEFLATORËT E KOMPONENTËVE TË KËRKESËS</v>
      </c>
      <c r="C12" s="239"/>
      <c r="D12" s="239"/>
      <c r="E12" s="239"/>
      <c r="F12" s="240"/>
      <c r="G12" s="240"/>
      <c r="H12" s="240"/>
    </row>
    <row r="13" spans="1:8">
      <c r="A13" s="244" t="s">
        <v>215</v>
      </c>
      <c r="B13" s="256" t="str">
        <f>CHOOSE($A$1,Tab_8!$A$1)</f>
        <v>SHPENZIMET PËR KONSUM FINAL TË FAMILJEVE, SIPAS NOMENKLATURËS COICOP</v>
      </c>
      <c r="C13" s="239"/>
      <c r="D13" s="239"/>
      <c r="E13" s="239"/>
      <c r="F13" s="240"/>
      <c r="G13" s="240"/>
      <c r="H13" s="240"/>
    </row>
    <row r="14" spans="1:8">
      <c r="A14" s="244" t="s">
        <v>216</v>
      </c>
      <c r="B14" s="256" t="str">
        <f>CHOOSE($A$1,Tab_9!$A$1)</f>
        <v>SHPENZIMET PËR KONSUM FINAL TË FAMILJEVE, SIPAS NOMENKLATURËS COICOP</v>
      </c>
    </row>
    <row r="15" spans="1:8">
      <c r="A15" s="244" t="s">
        <v>217</v>
      </c>
      <c r="B15" s="256" t="str">
        <f>CHOOSE($A$1,Tab_10!$A$1)</f>
        <v>STRUKTURA E SHPENZIMEVE PËR KONSUM FINAL TË FAMILJEVE</v>
      </c>
    </row>
    <row r="16" spans="1:8">
      <c r="A16" s="244" t="s">
        <v>218</v>
      </c>
      <c r="B16" s="256" t="str">
        <f>CHOOSE($A$1,Tab_11!$A$1)</f>
        <v>RRITJA VJETORE E SHPENZIMEVE PËR KONSUM FINAL TË FAMILJEVE ME ÇMIMET E VITIT TE MEPARSHEM</v>
      </c>
    </row>
    <row r="17" spans="1:2">
      <c r="A17" s="244" t="s">
        <v>219</v>
      </c>
      <c r="B17" s="256" t="str">
        <f>CHOOSE($A$1,Tab_12!$A$1)</f>
        <v>DEFLATORËT E SHPENZIMEVE PËR KONSUM FINAL TË FAMILJEVE</v>
      </c>
    </row>
    <row r="18" spans="1:2">
      <c r="A18" s="244" t="s">
        <v>220</v>
      </c>
      <c r="B18" s="256" t="str">
        <f>CHOOSE($A$1,Tab_13!$A$1)</f>
        <v>FORMIMI BRUTO I KAPITALIT FIKS</v>
      </c>
    </row>
    <row r="19" spans="1:2">
      <c r="A19" s="244" t="s">
        <v>221</v>
      </c>
      <c r="B19" s="256" t="str">
        <f>CHOOSE($A$1,Tab_14!$A$1)</f>
        <v>FORMIMI BRUTO I KAPITALIT FIKS</v>
      </c>
    </row>
    <row r="20" spans="1:2">
      <c r="A20" s="244" t="s">
        <v>222</v>
      </c>
      <c r="B20" s="256" t="str">
        <f>CHOOSE($A$1,Tab_15!$A$1)</f>
        <v>STRUKTURA E FORMIMIT BRUTO TE KAPITALIT FIKS</v>
      </c>
    </row>
    <row r="21" spans="1:2">
      <c r="A21" s="244" t="s">
        <v>223</v>
      </c>
      <c r="B21" s="256" t="str">
        <f>CHOOSE($A$1,Tab_16!$A$1)</f>
        <v>RRITJA VJETORE E FORMIMIT BRUTO TE KAPITALIT FIKS ME ÇMIME KORRENTE</v>
      </c>
    </row>
    <row r="22" spans="1:2">
      <c r="A22" s="244" t="s">
        <v>224</v>
      </c>
      <c r="B22" s="256" t="str">
        <f>CHOOSE($A$1,Tab_17!$A$1)</f>
        <v>RRITJA VJETORE E FORMIMIT BRUTO TE KAPITALIT FIKS ME ÇMIMET E VITIT TE MEPARSHEM</v>
      </c>
    </row>
    <row r="23" spans="1:2">
      <c r="A23" s="244" t="s">
        <v>225</v>
      </c>
      <c r="B23" s="256" t="str">
        <f>CHOOSE($A$1,Tab_18!$A$1)</f>
        <v>DEFLATORET E FORMIMIT BRUTO TE KAPITALIT FIKS</v>
      </c>
    </row>
    <row r="24" spans="1:2">
      <c r="A24" s="238"/>
      <c r="B24" s="256"/>
    </row>
    <row r="25" spans="1:2">
      <c r="A25" s="238"/>
      <c r="B25" s="256"/>
    </row>
    <row r="26" spans="1:2">
      <c r="B26" s="256"/>
    </row>
    <row r="27" spans="1:2">
      <c r="B27" s="256"/>
    </row>
  </sheetData>
  <hyperlinks>
    <hyperlink ref="A6" location="Tab_1!A1" display="tab 1" xr:uid="{BA5CB505-F15E-430A-A058-6E420440179A}"/>
    <hyperlink ref="A7" location="Tab_2!A1" display="tab 2" xr:uid="{832FC369-4A70-471C-8305-9CE66BA9C75B}"/>
    <hyperlink ref="A8" location="Tab_3!A1" display="tab 3" xr:uid="{D3DBC46C-F939-47E6-A63A-3D4C47322F6F}"/>
    <hyperlink ref="A9" location="Tab_4!A1" display="tab 4" xr:uid="{30F9E72B-E5B9-46D2-A23B-787F6B9C2ACC}"/>
    <hyperlink ref="A10" location="Tab_5!A1" display="tab 5" xr:uid="{EDD460AB-CB8E-4631-858A-F0E7B7316F12}"/>
    <hyperlink ref="A11" location="Tab_6!A1" display="tab 6" xr:uid="{4E0E241F-83D6-4D23-821A-AC5B158E6B64}"/>
    <hyperlink ref="A12" location="Tab_7!A1" display="tab 7" xr:uid="{B2EC78EB-344E-4D59-BFCC-9837221AFE17}"/>
    <hyperlink ref="A13" location="Tab_8!A1" display="tab 8" xr:uid="{C8B7CA76-1257-4803-B72A-E96B445B4B9B}"/>
    <hyperlink ref="B6" location="Tab_1!A1" display="PRODHIMI I BRËNDSHËM BRUTO SIPAS METODËS SË SHPENZIMEVE" xr:uid="{5469AF57-333B-4E8D-90AD-8CB139CD3DA3}"/>
    <hyperlink ref="B7" location="Tab_2!A1" display="Tab_2!A1" xr:uid="{636095EF-5EF8-4B47-AA28-7C246986B3DC}"/>
    <hyperlink ref="B8" location="Tab_3!A1" display="Tab_3!A1" xr:uid="{B33D6935-6ED9-47C2-A6B2-3776B76F18C7}"/>
    <hyperlink ref="B9" location="Tab_3!A1" display="Tab_3!A1" xr:uid="{EF260D61-2A88-430D-8533-60BEBCF3293E}"/>
    <hyperlink ref="B10:B13" location="Tab_3!A1" display="Tab_3!A1" xr:uid="{49188690-FDC0-45AC-99B5-9EF31E9E67FD}"/>
    <hyperlink ref="A14:A25" location="_tab_8!A1" display="tab 8" xr:uid="{5E926B26-9BB1-4072-ACDE-87D2FD3F3FB7}"/>
    <hyperlink ref="A14" location="Tab_9!A1" display="tab 9" xr:uid="{2B8AEF69-5010-48CC-B173-A4F7223D7ED8}"/>
    <hyperlink ref="A15" location="Tab_10!A1" display="tab 10" xr:uid="{C4A9A274-C894-4384-B097-DBED158CDE58}"/>
    <hyperlink ref="A16" location="Tab_11!A1" display="tab 11" xr:uid="{16FFEB33-B625-4DDD-B59E-E2898AC9DD71}"/>
    <hyperlink ref="A17" location="Tab_12!A1" display="tab 12" xr:uid="{4E254570-CF71-44F5-A3A3-193468E75D0C}"/>
    <hyperlink ref="A18" location="Tab_13!A1" display="tab 13" xr:uid="{1D1E0E55-33E1-45B0-AFDF-690B9381E6FE}"/>
    <hyperlink ref="A19" location="Tab_14!A1" display="tab 14" xr:uid="{ADEA839D-9A2C-44C0-8ACB-589D58751191}"/>
    <hyperlink ref="A20" location="Tab_15!A1" display="tab 15" xr:uid="{BF6919FF-B569-4F3B-8BD4-C5CB32FDEE01}"/>
    <hyperlink ref="A21" location="Tab_16!A1" display="tab 16" xr:uid="{76A5577A-3967-4FE6-A639-7332A21487D0}"/>
    <hyperlink ref="A22" location="Tab_17!A1" display="tab 17" xr:uid="{63ED4968-CF5D-403B-B465-69617C92C88B}"/>
    <hyperlink ref="A23" location="Tab_18!A1" display="tab 18" xr:uid="{80567825-9493-4DFA-B53A-C32557C2BE8B}"/>
  </hyperlink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</xdr:row>
                    <xdr:rowOff>76200</xdr:rowOff>
                  </from>
                  <to>
                    <xdr:col>13</xdr:col>
                    <xdr:colOff>104775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2</xdr:row>
                    <xdr:rowOff>47625</xdr:rowOff>
                  </from>
                  <to>
                    <xdr:col>13</xdr:col>
                    <xdr:colOff>123825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2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7" sqref="B27"/>
    </sheetView>
  </sheetViews>
  <sheetFormatPr defaultColWidth="9.140625" defaultRowHeight="12.75"/>
  <cols>
    <col min="1" max="1" width="6.42578125" style="39" customWidth="1"/>
    <col min="2" max="2" width="55.7109375" style="39" customWidth="1"/>
    <col min="3" max="6" width="12.42578125" style="39" customWidth="1"/>
    <col min="7" max="7" width="14.5703125" style="39" customWidth="1"/>
    <col min="8" max="8" width="57" style="39" customWidth="1"/>
    <col min="9" max="9" width="19" style="39" customWidth="1"/>
    <col min="10" max="12" width="12.42578125" style="39" customWidth="1"/>
    <col min="13" max="18" width="9.140625" style="39"/>
    <col min="19" max="19" width="29.85546875" style="39" bestFit="1" customWidth="1"/>
    <col min="20" max="20" width="6.42578125" style="39" customWidth="1"/>
    <col min="21" max="16384" width="9.140625" style="39"/>
  </cols>
  <sheetData>
    <row r="1" spans="1:19">
      <c r="A1" s="44" t="s">
        <v>103</v>
      </c>
    </row>
    <row r="2" spans="1:19">
      <c r="A2" s="44" t="s">
        <v>104</v>
      </c>
    </row>
    <row r="3" spans="1:19">
      <c r="S3" s="30" t="s">
        <v>21</v>
      </c>
    </row>
    <row r="4" spans="1:19" ht="13.5" thickBot="1">
      <c r="A4"/>
      <c r="B4"/>
      <c r="C4"/>
      <c r="D4"/>
      <c r="E4"/>
      <c r="F4"/>
      <c r="H4" s="32" t="s">
        <v>29</v>
      </c>
      <c r="J4"/>
      <c r="K4"/>
      <c r="L4"/>
    </row>
    <row r="5" spans="1:19" ht="13.5" thickBot="1">
      <c r="A5"/>
      <c r="B5" s="175" t="s">
        <v>3</v>
      </c>
      <c r="C5" s="176">
        <v>2021</v>
      </c>
      <c r="D5" s="176">
        <v>2022</v>
      </c>
      <c r="E5" s="176">
        <v>2023</v>
      </c>
      <c r="F5" s="176">
        <v>2024</v>
      </c>
      <c r="G5" s="184" t="s">
        <v>192</v>
      </c>
      <c r="H5" s="174" t="s">
        <v>169</v>
      </c>
      <c r="J5"/>
      <c r="K5"/>
      <c r="L5"/>
    </row>
    <row r="6" spans="1:19">
      <c r="A6"/>
      <c r="B6" s="134" t="s">
        <v>152</v>
      </c>
      <c r="C6" s="183">
        <v>3.1481457724212021</v>
      </c>
      <c r="D6" s="183">
        <v>6.9911610203409396</v>
      </c>
      <c r="E6" s="183">
        <v>2.2005717837666054</v>
      </c>
      <c r="F6" s="183">
        <v>2.3809405604936558</v>
      </c>
      <c r="G6" s="183">
        <v>1.6309526986293434</v>
      </c>
      <c r="H6" s="98" t="s">
        <v>133</v>
      </c>
      <c r="J6"/>
      <c r="K6"/>
      <c r="L6"/>
    </row>
    <row r="7" spans="1:19">
      <c r="A7"/>
      <c r="B7" s="87" t="s">
        <v>153</v>
      </c>
      <c r="C7" s="115">
        <v>3.1481457724212021</v>
      </c>
      <c r="D7" s="115">
        <v>6.9911610203409396</v>
      </c>
      <c r="E7" s="115">
        <v>2.2005717837666054</v>
      </c>
      <c r="F7" s="115">
        <v>2.3809405604936558</v>
      </c>
      <c r="G7" s="115">
        <v>1.6309526986293434</v>
      </c>
      <c r="H7" s="98" t="s">
        <v>134</v>
      </c>
      <c r="J7"/>
      <c r="K7"/>
      <c r="L7"/>
    </row>
    <row r="8" spans="1:19">
      <c r="A8"/>
      <c r="B8" s="87" t="s">
        <v>149</v>
      </c>
      <c r="C8" s="115">
        <v>1.853759122669473</v>
      </c>
      <c r="D8" s="115">
        <v>6.3712552147058545</v>
      </c>
      <c r="E8" s="115">
        <v>3.9460607312035592</v>
      </c>
      <c r="F8" s="115">
        <v>0.9191991748822943</v>
      </c>
      <c r="G8" s="115">
        <v>2.4053686762776465</v>
      </c>
      <c r="H8" s="98" t="s">
        <v>135</v>
      </c>
      <c r="J8"/>
      <c r="K8"/>
      <c r="L8"/>
    </row>
    <row r="9" spans="1:19">
      <c r="A9"/>
      <c r="B9" s="87" t="s">
        <v>150</v>
      </c>
      <c r="C9" s="115">
        <v>1.8537560420964496</v>
      </c>
      <c r="D9" s="115">
        <v>6.3700560438287823</v>
      </c>
      <c r="E9" s="115">
        <v>3.9469238070908688</v>
      </c>
      <c r="F9" s="115">
        <v>0.92018113741984564</v>
      </c>
      <c r="G9" s="115">
        <v>2.4053686762776749</v>
      </c>
      <c r="H9" s="98" t="s">
        <v>136</v>
      </c>
      <c r="J9"/>
      <c r="K9"/>
      <c r="L9"/>
    </row>
    <row r="10" spans="1:19">
      <c r="A10"/>
      <c r="B10" s="89" t="s">
        <v>167</v>
      </c>
      <c r="C10" s="45">
        <v>1.8537648297486129</v>
      </c>
      <c r="D10" s="45">
        <v>6.3700707785641981</v>
      </c>
      <c r="E10" s="45">
        <v>3.9493548307310675</v>
      </c>
      <c r="F10" s="45">
        <v>0.92018113741983143</v>
      </c>
      <c r="G10" s="45">
        <v>2.4053686762776465</v>
      </c>
      <c r="H10" s="99" t="s">
        <v>137</v>
      </c>
      <c r="J10"/>
      <c r="K10"/>
      <c r="L10"/>
    </row>
    <row r="11" spans="1:19">
      <c r="A11"/>
      <c r="B11" s="89" t="s">
        <v>154</v>
      </c>
      <c r="C11" s="45">
        <v>1.8537555339710536</v>
      </c>
      <c r="D11" s="45">
        <v>6.3700493491004835</v>
      </c>
      <c r="E11" s="45">
        <v>3.9460607312035592</v>
      </c>
      <c r="F11" s="45">
        <v>0.92018113741984564</v>
      </c>
      <c r="G11" s="45">
        <v>2.4053686762776465</v>
      </c>
      <c r="H11" s="99" t="s">
        <v>138</v>
      </c>
      <c r="J11"/>
      <c r="K11"/>
      <c r="L11"/>
    </row>
    <row r="12" spans="1:19">
      <c r="A12"/>
      <c r="B12" s="89" t="s">
        <v>155</v>
      </c>
      <c r="C12" s="45">
        <v>1.8537348339734905</v>
      </c>
      <c r="D12" s="45">
        <v>6.3700707785641981</v>
      </c>
      <c r="E12" s="45">
        <v>3.9460607312035592</v>
      </c>
      <c r="F12" s="45">
        <v>0.92018113741983143</v>
      </c>
      <c r="G12" s="45">
        <v>2.4053686762776465</v>
      </c>
      <c r="H12" s="99" t="s">
        <v>139</v>
      </c>
      <c r="J12"/>
      <c r="K12"/>
      <c r="L12"/>
    </row>
    <row r="13" spans="1:19">
      <c r="A13"/>
      <c r="B13" s="87" t="s">
        <v>151</v>
      </c>
      <c r="C13" s="115">
        <v>7.0765822007585939</v>
      </c>
      <c r="D13" s="115">
        <v>7.0296549619918665</v>
      </c>
      <c r="E13" s="115">
        <v>-2.8689721481563595</v>
      </c>
      <c r="F13" s="115">
        <v>7.2072718204782689</v>
      </c>
      <c r="G13" s="115">
        <v>-0.99127673756531465</v>
      </c>
      <c r="H13" s="98" t="s">
        <v>140</v>
      </c>
      <c r="J13"/>
      <c r="K13"/>
      <c r="L13"/>
    </row>
    <row r="14" spans="1:19">
      <c r="A14"/>
      <c r="B14" s="89" t="s">
        <v>156</v>
      </c>
      <c r="C14" s="45">
        <v>9.4525877149477679</v>
      </c>
      <c r="D14" s="45">
        <v>8.1972728793796392</v>
      </c>
      <c r="E14" s="45">
        <v>-8.3912796030170966</v>
      </c>
      <c r="F14" s="45">
        <v>9.5305776540377138</v>
      </c>
      <c r="G14" s="45">
        <v>-4.9762503006462993</v>
      </c>
      <c r="H14" s="99" t="s">
        <v>141</v>
      </c>
      <c r="J14"/>
      <c r="K14"/>
      <c r="L14"/>
    </row>
    <row r="15" spans="1:19" s="80" customFormat="1">
      <c r="A15"/>
      <c r="B15" s="89" t="s">
        <v>157</v>
      </c>
      <c r="C15" s="45">
        <v>52.721495890897273</v>
      </c>
      <c r="D15" s="45">
        <v>53.635991387191922</v>
      </c>
      <c r="E15" s="45">
        <v>39.316767471206816</v>
      </c>
      <c r="F15" s="45">
        <v>0.9635894910436491</v>
      </c>
      <c r="G15" s="45">
        <v>0.87988393010451205</v>
      </c>
      <c r="H15" s="99" t="s">
        <v>142</v>
      </c>
      <c r="J15"/>
      <c r="K15"/>
      <c r="L15"/>
    </row>
    <row r="16" spans="1:19" s="80" customFormat="1">
      <c r="A16"/>
      <c r="B16" s="89" t="s">
        <v>158</v>
      </c>
      <c r="C16" s="45">
        <v>5.6217234445629032</v>
      </c>
      <c r="D16" s="45">
        <v>5.554385944358728</v>
      </c>
      <c r="E16" s="45">
        <v>-1.2486326887499217</v>
      </c>
      <c r="F16" s="45">
        <v>6.3802052156044908</v>
      </c>
      <c r="G16" s="45">
        <v>0.87988393010451205</v>
      </c>
      <c r="H16" s="99" t="s">
        <v>143</v>
      </c>
      <c r="J16"/>
      <c r="K16"/>
      <c r="L16"/>
    </row>
    <row r="17" spans="1:17" s="80" customFormat="1">
      <c r="A17"/>
      <c r="B17" s="87" t="s">
        <v>159</v>
      </c>
      <c r="C17" s="115">
        <v>25.686582739496572</v>
      </c>
      <c r="D17" s="115">
        <v>3.2991732118215111</v>
      </c>
      <c r="E17" s="115">
        <v>16.749022884044649</v>
      </c>
      <c r="F17" s="115">
        <v>8.3547119634479969</v>
      </c>
      <c r="G17" s="115">
        <v>27.534612686097049</v>
      </c>
      <c r="H17" s="98" t="s">
        <v>144</v>
      </c>
      <c r="J17"/>
      <c r="K17"/>
      <c r="L17"/>
    </row>
    <row r="18" spans="1:17" s="80" customFormat="1">
      <c r="A18"/>
      <c r="B18" s="89" t="s">
        <v>160</v>
      </c>
      <c r="C18" s="45">
        <v>-0.98249523591339027</v>
      </c>
      <c r="D18" s="45">
        <v>7.0538356329983998</v>
      </c>
      <c r="E18" s="45">
        <v>12.268453513708465</v>
      </c>
      <c r="F18" s="45">
        <v>-8.8741389379911482</v>
      </c>
      <c r="G18" s="45">
        <v>-7.6425365563110574</v>
      </c>
      <c r="H18" s="99" t="s">
        <v>145</v>
      </c>
      <c r="J18"/>
      <c r="K18"/>
      <c r="L18"/>
    </row>
    <row r="19" spans="1:17" s="80" customFormat="1">
      <c r="A19"/>
      <c r="B19" s="89" t="s">
        <v>168</v>
      </c>
      <c r="C19" s="45">
        <v>3.3274621504166646</v>
      </c>
      <c r="D19" s="45">
        <v>10.256925105123813</v>
      </c>
      <c r="E19" s="45">
        <v>6.8518233396107888</v>
      </c>
      <c r="F19" s="45">
        <v>1.6113185301631034</v>
      </c>
      <c r="G19" s="45">
        <v>0.25282972502706968</v>
      </c>
      <c r="H19" s="99" t="s">
        <v>146</v>
      </c>
      <c r="J19"/>
      <c r="K19"/>
      <c r="L19"/>
    </row>
    <row r="20" spans="1:17">
      <c r="A20"/>
      <c r="B20" s="89" t="s">
        <v>161</v>
      </c>
      <c r="C20" s="45">
        <v>3.3257991604778852</v>
      </c>
      <c r="D20" s="45">
        <v>10.256925105123813</v>
      </c>
      <c r="E20" s="45">
        <v>6.8518233396107888</v>
      </c>
      <c r="F20" s="45">
        <v>1.6113185301631034</v>
      </c>
      <c r="G20" s="45">
        <v>0.25282972502706968</v>
      </c>
      <c r="H20" s="99" t="s">
        <v>165</v>
      </c>
      <c r="J20"/>
      <c r="K20"/>
      <c r="L20"/>
      <c r="Q20" s="50"/>
    </row>
    <row r="21" spans="1:17">
      <c r="A21"/>
      <c r="B21" s="87" t="s">
        <v>162</v>
      </c>
      <c r="C21" s="115">
        <v>2.6723451295970051</v>
      </c>
      <c r="D21" s="115">
        <v>19.931068142283863</v>
      </c>
      <c r="E21" s="115">
        <v>6.0963869568976889</v>
      </c>
      <c r="F21" s="115">
        <v>1.6113185301631177</v>
      </c>
      <c r="G21" s="115">
        <v>0.24900839252401852</v>
      </c>
      <c r="H21" s="98" t="s">
        <v>166</v>
      </c>
      <c r="J21"/>
      <c r="K21"/>
      <c r="L21"/>
    </row>
    <row r="22" spans="1:17">
      <c r="A22"/>
      <c r="B22" s="89" t="s">
        <v>163</v>
      </c>
      <c r="C22" s="45">
        <v>3.3370723499719759</v>
      </c>
      <c r="D22" s="45">
        <v>10.256925105123813</v>
      </c>
      <c r="E22" s="45">
        <v>6.8518233396107888</v>
      </c>
      <c r="F22" s="45">
        <v>1.6113185301631034</v>
      </c>
      <c r="G22" s="45">
        <v>0.25282972502706968</v>
      </c>
      <c r="H22" s="99" t="s">
        <v>147</v>
      </c>
      <c r="J22"/>
      <c r="K22"/>
      <c r="L22"/>
    </row>
    <row r="23" spans="1:17" ht="13.5" thickBot="1">
      <c r="A23"/>
      <c r="B23" s="91" t="s">
        <v>164</v>
      </c>
      <c r="C23" s="56">
        <v>2.6700898587933324</v>
      </c>
      <c r="D23" s="56">
        <v>19.96752935535153</v>
      </c>
      <c r="E23" s="56">
        <v>6.0909585435978926</v>
      </c>
      <c r="F23" s="56">
        <v>1.6113185301631034</v>
      </c>
      <c r="G23" s="56">
        <v>0.24899610504292014</v>
      </c>
      <c r="H23" s="100" t="s">
        <v>148</v>
      </c>
      <c r="J23"/>
      <c r="K23"/>
      <c r="L23"/>
    </row>
    <row r="25" spans="1:17">
      <c r="B25" s="34" t="s">
        <v>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O44"/>
  <sheetViews>
    <sheetView tabSelected="1" zoomScaleNormal="100" workbookViewId="0">
      <pane xSplit="2" ySplit="6" topLeftCell="C7" activePane="bottomRight" state="frozen"/>
      <selection activeCell="AF9" sqref="AF9"/>
      <selection pane="topRight" activeCell="AF9" sqref="AF9"/>
      <selection pane="bottomLeft" activeCell="AF9" sqref="AF9"/>
      <selection pane="bottomRight" activeCell="F25" sqref="F25"/>
    </sheetView>
  </sheetViews>
  <sheetFormatPr defaultRowHeight="12.75"/>
  <cols>
    <col min="1" max="1" width="6.42578125" customWidth="1"/>
    <col min="2" max="2" width="42" customWidth="1"/>
    <col min="3" max="7" width="12.85546875" customWidth="1"/>
    <col min="8" max="8" width="40.5703125" customWidth="1"/>
    <col min="9" max="9" width="10.28515625" customWidth="1"/>
    <col min="10" max="10" width="17.28515625" customWidth="1"/>
    <col min="11" max="11" width="18.7109375" bestFit="1" customWidth="1"/>
    <col min="12" max="12" width="11.85546875" bestFit="1" customWidth="1"/>
    <col min="13" max="13" width="10.28515625" bestFit="1" customWidth="1"/>
    <col min="15" max="15" width="17.7109375" bestFit="1" customWidth="1"/>
  </cols>
  <sheetData>
    <row r="1" spans="1:11">
      <c r="A1" s="1" t="s">
        <v>0</v>
      </c>
    </row>
    <row r="2" spans="1:11">
      <c r="A2" s="1" t="s">
        <v>1</v>
      </c>
      <c r="C2" s="15"/>
      <c r="D2" s="15"/>
      <c r="E2" s="15"/>
      <c r="F2" s="15"/>
      <c r="G2" s="15"/>
    </row>
    <row r="3" spans="1:11">
      <c r="A3" s="1" t="s">
        <v>194</v>
      </c>
      <c r="C3" s="14"/>
      <c r="D3" s="14"/>
      <c r="E3" s="14"/>
      <c r="F3" s="14"/>
      <c r="G3" s="14"/>
    </row>
    <row r="4" spans="1:11" ht="13.5" thickBot="1">
      <c r="C4" s="57"/>
      <c r="D4" s="15"/>
      <c r="E4" s="57"/>
      <c r="F4" s="57"/>
      <c r="G4" s="57"/>
      <c r="H4" s="55" t="s">
        <v>126</v>
      </c>
    </row>
    <row r="5" spans="1:11">
      <c r="A5" s="263" t="s">
        <v>2</v>
      </c>
      <c r="B5" s="265" t="s">
        <v>3</v>
      </c>
      <c r="C5" s="78"/>
      <c r="D5" s="82"/>
      <c r="E5" s="121"/>
      <c r="F5" s="123"/>
      <c r="G5" s="140"/>
      <c r="H5" s="265" t="s">
        <v>26</v>
      </c>
      <c r="I5" s="261" t="s">
        <v>17</v>
      </c>
    </row>
    <row r="6" spans="1:11">
      <c r="A6" s="264"/>
      <c r="B6" s="266"/>
      <c r="C6" s="86">
        <v>2021</v>
      </c>
      <c r="D6" s="86">
        <v>2022</v>
      </c>
      <c r="E6" s="122">
        <v>2023</v>
      </c>
      <c r="F6" s="124">
        <v>2024</v>
      </c>
      <c r="G6" s="141" t="s">
        <v>192</v>
      </c>
      <c r="H6" s="266"/>
      <c r="I6" s="262"/>
    </row>
    <row r="7" spans="1:11">
      <c r="A7" s="24"/>
      <c r="B7" s="3" t="s">
        <v>5</v>
      </c>
      <c r="C7" s="72"/>
      <c r="D7" s="72"/>
      <c r="E7" s="72"/>
      <c r="F7" s="72"/>
      <c r="G7" s="72"/>
      <c r="H7" s="3" t="s">
        <v>6</v>
      </c>
      <c r="I7" s="24"/>
    </row>
    <row r="8" spans="1:11" s="34" customFormat="1" ht="13.5" customHeight="1">
      <c r="A8" s="26">
        <v>1</v>
      </c>
      <c r="B8" s="5" t="s">
        <v>7</v>
      </c>
      <c r="C8" s="116">
        <v>1560827.7527652651</v>
      </c>
      <c r="D8" s="116">
        <v>1777670.8371929345</v>
      </c>
      <c r="E8" s="116">
        <v>1930704.6872460938</v>
      </c>
      <c r="F8" s="116">
        <v>2047949.7209744889</v>
      </c>
      <c r="G8" s="116">
        <v>2177176.7914513815</v>
      </c>
      <c r="H8" s="245" t="s">
        <v>8</v>
      </c>
      <c r="I8" s="26">
        <v>1</v>
      </c>
      <c r="J8"/>
      <c r="K8"/>
    </row>
    <row r="9" spans="1:11" s="34" customFormat="1" ht="13.5" customHeight="1">
      <c r="A9" s="26" t="s">
        <v>9</v>
      </c>
      <c r="B9" s="19" t="s">
        <v>33</v>
      </c>
      <c r="C9" s="116">
        <v>1305366.7527652651</v>
      </c>
      <c r="D9" s="116">
        <v>1499734.8371929345</v>
      </c>
      <c r="E9" s="116">
        <v>1620765.6872460938</v>
      </c>
      <c r="F9" s="116">
        <v>1723480.7209744889</v>
      </c>
      <c r="G9" s="116">
        <v>1817735.8617132397</v>
      </c>
      <c r="H9" s="246" t="s">
        <v>44</v>
      </c>
      <c r="I9" s="26" t="s">
        <v>9</v>
      </c>
      <c r="J9"/>
      <c r="K9"/>
    </row>
    <row r="10" spans="1:11" s="34" customFormat="1" ht="13.5" customHeight="1">
      <c r="A10" s="26" t="s">
        <v>10</v>
      </c>
      <c r="B10" s="19" t="s">
        <v>34</v>
      </c>
      <c r="C10" s="116">
        <v>240924</v>
      </c>
      <c r="D10" s="116">
        <v>260808</v>
      </c>
      <c r="E10" s="116">
        <v>295400</v>
      </c>
      <c r="F10" s="116">
        <v>309475</v>
      </c>
      <c r="G10" s="116">
        <v>341407</v>
      </c>
      <c r="H10" s="247" t="s">
        <v>45</v>
      </c>
      <c r="I10" s="26" t="s">
        <v>10</v>
      </c>
      <c r="J10"/>
      <c r="K10"/>
    </row>
    <row r="11" spans="1:11" s="58" customFormat="1" ht="13.5" customHeight="1">
      <c r="A11" s="61" t="s">
        <v>31</v>
      </c>
      <c r="B11" s="53" t="s">
        <v>35</v>
      </c>
      <c r="C11" s="76">
        <v>113061</v>
      </c>
      <c r="D11" s="76">
        <v>120544</v>
      </c>
      <c r="E11" s="76">
        <v>129311</v>
      </c>
      <c r="F11" s="76">
        <v>141450</v>
      </c>
      <c r="G11" s="76">
        <v>155094</v>
      </c>
      <c r="H11" s="248" t="s">
        <v>46</v>
      </c>
      <c r="I11" s="61" t="s">
        <v>31</v>
      </c>
      <c r="J11"/>
      <c r="K11"/>
    </row>
    <row r="12" spans="1:11" s="58" customFormat="1" ht="13.5" customHeight="1">
      <c r="A12" s="61" t="s">
        <v>32</v>
      </c>
      <c r="B12" s="53" t="s">
        <v>36</v>
      </c>
      <c r="C12" s="76">
        <v>127863</v>
      </c>
      <c r="D12" s="76">
        <v>140264</v>
      </c>
      <c r="E12" s="76">
        <v>166089</v>
      </c>
      <c r="F12" s="76">
        <v>168025</v>
      </c>
      <c r="G12" s="76">
        <v>186313</v>
      </c>
      <c r="H12" s="248" t="s">
        <v>47</v>
      </c>
      <c r="I12" s="61" t="s">
        <v>32</v>
      </c>
      <c r="J12"/>
      <c r="K12"/>
    </row>
    <row r="13" spans="1:11" s="85" customFormat="1" ht="13.5" customHeight="1">
      <c r="A13" s="63" t="s">
        <v>11</v>
      </c>
      <c r="B13" s="54" t="s">
        <v>37</v>
      </c>
      <c r="C13" s="251">
        <v>14537</v>
      </c>
      <c r="D13" s="251">
        <v>17128</v>
      </c>
      <c r="E13" s="251">
        <v>14539</v>
      </c>
      <c r="F13" s="251">
        <v>14994</v>
      </c>
      <c r="G13" s="251">
        <v>18033.929738141764</v>
      </c>
      <c r="H13" s="249" t="s">
        <v>48</v>
      </c>
      <c r="I13" s="63" t="s">
        <v>11</v>
      </c>
      <c r="J13"/>
      <c r="K13"/>
    </row>
    <row r="14" spans="1:11" s="85" customFormat="1" ht="13.5" customHeight="1">
      <c r="A14" s="63">
        <v>2</v>
      </c>
      <c r="B14" s="54" t="s">
        <v>12</v>
      </c>
      <c r="C14" s="251">
        <v>514024.21530585835</v>
      </c>
      <c r="D14" s="251">
        <v>558377.8452923341</v>
      </c>
      <c r="E14" s="251">
        <v>581964.37695589848</v>
      </c>
      <c r="F14" s="251">
        <v>611362.97786962206</v>
      </c>
      <c r="G14" s="251">
        <v>641837.69791148137</v>
      </c>
      <c r="H14" s="249" t="s">
        <v>13</v>
      </c>
      <c r="I14" s="63">
        <v>2</v>
      </c>
      <c r="J14"/>
      <c r="K14"/>
    </row>
    <row r="15" spans="1:11" s="85" customFormat="1" ht="13.5" customHeight="1">
      <c r="A15" s="63">
        <v>3</v>
      </c>
      <c r="B15" s="54" t="s">
        <v>25</v>
      </c>
      <c r="C15" s="116">
        <v>2074851.9680711234</v>
      </c>
      <c r="D15" s="116">
        <v>2336048.6824852685</v>
      </c>
      <c r="E15" s="116">
        <v>2512669.064201992</v>
      </c>
      <c r="F15" s="116">
        <v>2659312.6988441111</v>
      </c>
      <c r="G15" s="116">
        <v>2819014.4893628629</v>
      </c>
      <c r="H15" s="249" t="s">
        <v>14</v>
      </c>
      <c r="I15" s="63">
        <v>3</v>
      </c>
      <c r="J15"/>
      <c r="K15"/>
    </row>
    <row r="16" spans="1:11" s="85" customFormat="1" ht="13.5" customHeight="1">
      <c r="A16" s="63">
        <v>4</v>
      </c>
      <c r="B16" s="54" t="s">
        <v>112</v>
      </c>
      <c r="C16" s="116">
        <v>-250499.35565084033</v>
      </c>
      <c r="D16" s="116">
        <v>-228090.99007517379</v>
      </c>
      <c r="E16" s="116">
        <v>-141035.5203571053</v>
      </c>
      <c r="F16" s="116">
        <v>-173349.34484915447</v>
      </c>
      <c r="G16" s="116">
        <v>-145925.648957161</v>
      </c>
      <c r="H16" s="249" t="s">
        <v>113</v>
      </c>
      <c r="I16" s="63">
        <v>4</v>
      </c>
      <c r="J16"/>
      <c r="K16"/>
    </row>
    <row r="17" spans="1:15" s="85" customFormat="1" ht="13.5" customHeight="1">
      <c r="A17" s="63" t="s">
        <v>9</v>
      </c>
      <c r="B17" s="52" t="s">
        <v>38</v>
      </c>
      <c r="C17" s="252">
        <v>579373.31291299616</v>
      </c>
      <c r="D17" s="252">
        <v>793056.9396151749</v>
      </c>
      <c r="E17" s="252">
        <v>897677.7998088192</v>
      </c>
      <c r="F17" s="252">
        <v>913587.57505400188</v>
      </c>
      <c r="G17" s="252">
        <v>981240.7656425864</v>
      </c>
      <c r="H17" s="247" t="s">
        <v>49</v>
      </c>
      <c r="I17" s="63" t="s">
        <v>9</v>
      </c>
      <c r="J17"/>
      <c r="K17"/>
    </row>
    <row r="18" spans="1:15" s="84" customFormat="1" ht="13.5" customHeight="1">
      <c r="A18" s="61" t="s">
        <v>31</v>
      </c>
      <c r="B18" s="53" t="s">
        <v>39</v>
      </c>
      <c r="C18" s="76">
        <v>153134.22711348999</v>
      </c>
      <c r="D18" s="76">
        <v>223831.64602932002</v>
      </c>
      <c r="E18" s="76">
        <v>189708.17757323</v>
      </c>
      <c r="F18" s="76">
        <v>169050.05807746001</v>
      </c>
      <c r="G18" s="76">
        <v>153063.24878696998</v>
      </c>
      <c r="H18" s="248" t="s">
        <v>50</v>
      </c>
      <c r="I18" s="61" t="s">
        <v>31</v>
      </c>
      <c r="J18"/>
      <c r="K18"/>
      <c r="O18" s="113"/>
    </row>
    <row r="19" spans="1:15" s="84" customFormat="1" ht="13.5" customHeight="1">
      <c r="A19" s="61" t="s">
        <v>32</v>
      </c>
      <c r="B19" s="53" t="s">
        <v>40</v>
      </c>
      <c r="C19" s="76">
        <v>426239.08579950617</v>
      </c>
      <c r="D19" s="76">
        <v>569225.29358585482</v>
      </c>
      <c r="E19" s="76">
        <v>707969.6222355892</v>
      </c>
      <c r="F19" s="76">
        <v>744537.51697654184</v>
      </c>
      <c r="G19" s="76">
        <v>828177.51685561636</v>
      </c>
      <c r="H19" s="248" t="s">
        <v>51</v>
      </c>
      <c r="I19" s="61" t="s">
        <v>32</v>
      </c>
      <c r="J19"/>
      <c r="K19"/>
    </row>
    <row r="20" spans="1:15" s="85" customFormat="1" ht="13.5" customHeight="1">
      <c r="A20" s="63" t="s">
        <v>10</v>
      </c>
      <c r="B20" s="52" t="s">
        <v>41</v>
      </c>
      <c r="C20" s="253">
        <v>829872.66856383649</v>
      </c>
      <c r="D20" s="253">
        <v>1021147.9296903487</v>
      </c>
      <c r="E20" s="253">
        <v>1038713.3201659245</v>
      </c>
      <c r="F20" s="253">
        <v>1086936.9199031563</v>
      </c>
      <c r="G20" s="253">
        <v>1127166.4145997474</v>
      </c>
      <c r="H20" s="247" t="s">
        <v>52</v>
      </c>
      <c r="I20" s="63" t="s">
        <v>10</v>
      </c>
      <c r="J20"/>
      <c r="K20"/>
    </row>
    <row r="21" spans="1:15" s="84" customFormat="1" ht="13.5" customHeight="1">
      <c r="A21" s="61" t="s">
        <v>31</v>
      </c>
      <c r="B21" s="53" t="s">
        <v>42</v>
      </c>
      <c r="C21" s="156">
        <v>623165.50777863886</v>
      </c>
      <c r="D21" s="156">
        <v>736267.90183274494</v>
      </c>
      <c r="E21" s="156">
        <v>691401.66350592859</v>
      </c>
      <c r="F21" s="156">
        <v>731469.79351869354</v>
      </c>
      <c r="G21" s="156">
        <v>735527.16374842974</v>
      </c>
      <c r="H21" s="248" t="s">
        <v>53</v>
      </c>
      <c r="I21" s="61" t="s">
        <v>31</v>
      </c>
      <c r="J21"/>
      <c r="K21"/>
    </row>
    <row r="22" spans="1:15" s="84" customFormat="1" ht="13.5" customHeight="1">
      <c r="A22" s="61" t="s">
        <v>32</v>
      </c>
      <c r="B22" s="53" t="s">
        <v>43</v>
      </c>
      <c r="C22" s="76">
        <v>206707.16078519757</v>
      </c>
      <c r="D22" s="76">
        <v>284880.02785760368</v>
      </c>
      <c r="E22" s="76">
        <v>347311.65665999585</v>
      </c>
      <c r="F22" s="76">
        <v>355467.12638446281</v>
      </c>
      <c r="G22" s="76">
        <v>391639.25085131754</v>
      </c>
      <c r="H22" s="248" t="s">
        <v>54</v>
      </c>
      <c r="I22" s="61" t="s">
        <v>32</v>
      </c>
      <c r="J22"/>
      <c r="K22"/>
      <c r="L22" s="112"/>
    </row>
    <row r="23" spans="1:15" s="85" customFormat="1" ht="13.5" customHeight="1">
      <c r="A23" s="63">
        <v>5</v>
      </c>
      <c r="B23" s="54" t="s">
        <v>109</v>
      </c>
      <c r="C23" s="253">
        <v>45865.672055375995</v>
      </c>
      <c r="D23" s="253">
        <v>42600.071083760355</v>
      </c>
      <c r="E23" s="253">
        <v>-6447.114341889036</v>
      </c>
      <c r="F23" s="253">
        <v>31315.277296410899</v>
      </c>
      <c r="G23" s="253">
        <v>-24583.562526412774</v>
      </c>
      <c r="H23" s="249" t="s">
        <v>26</v>
      </c>
      <c r="I23" s="63">
        <v>5</v>
      </c>
      <c r="J23"/>
      <c r="K23"/>
    </row>
    <row r="24" spans="1:15" s="85" customFormat="1" ht="13.5" customHeight="1">
      <c r="A24" s="63">
        <v>6</v>
      </c>
      <c r="B24" s="54" t="s">
        <v>24</v>
      </c>
      <c r="C24" s="156"/>
      <c r="D24" s="156"/>
      <c r="E24" s="156"/>
      <c r="F24" s="156"/>
      <c r="G24" s="156"/>
      <c r="H24" s="249" t="s">
        <v>27</v>
      </c>
      <c r="I24" s="63">
        <v>6</v>
      </c>
      <c r="J24"/>
      <c r="K24"/>
    </row>
    <row r="25" spans="1:15" s="34" customFormat="1" ht="13.5" customHeight="1" thickBot="1">
      <c r="A25" s="157"/>
      <c r="B25" s="23" t="s">
        <v>15</v>
      </c>
      <c r="C25" s="254">
        <v>1870218.2844756588</v>
      </c>
      <c r="D25" s="254">
        <v>2150557.7634938546</v>
      </c>
      <c r="E25" s="254">
        <v>2365186.429502998</v>
      </c>
      <c r="F25" s="254">
        <v>2517278.6312913699</v>
      </c>
      <c r="G25" s="254">
        <v>2648505.2778792889</v>
      </c>
      <c r="H25" s="250" t="s">
        <v>16</v>
      </c>
      <c r="I25" s="157"/>
      <c r="J25"/>
      <c r="K25"/>
    </row>
    <row r="26" spans="1:15">
      <c r="A26" s="7"/>
      <c r="B26" s="7"/>
    </row>
    <row r="27" spans="1:15">
      <c r="B27" s="59" t="s">
        <v>191</v>
      </c>
    </row>
    <row r="29" spans="1:15" ht="12.6" customHeight="1"/>
    <row r="32" spans="1:15">
      <c r="C32" s="21"/>
      <c r="D32" s="21"/>
      <c r="E32" s="21"/>
      <c r="F32" s="21"/>
      <c r="G32" s="21"/>
    </row>
    <row r="33" spans="3:7">
      <c r="C33" s="21"/>
      <c r="D33" s="21"/>
      <c r="E33" s="21"/>
      <c r="F33" s="21"/>
      <c r="G33" s="21"/>
    </row>
    <row r="34" spans="3:7">
      <c r="C34" s="21"/>
      <c r="D34" s="21"/>
      <c r="E34" s="21"/>
      <c r="F34" s="21"/>
      <c r="G34" s="21"/>
    </row>
    <row r="35" spans="3:7">
      <c r="C35" s="21"/>
      <c r="D35" s="21"/>
      <c r="E35" s="21"/>
      <c r="F35" s="21"/>
      <c r="G35" s="21"/>
    </row>
    <row r="36" spans="3:7">
      <c r="C36" s="21"/>
      <c r="D36" s="21"/>
      <c r="E36" s="21"/>
      <c r="F36" s="21"/>
      <c r="G36" s="21"/>
    </row>
    <row r="37" spans="3:7">
      <c r="C37" s="21"/>
      <c r="D37" s="21"/>
      <c r="E37" s="21"/>
      <c r="F37" s="21"/>
      <c r="G37" s="21"/>
    </row>
    <row r="38" spans="3:7">
      <c r="C38" s="21"/>
      <c r="D38" s="21"/>
      <c r="E38" s="21"/>
      <c r="F38" s="21"/>
      <c r="G38" s="21"/>
    </row>
    <row r="39" spans="3:7">
      <c r="C39" s="21"/>
      <c r="D39" s="21"/>
      <c r="E39" s="21"/>
      <c r="F39" s="21"/>
      <c r="G39" s="21"/>
    </row>
    <row r="40" spans="3:7">
      <c r="C40" s="21"/>
      <c r="D40" s="21"/>
      <c r="E40" s="21"/>
      <c r="F40" s="21"/>
      <c r="G40" s="21"/>
    </row>
    <row r="41" spans="3:7">
      <c r="C41" s="21"/>
      <c r="D41" s="21"/>
      <c r="E41" s="21"/>
      <c r="F41" s="21"/>
      <c r="G41" s="21"/>
    </row>
    <row r="42" spans="3:7">
      <c r="C42" s="21"/>
      <c r="D42" s="21"/>
      <c r="E42" s="21"/>
      <c r="F42" s="21"/>
      <c r="G42" s="21"/>
    </row>
    <row r="43" spans="3:7">
      <c r="C43" s="21"/>
      <c r="D43" s="21"/>
      <c r="E43" s="21"/>
      <c r="F43" s="21"/>
      <c r="G43" s="21"/>
    </row>
    <row r="44" spans="3:7">
      <c r="C44" s="21"/>
      <c r="D44" s="21"/>
      <c r="E44" s="21"/>
      <c r="F44" s="21"/>
      <c r="G44" s="21"/>
    </row>
  </sheetData>
  <mergeCells count="4">
    <mergeCell ref="I5:I6"/>
    <mergeCell ref="A5:A6"/>
    <mergeCell ref="B5:B6"/>
    <mergeCell ref="H5:H6"/>
  </mergeCells>
  <phoneticPr fontId="7" type="noConversion"/>
  <pageMargins left="0.75" right="0.25" top="1" bottom="1" header="0.5" footer="0.5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X76"/>
  <sheetViews>
    <sheetView zoomScaleNormal="100" workbookViewId="0">
      <pane xSplit="2" ySplit="6" topLeftCell="C7" activePane="bottomRight" state="frozen"/>
      <selection activeCell="AG9" sqref="AG9"/>
      <selection pane="topRight" activeCell="AG9" sqref="AG9"/>
      <selection pane="bottomLeft" activeCell="AG9" sqref="AG9"/>
      <selection pane="bottomRight"/>
    </sheetView>
  </sheetViews>
  <sheetFormatPr defaultRowHeight="12.75"/>
  <cols>
    <col min="1" max="1" width="6.42578125" customWidth="1"/>
    <col min="2" max="2" width="39.7109375" bestFit="1" customWidth="1"/>
    <col min="3" max="3" width="12.42578125" customWidth="1"/>
    <col min="4" max="4" width="12.42578125" style="58" customWidth="1"/>
    <col min="5" max="7" width="12.42578125" customWidth="1"/>
    <col min="8" max="8" width="40.140625" customWidth="1"/>
    <col min="9" max="9" width="8.140625" customWidth="1"/>
    <col min="10" max="11" width="12.85546875" bestFit="1" customWidth="1"/>
    <col min="12" max="12" width="16.85546875" customWidth="1"/>
    <col min="13" max="14" width="11.28515625" bestFit="1" customWidth="1"/>
    <col min="15" max="15" width="13.5703125" customWidth="1"/>
    <col min="16" max="16" width="15.28515625" bestFit="1" customWidth="1"/>
  </cols>
  <sheetData>
    <row r="1" spans="1:16">
      <c r="A1" s="1" t="s">
        <v>0</v>
      </c>
      <c r="B1" s="1"/>
      <c r="C1" s="8"/>
      <c r="D1" s="150"/>
      <c r="E1" s="8"/>
      <c r="F1" s="8"/>
      <c r="G1" s="8"/>
      <c r="H1" s="7"/>
      <c r="I1" s="7"/>
    </row>
    <row r="2" spans="1:16">
      <c r="A2" s="1" t="s">
        <v>1</v>
      </c>
      <c r="B2" s="1"/>
      <c r="D2"/>
      <c r="H2" s="9"/>
      <c r="I2" s="7"/>
    </row>
    <row r="3" spans="1:16">
      <c r="A3" s="1" t="s">
        <v>195</v>
      </c>
      <c r="B3" s="1"/>
      <c r="D3"/>
      <c r="H3" s="9"/>
      <c r="I3" s="7"/>
    </row>
    <row r="4" spans="1:16" ht="13.5" thickBot="1">
      <c r="A4" s="9"/>
      <c r="B4" s="9"/>
      <c r="D4"/>
      <c r="H4" s="55" t="s">
        <v>126</v>
      </c>
      <c r="I4" s="7"/>
    </row>
    <row r="5" spans="1:16">
      <c r="A5" s="263" t="s">
        <v>2</v>
      </c>
      <c r="B5" s="265" t="s">
        <v>3</v>
      </c>
      <c r="C5" s="185"/>
      <c r="D5" s="185"/>
      <c r="E5" s="185"/>
      <c r="F5" s="185"/>
      <c r="G5" s="185"/>
      <c r="H5" s="185" t="s">
        <v>4</v>
      </c>
      <c r="I5" s="261" t="s">
        <v>17</v>
      </c>
    </row>
    <row r="6" spans="1:16">
      <c r="A6" s="264"/>
      <c r="B6" s="266"/>
      <c r="C6" s="186">
        <v>2021</v>
      </c>
      <c r="D6" s="186">
        <v>2022</v>
      </c>
      <c r="E6" s="186">
        <v>2023</v>
      </c>
      <c r="F6" s="186">
        <v>2024</v>
      </c>
      <c r="G6" s="186" t="s">
        <v>192</v>
      </c>
      <c r="H6" s="186"/>
      <c r="I6" s="262"/>
    </row>
    <row r="7" spans="1:16">
      <c r="A7" s="22"/>
      <c r="B7" s="3" t="s">
        <v>5</v>
      </c>
      <c r="C7" s="72"/>
      <c r="D7" s="72"/>
      <c r="E7" s="72"/>
      <c r="F7" s="72"/>
      <c r="G7" s="72"/>
      <c r="H7" s="6" t="s">
        <v>6</v>
      </c>
      <c r="I7" s="24"/>
    </row>
    <row r="8" spans="1:16" s="34" customFormat="1" ht="13.5" customHeight="1">
      <c r="A8" s="25">
        <v>1</v>
      </c>
      <c r="B8" s="5" t="s">
        <v>7</v>
      </c>
      <c r="C8" s="199">
        <v>1513321.1866771902</v>
      </c>
      <c r="D8" s="199">
        <v>1664879.3102168231</v>
      </c>
      <c r="E8" s="199">
        <v>1828174.0151639783</v>
      </c>
      <c r="F8" s="199">
        <v>2002479.2704919318</v>
      </c>
      <c r="G8" s="199">
        <v>2143448.7130826651</v>
      </c>
      <c r="H8" s="116" t="s">
        <v>8</v>
      </c>
      <c r="I8" s="64">
        <v>1</v>
      </c>
      <c r="J8"/>
      <c r="K8"/>
      <c r="L8"/>
      <c r="M8"/>
      <c r="N8"/>
      <c r="O8"/>
      <c r="P8"/>
    </row>
    <row r="9" spans="1:16" s="34" customFormat="1" ht="13.5" customHeight="1">
      <c r="A9" s="25" t="s">
        <v>9</v>
      </c>
      <c r="B9" s="19" t="s">
        <v>33</v>
      </c>
      <c r="C9" s="199">
        <v>1268213.7763298759</v>
      </c>
      <c r="D9" s="199">
        <v>1401810.028162244</v>
      </c>
      <c r="E9" s="199">
        <v>1533881.4154778076</v>
      </c>
      <c r="F9" s="199">
        <v>1689341.2747946042</v>
      </c>
      <c r="G9" s="199">
        <v>1782033.4972385834</v>
      </c>
      <c r="H9" s="116" t="s">
        <v>44</v>
      </c>
      <c r="I9" s="65" t="s">
        <v>9</v>
      </c>
      <c r="J9"/>
      <c r="K9"/>
      <c r="L9"/>
      <c r="M9"/>
      <c r="N9"/>
      <c r="O9"/>
      <c r="P9"/>
    </row>
    <row r="10" spans="1:16" s="34" customFormat="1" ht="13.5" customHeight="1">
      <c r="A10" s="25" t="s">
        <v>10</v>
      </c>
      <c r="B10" s="19" t="s">
        <v>34</v>
      </c>
      <c r="C10" s="199">
        <v>230836.53197774474</v>
      </c>
      <c r="D10" s="199">
        <v>247022.55561359104</v>
      </c>
      <c r="E10" s="199">
        <v>277897.05778164271</v>
      </c>
      <c r="F10" s="199">
        <v>296732.45379279979</v>
      </c>
      <c r="G10" s="199">
        <v>344674.11481278238</v>
      </c>
      <c r="H10" s="116" t="s">
        <v>45</v>
      </c>
      <c r="I10" s="187" t="s">
        <v>10</v>
      </c>
      <c r="J10"/>
      <c r="K10"/>
      <c r="L10"/>
      <c r="M10"/>
      <c r="N10"/>
      <c r="O10"/>
      <c r="P10"/>
    </row>
    <row r="11" spans="1:16" s="58" customFormat="1" ht="13.5" customHeight="1">
      <c r="A11" s="60" t="s">
        <v>31</v>
      </c>
      <c r="B11" s="53" t="s">
        <v>35</v>
      </c>
      <c r="C11" s="200">
        <v>109772.37351179314</v>
      </c>
      <c r="D11" s="200">
        <v>115423.00681190549</v>
      </c>
      <c r="E11" s="200">
        <v>126048.9149345097</v>
      </c>
      <c r="F11" s="200">
        <v>135615.83597703054</v>
      </c>
      <c r="G11" s="200">
        <v>161074.73677768602</v>
      </c>
      <c r="H11" s="76" t="s">
        <v>46</v>
      </c>
      <c r="I11" s="188" t="s">
        <v>31</v>
      </c>
      <c r="J11"/>
      <c r="K11"/>
      <c r="L11"/>
      <c r="M11"/>
      <c r="N11"/>
      <c r="O11"/>
      <c r="P11"/>
    </row>
    <row r="12" spans="1:16" s="58" customFormat="1" ht="13.5" customHeight="1">
      <c r="A12" s="60" t="s">
        <v>32</v>
      </c>
      <c r="B12" s="53" t="s">
        <v>36</v>
      </c>
      <c r="C12" s="200">
        <v>121064.15846595161</v>
      </c>
      <c r="D12" s="200">
        <v>131599.54880168554</v>
      </c>
      <c r="E12" s="200">
        <v>151848.14284713301</v>
      </c>
      <c r="F12" s="200">
        <v>161116.61781576925</v>
      </c>
      <c r="G12" s="200">
        <v>183599.37803509636</v>
      </c>
      <c r="H12" s="76" t="s">
        <v>47</v>
      </c>
      <c r="I12" s="188" t="s">
        <v>32</v>
      </c>
      <c r="J12"/>
      <c r="K12"/>
      <c r="L12"/>
      <c r="M12"/>
      <c r="N12"/>
      <c r="O12"/>
      <c r="P12"/>
    </row>
    <row r="13" spans="1:16" s="85" customFormat="1" ht="13.5" customHeight="1">
      <c r="A13" s="62" t="s">
        <v>11</v>
      </c>
      <c r="B13" s="54" t="s">
        <v>37</v>
      </c>
      <c r="C13" s="201">
        <v>14270.878369569478</v>
      </c>
      <c r="D13" s="201">
        <v>16046.726440988106</v>
      </c>
      <c r="E13" s="201">
        <v>16395.54190452793</v>
      </c>
      <c r="F13" s="201">
        <v>16405.54190452793</v>
      </c>
      <c r="G13" s="201">
        <v>16741.101031299197</v>
      </c>
      <c r="H13" s="102" t="s">
        <v>48</v>
      </c>
      <c r="I13" s="155" t="s">
        <v>11</v>
      </c>
      <c r="J13"/>
      <c r="K13"/>
      <c r="L13"/>
      <c r="M13"/>
      <c r="N13"/>
      <c r="O13"/>
      <c r="P13"/>
    </row>
    <row r="14" spans="1:16" s="85" customFormat="1" ht="13.5" customHeight="1">
      <c r="A14" s="62">
        <v>2</v>
      </c>
      <c r="B14" s="54" t="s">
        <v>12</v>
      </c>
      <c r="C14" s="201">
        <v>498335.87550857698</v>
      </c>
      <c r="D14" s="201">
        <v>521891.56559033552</v>
      </c>
      <c r="E14" s="201">
        <v>569433.58221831091</v>
      </c>
      <c r="F14" s="201">
        <v>597145.30314203072</v>
      </c>
      <c r="G14" s="201">
        <v>631537.61808644107</v>
      </c>
      <c r="H14" s="102" t="s">
        <v>13</v>
      </c>
      <c r="I14" s="155">
        <v>2</v>
      </c>
      <c r="J14"/>
      <c r="K14"/>
      <c r="L14"/>
      <c r="M14"/>
      <c r="N14"/>
      <c r="O14"/>
      <c r="P14"/>
    </row>
    <row r="15" spans="1:16" s="85" customFormat="1" ht="13.5" customHeight="1">
      <c r="A15" s="62">
        <v>3</v>
      </c>
      <c r="B15" s="54" t="s">
        <v>25</v>
      </c>
      <c r="C15" s="199">
        <v>2011657.0621857671</v>
      </c>
      <c r="D15" s="199">
        <v>2186770.8758071586</v>
      </c>
      <c r="E15" s="199">
        <v>2397607.5973822894</v>
      </c>
      <c r="F15" s="199">
        <v>2599624.5736339623</v>
      </c>
      <c r="G15" s="199">
        <v>2774986.3311691061</v>
      </c>
      <c r="H15" s="116" t="s">
        <v>14</v>
      </c>
      <c r="I15" s="155">
        <v>3</v>
      </c>
      <c r="J15"/>
      <c r="K15"/>
      <c r="L15"/>
      <c r="M15"/>
      <c r="N15"/>
      <c r="O15"/>
      <c r="P15"/>
    </row>
    <row r="16" spans="1:16" s="85" customFormat="1" ht="13.5" customHeight="1">
      <c r="A16" s="62">
        <v>4</v>
      </c>
      <c r="B16" s="54" t="s">
        <v>112</v>
      </c>
      <c r="C16" s="199">
        <v>-245122.90941494098</v>
      </c>
      <c r="D16" s="199">
        <v>-251121.25398375513</v>
      </c>
      <c r="E16" s="199">
        <v>-154599.06102617667</v>
      </c>
      <c r="F16" s="199">
        <v>-157009.84072552552</v>
      </c>
      <c r="G16" s="199">
        <v>-144853.35953265219</v>
      </c>
      <c r="H16" s="116" t="s">
        <v>113</v>
      </c>
      <c r="I16" s="155">
        <v>4</v>
      </c>
      <c r="J16"/>
      <c r="K16"/>
      <c r="L16"/>
      <c r="M16"/>
      <c r="N16"/>
      <c r="O16"/>
      <c r="P16"/>
    </row>
    <row r="17" spans="1:24" s="85" customFormat="1" ht="13.5" customHeight="1">
      <c r="A17" s="62" t="s">
        <v>9</v>
      </c>
      <c r="B17" s="52" t="s">
        <v>38</v>
      </c>
      <c r="C17" s="202">
        <v>566031.0891933532</v>
      </c>
      <c r="D17" s="202">
        <v>674329.83575103036</v>
      </c>
      <c r="E17" s="202">
        <v>868933.92449319921</v>
      </c>
      <c r="F17" s="202">
        <v>880727.01760040014</v>
      </c>
      <c r="G17" s="202">
        <v>981384.60967126838</v>
      </c>
      <c r="H17" s="101" t="s">
        <v>49</v>
      </c>
      <c r="I17" s="187" t="s">
        <v>9</v>
      </c>
      <c r="J17"/>
      <c r="K17"/>
      <c r="L17"/>
      <c r="M17"/>
      <c r="N17"/>
      <c r="O17"/>
      <c r="P17"/>
    </row>
    <row r="18" spans="1:24" s="58" customFormat="1" ht="13.5" customHeight="1">
      <c r="A18" s="60" t="s">
        <v>31</v>
      </c>
      <c r="B18" s="53" t="s">
        <v>39</v>
      </c>
      <c r="C18" s="200">
        <v>146568.31928946538</v>
      </c>
      <c r="D18" s="200">
        <v>200162.89116984495</v>
      </c>
      <c r="E18" s="200">
        <v>184041.82227773528</v>
      </c>
      <c r="F18" s="200">
        <v>129918.3832552291</v>
      </c>
      <c r="G18" s="200">
        <v>155791.20108678198</v>
      </c>
      <c r="H18" s="76" t="s">
        <v>50</v>
      </c>
      <c r="I18" s="188" t="s">
        <v>31</v>
      </c>
      <c r="J18"/>
      <c r="K18"/>
      <c r="L18"/>
      <c r="M18"/>
      <c r="N18"/>
      <c r="O18"/>
      <c r="P18"/>
    </row>
    <row r="19" spans="1:24" s="58" customFormat="1" ht="13.5" customHeight="1">
      <c r="A19" s="60" t="s">
        <v>32</v>
      </c>
      <c r="B19" s="53" t="s">
        <v>40</v>
      </c>
      <c r="C19" s="200">
        <v>419462.76990388782</v>
      </c>
      <c r="D19" s="200">
        <v>474166.94458118547</v>
      </c>
      <c r="E19" s="200">
        <v>684892.10221546399</v>
      </c>
      <c r="F19" s="200">
        <v>750808.63434517104</v>
      </c>
      <c r="G19" s="200">
        <v>825593.40858448646</v>
      </c>
      <c r="H19" s="76" t="s">
        <v>51</v>
      </c>
      <c r="I19" s="188" t="s">
        <v>32</v>
      </c>
      <c r="J19"/>
      <c r="K19"/>
      <c r="L19"/>
      <c r="M19"/>
      <c r="N19"/>
      <c r="O19"/>
      <c r="P19"/>
    </row>
    <row r="20" spans="1:24" s="85" customFormat="1" ht="13.5" customHeight="1">
      <c r="A20" s="62" t="s">
        <v>10</v>
      </c>
      <c r="B20" s="52" t="s">
        <v>41</v>
      </c>
      <c r="C20" s="203">
        <v>811153.99860829418</v>
      </c>
      <c r="D20" s="203">
        <v>925451.08973478549</v>
      </c>
      <c r="E20" s="203">
        <v>1023532.9855193759</v>
      </c>
      <c r="F20" s="203">
        <v>1037736.8583259257</v>
      </c>
      <c r="G20" s="203">
        <v>1126237.9692039206</v>
      </c>
      <c r="H20" s="189" t="s">
        <v>52</v>
      </c>
      <c r="I20" s="187" t="s">
        <v>10</v>
      </c>
      <c r="J20"/>
      <c r="K20"/>
      <c r="L20"/>
      <c r="M20"/>
      <c r="N20"/>
      <c r="O20"/>
      <c r="P20"/>
    </row>
    <row r="21" spans="1:24" s="58" customFormat="1" ht="13.5" customHeight="1">
      <c r="A21" s="60" t="s">
        <v>31</v>
      </c>
      <c r="B21" s="53" t="s">
        <v>42</v>
      </c>
      <c r="C21" s="204">
        <v>607470.99783458421</v>
      </c>
      <c r="D21" s="204">
        <v>668808.89166482352</v>
      </c>
      <c r="E21" s="204">
        <v>693391.20332936989</v>
      </c>
      <c r="F21" s="204">
        <v>669313.47455567389</v>
      </c>
      <c r="G21" s="204">
        <v>731060.25725823944</v>
      </c>
      <c r="H21" s="156" t="s">
        <v>53</v>
      </c>
      <c r="I21" s="188" t="s">
        <v>31</v>
      </c>
      <c r="J21"/>
      <c r="K21"/>
      <c r="L21"/>
      <c r="M21"/>
      <c r="N21"/>
      <c r="O21"/>
      <c r="P21"/>
    </row>
    <row r="22" spans="1:24" s="58" customFormat="1" ht="13.5" customHeight="1">
      <c r="A22" s="60" t="s">
        <v>32</v>
      </c>
      <c r="B22" s="53" t="s">
        <v>43</v>
      </c>
      <c r="C22" s="200">
        <v>203683.00077371002</v>
      </c>
      <c r="D22" s="200">
        <v>256642.19806996192</v>
      </c>
      <c r="E22" s="200">
        <v>330141.78219000599</v>
      </c>
      <c r="F22" s="200">
        <v>368423.38377025176</v>
      </c>
      <c r="G22" s="200">
        <v>395177.71194568119</v>
      </c>
      <c r="H22" s="76" t="s">
        <v>54</v>
      </c>
      <c r="I22" s="188" t="s">
        <v>32</v>
      </c>
      <c r="J22"/>
      <c r="K22"/>
      <c r="L22"/>
      <c r="M22"/>
      <c r="N22"/>
      <c r="O22"/>
      <c r="P22"/>
    </row>
    <row r="23" spans="1:24" s="85" customFormat="1" ht="13.5" customHeight="1">
      <c r="A23" s="62">
        <v>5</v>
      </c>
      <c r="B23" s="54" t="s">
        <v>109</v>
      </c>
      <c r="C23" s="203">
        <v>44059.551461403025</v>
      </c>
      <c r="D23" s="203">
        <v>18532.966022687266</v>
      </c>
      <c r="E23" s="203">
        <v>-6190.7830467153917</v>
      </c>
      <c r="F23" s="203">
        <v>17853.497263761703</v>
      </c>
      <c r="G23" s="203">
        <v>-20719.330866029486</v>
      </c>
      <c r="H23" s="189" t="s">
        <v>26</v>
      </c>
      <c r="I23" s="155">
        <v>5</v>
      </c>
      <c r="J23"/>
      <c r="K23"/>
      <c r="L23"/>
      <c r="M23"/>
      <c r="N23"/>
      <c r="O23"/>
      <c r="P23"/>
    </row>
    <row r="24" spans="1:24" s="85" customFormat="1" ht="13.5" customHeight="1">
      <c r="A24" s="62">
        <v>6</v>
      </c>
      <c r="B24" s="54" t="s">
        <v>24</v>
      </c>
      <c r="C24" s="204"/>
      <c r="D24" s="204"/>
      <c r="E24" s="204"/>
      <c r="F24" s="204"/>
      <c r="G24" s="204"/>
      <c r="H24" s="156" t="s">
        <v>27</v>
      </c>
      <c r="I24" s="155">
        <v>6</v>
      </c>
      <c r="J24"/>
      <c r="K24"/>
      <c r="L24"/>
      <c r="M24"/>
      <c r="N24"/>
      <c r="O24"/>
      <c r="P24"/>
    </row>
    <row r="25" spans="1:24" s="34" customFormat="1" ht="13.5" thickBot="1">
      <c r="A25" s="33" t="s">
        <v>15</v>
      </c>
      <c r="B25" s="23"/>
      <c r="C25" s="205">
        <v>1810593.7042322294</v>
      </c>
      <c r="D25" s="205">
        <v>1954182.5878460912</v>
      </c>
      <c r="E25" s="205">
        <v>2236817.6905444078</v>
      </c>
      <c r="F25" s="205">
        <v>2460468.2301721992</v>
      </c>
      <c r="G25" s="205">
        <v>2609413.6407704242</v>
      </c>
      <c r="H25" s="103" t="s">
        <v>16</v>
      </c>
      <c r="I25" s="67"/>
      <c r="J25"/>
      <c r="K25"/>
      <c r="L25"/>
      <c r="M25"/>
      <c r="N25"/>
      <c r="O25"/>
      <c r="P25"/>
    </row>
    <row r="26" spans="1:24">
      <c r="A26" s="7"/>
      <c r="D26"/>
    </row>
    <row r="27" spans="1:24" s="135" customFormat="1">
      <c r="A27" s="7"/>
      <c r="B27" s="59" t="s">
        <v>191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>
      <c r="A28" s="7"/>
      <c r="D28"/>
    </row>
    <row r="29" spans="1:24" ht="15" customHeight="1">
      <c r="D29"/>
    </row>
    <row r="30" spans="1:24">
      <c r="D30"/>
    </row>
    <row r="31" spans="1:24">
      <c r="D31"/>
    </row>
    <row r="32" spans="1:2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  <row r="51" spans="4:4">
      <c r="D51"/>
    </row>
    <row r="52" spans="4:4">
      <c r="D52"/>
    </row>
    <row r="53" spans="4:4">
      <c r="D53"/>
    </row>
    <row r="54" spans="4:4">
      <c r="D54"/>
    </row>
    <row r="55" spans="4:4">
      <c r="D55"/>
    </row>
    <row r="56" spans="4:4">
      <c r="D56"/>
    </row>
    <row r="57" spans="4:4">
      <c r="D57"/>
    </row>
    <row r="58" spans="4:4">
      <c r="D58"/>
    </row>
    <row r="59" spans="4:4">
      <c r="D59"/>
    </row>
    <row r="60" spans="4:4">
      <c r="D60"/>
    </row>
    <row r="61" spans="4:4">
      <c r="D61"/>
    </row>
    <row r="62" spans="4:4">
      <c r="D62"/>
    </row>
    <row r="63" spans="4:4">
      <c r="D63"/>
    </row>
    <row r="64" spans="4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</sheetData>
  <mergeCells count="3">
    <mergeCell ref="I5:I6"/>
    <mergeCell ref="A5:A6"/>
    <mergeCell ref="B5:B6"/>
  </mergeCells>
  <pageMargins left="0.17" right="0.1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J27"/>
  <sheetViews>
    <sheetView workbookViewId="0">
      <pane xSplit="2" ySplit="6" topLeftCell="C7" activePane="bottomRight" state="frozen"/>
      <selection activeCell="B27" sqref="B27"/>
      <selection pane="topRight" activeCell="B27" sqref="B27"/>
      <selection pane="bottomLeft" activeCell="B27" sqref="B27"/>
      <selection pane="bottomRight" activeCell="C23" sqref="C23:G23"/>
    </sheetView>
  </sheetViews>
  <sheetFormatPr defaultRowHeight="12.75"/>
  <cols>
    <col min="1" max="1" width="6.42578125" customWidth="1"/>
    <col min="2" max="2" width="48.85546875" customWidth="1"/>
    <col min="3" max="7" width="8.42578125" customWidth="1"/>
    <col min="8" max="8" width="45.28515625" customWidth="1"/>
    <col min="9" max="9" width="6.42578125" customWidth="1"/>
  </cols>
  <sheetData>
    <row r="1" spans="1:10">
      <c r="A1" s="1" t="s">
        <v>28</v>
      </c>
      <c r="B1" s="1"/>
      <c r="C1" s="9"/>
      <c r="D1" s="9"/>
      <c r="E1" s="9"/>
      <c r="F1" s="9"/>
      <c r="G1" s="9"/>
      <c r="H1" s="9"/>
      <c r="I1" s="9"/>
      <c r="J1" s="7"/>
    </row>
    <row r="2" spans="1:10">
      <c r="A2" s="1" t="s">
        <v>18</v>
      </c>
      <c r="B2" s="1"/>
      <c r="C2" s="9"/>
      <c r="D2" s="9"/>
      <c r="E2" s="9"/>
      <c r="F2" s="9"/>
      <c r="G2" s="9"/>
      <c r="H2" s="9"/>
      <c r="I2" s="9"/>
      <c r="J2" s="7"/>
    </row>
    <row r="3" spans="1:10">
      <c r="A3" s="1" t="s">
        <v>196</v>
      </c>
      <c r="B3" s="1"/>
      <c r="C3" s="9"/>
      <c r="D3" s="9"/>
      <c r="E3" s="9"/>
      <c r="F3" s="9"/>
      <c r="G3" s="9"/>
      <c r="H3" s="9"/>
      <c r="I3" s="9"/>
      <c r="J3" s="7"/>
    </row>
    <row r="4" spans="1:10" ht="13.5" thickBot="1">
      <c r="A4" s="9" t="s">
        <v>125</v>
      </c>
      <c r="B4" s="11"/>
      <c r="C4" s="9"/>
      <c r="D4" s="9"/>
      <c r="E4" s="9"/>
      <c r="F4" s="9"/>
      <c r="G4" s="9"/>
      <c r="H4" s="32" t="s">
        <v>29</v>
      </c>
      <c r="I4" s="9"/>
      <c r="J4" s="7"/>
    </row>
    <row r="5" spans="1:10">
      <c r="A5" s="263" t="s">
        <v>2</v>
      </c>
      <c r="B5" s="265" t="s">
        <v>3</v>
      </c>
      <c r="C5" s="185"/>
      <c r="D5" s="185"/>
      <c r="E5" s="185"/>
      <c r="F5" s="185"/>
      <c r="G5" s="185"/>
      <c r="H5" s="185" t="s">
        <v>4</v>
      </c>
      <c r="I5" s="261" t="s">
        <v>17</v>
      </c>
      <c r="J5" s="7"/>
    </row>
    <row r="6" spans="1:10">
      <c r="A6" s="264"/>
      <c r="B6" s="266"/>
      <c r="C6" s="186">
        <v>2021</v>
      </c>
      <c r="D6" s="186">
        <v>2022</v>
      </c>
      <c r="E6" s="186">
        <v>2023</v>
      </c>
      <c r="F6" s="186">
        <v>2024</v>
      </c>
      <c r="G6" s="186" t="s">
        <v>192</v>
      </c>
      <c r="H6" s="186"/>
      <c r="I6" s="262"/>
      <c r="J6" s="7"/>
    </row>
    <row r="7" spans="1:10">
      <c r="A7" s="22"/>
      <c r="B7" s="3" t="s">
        <v>5</v>
      </c>
      <c r="C7" s="206"/>
      <c r="D7" s="206"/>
      <c r="E7" s="206"/>
      <c r="F7" s="206"/>
      <c r="G7" s="206"/>
      <c r="H7" s="6" t="s">
        <v>6</v>
      </c>
      <c r="I7" s="24"/>
      <c r="J7" s="7"/>
    </row>
    <row r="8" spans="1:10" s="34" customFormat="1">
      <c r="A8" s="25">
        <v>1</v>
      </c>
      <c r="B8" s="5" t="s">
        <v>56</v>
      </c>
      <c r="C8" s="194">
        <v>8.2875172977573612</v>
      </c>
      <c r="D8" s="194">
        <v>13.892826036921505</v>
      </c>
      <c r="E8" s="194">
        <v>8.6086719122202737</v>
      </c>
      <c r="F8" s="194">
        <v>6.0726549483665764</v>
      </c>
      <c r="G8" s="194">
        <v>6.3100704647866905</v>
      </c>
      <c r="H8" s="116" t="s">
        <v>63</v>
      </c>
      <c r="I8" s="64">
        <v>1</v>
      </c>
      <c r="J8" s="10"/>
    </row>
    <row r="9" spans="1:10" s="118" customFormat="1">
      <c r="A9" s="25" t="s">
        <v>9</v>
      </c>
      <c r="B9" s="19" t="s">
        <v>33</v>
      </c>
      <c r="C9" s="194">
        <v>8.5178896384780103</v>
      </c>
      <c r="D9" s="194">
        <v>14.889921473480427</v>
      </c>
      <c r="E9" s="194">
        <v>8.0701499392848604</v>
      </c>
      <c r="F9" s="194">
        <v>6.3374388128195136</v>
      </c>
      <c r="G9" s="194">
        <v>5.4688828016281548</v>
      </c>
      <c r="H9" s="116" t="s">
        <v>44</v>
      </c>
      <c r="I9" s="65" t="s">
        <v>9</v>
      </c>
      <c r="J9" s="159"/>
    </row>
    <row r="10" spans="1:10" s="34" customFormat="1">
      <c r="A10" s="25" t="s">
        <v>10</v>
      </c>
      <c r="B10" s="19" t="s">
        <v>34</v>
      </c>
      <c r="C10" s="194">
        <v>6.6630068091059655</v>
      </c>
      <c r="D10" s="194">
        <v>8.2532250834288021</v>
      </c>
      <c r="E10" s="194">
        <v>13.263396828318136</v>
      </c>
      <c r="F10" s="194">
        <v>4.7647257955314899</v>
      </c>
      <c r="G10" s="194">
        <v>10.31811939575087</v>
      </c>
      <c r="H10" s="116" t="s">
        <v>45</v>
      </c>
      <c r="I10" s="187" t="s">
        <v>10</v>
      </c>
      <c r="J10" s="10"/>
    </row>
    <row r="11" spans="1:10">
      <c r="A11" s="60" t="s">
        <v>31</v>
      </c>
      <c r="B11" s="53" t="s">
        <v>35</v>
      </c>
      <c r="C11" s="195">
        <v>10.552562360050473</v>
      </c>
      <c r="D11" s="195">
        <v>6.6185510476645391</v>
      </c>
      <c r="E11" s="195">
        <v>7.2728630209715845</v>
      </c>
      <c r="F11" s="195">
        <v>9.3874457702747662</v>
      </c>
      <c r="G11" s="195">
        <v>9.6458112407211019</v>
      </c>
      <c r="H11" s="76" t="s">
        <v>46</v>
      </c>
      <c r="I11" s="188" t="s">
        <v>31</v>
      </c>
      <c r="J11" s="7"/>
    </row>
    <row r="12" spans="1:10">
      <c r="A12" s="60" t="s">
        <v>32</v>
      </c>
      <c r="B12" s="53" t="s">
        <v>36</v>
      </c>
      <c r="C12" s="195">
        <v>3.4448444642207079</v>
      </c>
      <c r="D12" s="195">
        <v>9.6986618490102643</v>
      </c>
      <c r="E12" s="195">
        <v>18.411709348086475</v>
      </c>
      <c r="F12" s="195">
        <v>1.1656401086164578</v>
      </c>
      <c r="G12" s="195">
        <v>10.884094628775486</v>
      </c>
      <c r="H12" s="76" t="s">
        <v>47</v>
      </c>
      <c r="I12" s="188" t="s">
        <v>32</v>
      </c>
      <c r="J12" s="7"/>
    </row>
    <row r="13" spans="1:10" s="34" customFormat="1">
      <c r="A13" s="62" t="s">
        <v>11</v>
      </c>
      <c r="B13" s="54" t="s">
        <v>37</v>
      </c>
      <c r="C13" s="196">
        <v>15.418816990869402</v>
      </c>
      <c r="D13" s="196">
        <v>17.823484900598459</v>
      </c>
      <c r="E13" s="196">
        <v>-15.115600186828587</v>
      </c>
      <c r="F13" s="196">
        <v>3.1295137217140194</v>
      </c>
      <c r="G13" s="196">
        <v>20.274307977469405</v>
      </c>
      <c r="H13" s="102" t="s">
        <v>48</v>
      </c>
      <c r="I13" s="155" t="s">
        <v>11</v>
      </c>
      <c r="J13" s="10"/>
    </row>
    <row r="14" spans="1:10" s="34" customFormat="1">
      <c r="A14" s="62">
        <v>2</v>
      </c>
      <c r="B14" s="54" t="s">
        <v>12</v>
      </c>
      <c r="C14" s="196">
        <v>21.607938637193683</v>
      </c>
      <c r="D14" s="196">
        <v>8.6287043811903175</v>
      </c>
      <c r="E14" s="196">
        <v>4.2241166733998625</v>
      </c>
      <c r="F14" s="196">
        <v>5.0516151980813504</v>
      </c>
      <c r="G14" s="196">
        <v>4.9847179408953934</v>
      </c>
      <c r="H14" s="102" t="s">
        <v>13</v>
      </c>
      <c r="I14" s="155">
        <v>2</v>
      </c>
      <c r="J14" s="10"/>
    </row>
    <row r="15" spans="1:10" s="34" customFormat="1">
      <c r="A15" s="62">
        <v>3</v>
      </c>
      <c r="B15" s="54" t="s">
        <v>55</v>
      </c>
      <c r="C15" s="194">
        <v>11.30801804033139</v>
      </c>
      <c r="D15" s="194">
        <v>12.588691551666003</v>
      </c>
      <c r="E15" s="194">
        <v>7.560646447180261</v>
      </c>
      <c r="F15" s="194">
        <v>5.8361698614175452</v>
      </c>
      <c r="G15" s="194">
        <v>6.0053784042834621</v>
      </c>
      <c r="H15" s="116" t="s">
        <v>58</v>
      </c>
      <c r="I15" s="155">
        <v>3</v>
      </c>
      <c r="J15" s="10"/>
    </row>
    <row r="16" spans="1:10" s="34" customFormat="1">
      <c r="A16" s="62">
        <v>4</v>
      </c>
      <c r="B16" s="54" t="s">
        <v>114</v>
      </c>
      <c r="C16" s="194">
        <v>4.7629567685401497</v>
      </c>
      <c r="D16" s="194">
        <v>-8.9454783296530849</v>
      </c>
      <c r="E16" s="194">
        <v>-38.166991905018655</v>
      </c>
      <c r="F16" s="194">
        <v>22.911834132443929</v>
      </c>
      <c r="G16" s="194">
        <v>-15.819901664962785</v>
      </c>
      <c r="H16" s="116" t="s">
        <v>115</v>
      </c>
      <c r="I16" s="155">
        <v>4</v>
      </c>
      <c r="J16" s="10"/>
    </row>
    <row r="17" spans="1:10" s="34" customFormat="1">
      <c r="A17" s="62" t="s">
        <v>9</v>
      </c>
      <c r="B17" s="52" t="s">
        <v>61</v>
      </c>
      <c r="C17" s="197">
        <v>55.21500177050541</v>
      </c>
      <c r="D17" s="197">
        <v>36.881855263200123</v>
      </c>
      <c r="E17" s="197">
        <v>13.192099453087309</v>
      </c>
      <c r="F17" s="197">
        <v>1.77232579981046</v>
      </c>
      <c r="G17" s="197">
        <v>7.4052222727071921</v>
      </c>
      <c r="H17" s="101" t="s">
        <v>59</v>
      </c>
      <c r="I17" s="187" t="s">
        <v>9</v>
      </c>
      <c r="J17" s="10"/>
    </row>
    <row r="18" spans="1:10">
      <c r="A18" s="60" t="s">
        <v>31</v>
      </c>
      <c r="B18" s="53" t="s">
        <v>39</v>
      </c>
      <c r="C18" s="195">
        <v>55.96614654870038</v>
      </c>
      <c r="D18" s="195">
        <v>46.166961004371132</v>
      </c>
      <c r="E18" s="195">
        <v>-15.245149227745998</v>
      </c>
      <c r="F18" s="195">
        <v>-10.889419612813299</v>
      </c>
      <c r="G18" s="195">
        <v>-9.4568493334469963</v>
      </c>
      <c r="H18" s="76" t="s">
        <v>50</v>
      </c>
      <c r="I18" s="188" t="s">
        <v>31</v>
      </c>
      <c r="J18" s="7"/>
    </row>
    <row r="19" spans="1:10">
      <c r="A19" s="60" t="s">
        <v>32</v>
      </c>
      <c r="B19" s="53" t="s">
        <v>40</v>
      </c>
      <c r="C19" s="195">
        <v>54.946902761246889</v>
      </c>
      <c r="D19" s="195">
        <v>33.546010337870882</v>
      </c>
      <c r="E19" s="195">
        <v>24.374238146676433</v>
      </c>
      <c r="F19" s="195">
        <v>5.1651785037725801</v>
      </c>
      <c r="G19" s="195">
        <v>11.233819380751214</v>
      </c>
      <c r="H19" s="76" t="s">
        <v>51</v>
      </c>
      <c r="I19" s="188" t="s">
        <v>32</v>
      </c>
      <c r="J19" s="7"/>
    </row>
    <row r="20" spans="1:10" s="34" customFormat="1">
      <c r="A20" s="62" t="s">
        <v>10</v>
      </c>
      <c r="B20" s="52" t="s">
        <v>62</v>
      </c>
      <c r="C20" s="207">
        <v>35.515503634254344</v>
      </c>
      <c r="D20" s="207">
        <v>23.048748123917591</v>
      </c>
      <c r="E20" s="207">
        <v>1.7201611994554327</v>
      </c>
      <c r="F20" s="207">
        <v>4.6426284135384606</v>
      </c>
      <c r="G20" s="207">
        <v>3.7011802580204431</v>
      </c>
      <c r="H20" s="189" t="s">
        <v>60</v>
      </c>
      <c r="I20" s="187" t="s">
        <v>10</v>
      </c>
      <c r="J20" s="10"/>
    </row>
    <row r="21" spans="1:10">
      <c r="A21" s="60" t="s">
        <v>31</v>
      </c>
      <c r="B21" s="53" t="s">
        <v>42</v>
      </c>
      <c r="C21" s="198">
        <v>33.354556995094896</v>
      </c>
      <c r="D21" s="198">
        <v>18.149655692157211</v>
      </c>
      <c r="E21" s="198">
        <v>-6.0937381916465085</v>
      </c>
      <c r="F21" s="198">
        <v>5.7952030097222007</v>
      </c>
      <c r="G21" s="198">
        <v>0.55468732484746397</v>
      </c>
      <c r="H21" s="156" t="s">
        <v>53</v>
      </c>
      <c r="I21" s="188" t="s">
        <v>31</v>
      </c>
      <c r="J21" s="7"/>
    </row>
    <row r="22" spans="1:10">
      <c r="A22" s="60" t="s">
        <v>32</v>
      </c>
      <c r="B22" s="53" t="s">
        <v>43</v>
      </c>
      <c r="C22" s="195">
        <v>42.475756853978652</v>
      </c>
      <c r="D22" s="195">
        <v>37.818170776212469</v>
      </c>
      <c r="E22" s="195">
        <v>21.915059919047181</v>
      </c>
      <c r="F22" s="195">
        <v>2.3481704596085109</v>
      </c>
      <c r="G22" s="195">
        <v>10.175940834464697</v>
      </c>
      <c r="H22" s="76" t="s">
        <v>54</v>
      </c>
      <c r="I22" s="188" t="s">
        <v>32</v>
      </c>
      <c r="J22" s="7"/>
    </row>
    <row r="23" spans="1:10" s="34" customFormat="1" ht="13.5" thickBot="1">
      <c r="A23" s="190">
        <v>5</v>
      </c>
      <c r="B23" s="191" t="s">
        <v>109</v>
      </c>
      <c r="C23" s="208"/>
      <c r="D23" s="208"/>
      <c r="E23" s="208"/>
      <c r="F23" s="208"/>
      <c r="G23" s="208"/>
      <c r="H23" s="192" t="s">
        <v>26</v>
      </c>
      <c r="I23" s="193">
        <v>5</v>
      </c>
      <c r="J23" s="10"/>
    </row>
    <row r="24" spans="1:10">
      <c r="C24" s="12"/>
      <c r="D24" s="12"/>
      <c r="E24" s="12"/>
      <c r="F24" s="12"/>
      <c r="G24" s="12"/>
      <c r="H24" s="12"/>
      <c r="J24" s="7"/>
    </row>
    <row r="25" spans="1:10">
      <c r="A25" s="7"/>
      <c r="B25" s="59" t="s">
        <v>193</v>
      </c>
      <c r="C25" s="71"/>
      <c r="D25" s="71"/>
      <c r="E25" s="71"/>
      <c r="F25" s="71"/>
      <c r="G25" s="71"/>
      <c r="H25" s="12"/>
      <c r="I25" s="7"/>
      <c r="J25" s="7"/>
    </row>
    <row r="26" spans="1:10">
      <c r="A26" s="7"/>
      <c r="B26" s="10"/>
      <c r="C26" s="71"/>
      <c r="D26" s="71"/>
      <c r="E26" s="71"/>
      <c r="F26" s="71"/>
      <c r="G26" s="71"/>
      <c r="H26" s="12"/>
      <c r="I26" s="7"/>
      <c r="J26" s="7"/>
    </row>
    <row r="27" spans="1:10">
      <c r="C27" s="71"/>
      <c r="D27" s="71"/>
      <c r="E27" s="71"/>
      <c r="F27" s="71"/>
      <c r="G27" s="71"/>
      <c r="H27" s="12"/>
    </row>
  </sheetData>
  <mergeCells count="3">
    <mergeCell ref="I5:I6"/>
    <mergeCell ref="A5:A6"/>
    <mergeCell ref="B5:B6"/>
  </mergeCells>
  <phoneticPr fontId="7" type="noConversion"/>
  <pageMargins left="0.75" right="0.17" top="1" bottom="1" header="0.5" footer="0.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J26"/>
  <sheetViews>
    <sheetView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RowHeight="12.75"/>
  <cols>
    <col min="1" max="1" width="6.42578125" customWidth="1"/>
    <col min="2" max="2" width="45.85546875" customWidth="1"/>
    <col min="3" max="7" width="10.140625" customWidth="1"/>
    <col min="8" max="8" width="43.42578125" customWidth="1"/>
    <col min="9" max="9" width="6.42578125" customWidth="1"/>
  </cols>
  <sheetData>
    <row r="1" spans="1:10">
      <c r="A1" s="1" t="s">
        <v>19</v>
      </c>
      <c r="B1" s="9"/>
      <c r="C1" s="7"/>
      <c r="D1" s="7"/>
      <c r="E1" s="7"/>
      <c r="F1" s="7"/>
      <c r="G1" s="7"/>
      <c r="H1" s="7"/>
      <c r="I1" s="7"/>
      <c r="J1" s="7"/>
    </row>
    <row r="2" spans="1:10">
      <c r="A2" s="6" t="s">
        <v>20</v>
      </c>
      <c r="B2" s="9"/>
      <c r="C2" s="7"/>
      <c r="D2" s="7"/>
      <c r="E2" s="7"/>
      <c r="F2" s="7"/>
      <c r="G2" s="7"/>
      <c r="H2" s="7"/>
      <c r="I2" s="7"/>
      <c r="J2" s="7"/>
    </row>
    <row r="3" spans="1:10">
      <c r="A3" s="1" t="s">
        <v>197</v>
      </c>
      <c r="B3" s="9"/>
      <c r="C3" s="7"/>
      <c r="D3" s="7"/>
      <c r="E3" s="7"/>
      <c r="F3" s="7"/>
      <c r="G3" s="7"/>
      <c r="H3" s="7"/>
      <c r="I3" s="7"/>
      <c r="J3" s="7"/>
    </row>
    <row r="4" spans="1:10" ht="13.5" thickBot="1">
      <c r="A4" s="1"/>
      <c r="B4" s="9"/>
      <c r="C4" s="7"/>
      <c r="D4" s="7"/>
      <c r="E4" s="7"/>
      <c r="F4" s="7"/>
      <c r="G4" s="7"/>
      <c r="H4" s="32" t="s">
        <v>29</v>
      </c>
      <c r="I4" s="7"/>
      <c r="J4" s="7"/>
    </row>
    <row r="5" spans="1:10">
      <c r="A5" s="263" t="s">
        <v>2</v>
      </c>
      <c r="B5" s="265" t="s">
        <v>3</v>
      </c>
      <c r="C5" s="185"/>
      <c r="D5" s="185"/>
      <c r="E5" s="185"/>
      <c r="F5" s="185"/>
      <c r="G5" s="185"/>
      <c r="H5" s="261" t="s">
        <v>4</v>
      </c>
      <c r="I5" s="263" t="s">
        <v>17</v>
      </c>
      <c r="J5" s="10"/>
    </row>
    <row r="6" spans="1:10">
      <c r="A6" s="264"/>
      <c r="B6" s="266"/>
      <c r="C6" s="186">
        <v>2021</v>
      </c>
      <c r="D6" s="186">
        <v>2022</v>
      </c>
      <c r="E6" s="186">
        <v>2023</v>
      </c>
      <c r="F6" s="186">
        <v>2024</v>
      </c>
      <c r="G6" s="186" t="s">
        <v>192</v>
      </c>
      <c r="H6" s="262"/>
      <c r="I6" s="264"/>
      <c r="J6" s="10"/>
    </row>
    <row r="7" spans="1:10">
      <c r="A7" s="22"/>
      <c r="B7" s="3" t="s">
        <v>5</v>
      </c>
      <c r="C7" s="72"/>
      <c r="D7" s="72"/>
      <c r="E7" s="72"/>
      <c r="F7" s="72"/>
      <c r="G7" s="6"/>
      <c r="H7" s="24" t="s">
        <v>6</v>
      </c>
      <c r="I7" s="22"/>
      <c r="J7" s="7"/>
    </row>
    <row r="8" spans="1:10" s="34" customFormat="1">
      <c r="A8" s="25">
        <v>1</v>
      </c>
      <c r="B8" s="5" t="s">
        <v>56</v>
      </c>
      <c r="C8" s="194">
        <v>83.456982841062555</v>
      </c>
      <c r="D8" s="194">
        <v>82.660920221221218</v>
      </c>
      <c r="E8" s="194">
        <v>81.630127044648958</v>
      </c>
      <c r="F8" s="194">
        <v>81.355670443489373</v>
      </c>
      <c r="G8" s="194">
        <v>82.203981605605506</v>
      </c>
      <c r="H8" s="64" t="s">
        <v>63</v>
      </c>
      <c r="I8" s="25">
        <v>1</v>
      </c>
      <c r="J8" s="10"/>
    </row>
    <row r="9" spans="1:10" s="34" customFormat="1">
      <c r="A9" s="25" t="s">
        <v>9</v>
      </c>
      <c r="B9" s="19" t="s">
        <v>33</v>
      </c>
      <c r="C9" s="194">
        <v>69.797561258002688</v>
      </c>
      <c r="D9" s="194">
        <v>69.73701718927208</v>
      </c>
      <c r="E9" s="194">
        <v>68.525916901471021</v>
      </c>
      <c r="F9" s="194">
        <v>68.466001931233251</v>
      </c>
      <c r="G9" s="194">
        <v>68.632518005353461</v>
      </c>
      <c r="H9" s="65" t="s">
        <v>44</v>
      </c>
      <c r="I9" s="25" t="s">
        <v>9</v>
      </c>
      <c r="J9" s="10"/>
    </row>
    <row r="10" spans="1:10" s="34" customFormat="1">
      <c r="A10" s="25" t="s">
        <v>10</v>
      </c>
      <c r="B10" s="19" t="s">
        <v>34</v>
      </c>
      <c r="C10" s="194">
        <v>12.882132636594681</v>
      </c>
      <c r="D10" s="194">
        <v>12.127458486689715</v>
      </c>
      <c r="E10" s="194">
        <v>12.489501728710369</v>
      </c>
      <c r="F10" s="194">
        <v>12.294025508848176</v>
      </c>
      <c r="G10" s="194">
        <v>12.890553885298331</v>
      </c>
      <c r="H10" s="187" t="s">
        <v>45</v>
      </c>
      <c r="I10" s="25" t="s">
        <v>10</v>
      </c>
      <c r="J10" s="10"/>
    </row>
    <row r="11" spans="1:10">
      <c r="A11" s="60" t="s">
        <v>31</v>
      </c>
      <c r="B11" s="53" t="s">
        <v>35</v>
      </c>
      <c r="C11" s="195">
        <v>6.0453371105661171</v>
      </c>
      <c r="D11" s="195">
        <v>5.6052435347823879</v>
      </c>
      <c r="E11" s="195">
        <v>5.4672645837551341</v>
      </c>
      <c r="F11" s="195">
        <v>5.6191611866114375</v>
      </c>
      <c r="G11" s="195">
        <v>5.8559067748653639</v>
      </c>
      <c r="H11" s="188" t="s">
        <v>46</v>
      </c>
      <c r="I11" s="60" t="s">
        <v>31</v>
      </c>
      <c r="J11" s="7"/>
    </row>
    <row r="12" spans="1:10">
      <c r="A12" s="60" t="s">
        <v>32</v>
      </c>
      <c r="B12" s="53" t="s">
        <v>36</v>
      </c>
      <c r="C12" s="195">
        <v>6.8367955260285633</v>
      </c>
      <c r="D12" s="195">
        <v>6.522214951907328</v>
      </c>
      <c r="E12" s="195">
        <v>7.0222371449552359</v>
      </c>
      <c r="F12" s="195">
        <v>6.6748643222367399</v>
      </c>
      <c r="G12" s="195">
        <v>7.0346471104329664</v>
      </c>
      <c r="H12" s="188" t="s">
        <v>47</v>
      </c>
      <c r="I12" s="60" t="s">
        <v>32</v>
      </c>
      <c r="J12" s="7"/>
    </row>
    <row r="13" spans="1:10" s="34" customFormat="1">
      <c r="A13" s="62" t="s">
        <v>11</v>
      </c>
      <c r="B13" s="54" t="s">
        <v>37</v>
      </c>
      <c r="C13" s="196">
        <v>0.77728894646517943</v>
      </c>
      <c r="D13" s="196">
        <v>0.79644454525943009</v>
      </c>
      <c r="E13" s="196">
        <v>0.61470841446756952</v>
      </c>
      <c r="F13" s="196">
        <v>0.5956430034079313</v>
      </c>
      <c r="G13" s="196">
        <v>0.68090971495370745</v>
      </c>
      <c r="H13" s="155" t="s">
        <v>48</v>
      </c>
      <c r="I13" s="62" t="s">
        <v>11</v>
      </c>
      <c r="J13" s="10"/>
    </row>
    <row r="14" spans="1:10" s="34" customFormat="1">
      <c r="A14" s="62">
        <v>2</v>
      </c>
      <c r="B14" s="54" t="s">
        <v>12</v>
      </c>
      <c r="C14" s="196">
        <v>27.484717670267671</v>
      </c>
      <c r="D14" s="196">
        <v>25.964326779355059</v>
      </c>
      <c r="E14" s="196">
        <v>24.605433622337671</v>
      </c>
      <c r="F14" s="196">
        <v>24.286653348718048</v>
      </c>
      <c r="G14" s="196">
        <v>24.233959557196489</v>
      </c>
      <c r="H14" s="155" t="s">
        <v>13</v>
      </c>
      <c r="I14" s="62">
        <v>2</v>
      </c>
      <c r="J14" s="10"/>
    </row>
    <row r="15" spans="1:10" s="34" customFormat="1">
      <c r="A15" s="62">
        <v>3</v>
      </c>
      <c r="B15" s="54" t="s">
        <v>55</v>
      </c>
      <c r="C15" s="194">
        <v>110.94170051133023</v>
      </c>
      <c r="D15" s="194">
        <v>108.62524700057628</v>
      </c>
      <c r="E15" s="194">
        <v>106.2355606669866</v>
      </c>
      <c r="F15" s="194">
        <v>105.64232379220742</v>
      </c>
      <c r="G15" s="194">
        <v>106.43794116280199</v>
      </c>
      <c r="H15" s="155" t="s">
        <v>58</v>
      </c>
      <c r="I15" s="62">
        <v>3</v>
      </c>
      <c r="J15" s="10"/>
    </row>
    <row r="16" spans="1:10" s="34" customFormat="1">
      <c r="A16" s="62">
        <v>4</v>
      </c>
      <c r="B16" s="54" t="s">
        <v>116</v>
      </c>
      <c r="C16" s="194">
        <v>-13.394123976339545</v>
      </c>
      <c r="D16" s="194">
        <v>-10.606131764840903</v>
      </c>
      <c r="E16" s="194">
        <v>-5.9629768967827799</v>
      </c>
      <c r="F16" s="194">
        <v>-6.8863761774541539</v>
      </c>
      <c r="G16" s="194">
        <v>-5.5097360075493826</v>
      </c>
      <c r="H16" s="155" t="s">
        <v>117</v>
      </c>
      <c r="I16" s="62">
        <v>4</v>
      </c>
      <c r="J16" s="10"/>
    </row>
    <row r="17" spans="1:10" s="34" customFormat="1">
      <c r="A17" s="62" t="s">
        <v>9</v>
      </c>
      <c r="B17" s="52" t="s">
        <v>61</v>
      </c>
      <c r="C17" s="197">
        <v>30.978913944017577</v>
      </c>
      <c r="D17" s="197">
        <v>36.876802524325278</v>
      </c>
      <c r="E17" s="197">
        <v>37.953786162955879</v>
      </c>
      <c r="F17" s="197">
        <v>36.292653533502374</v>
      </c>
      <c r="G17" s="197">
        <v>37.048850679591069</v>
      </c>
      <c r="H17" s="187" t="s">
        <v>59</v>
      </c>
      <c r="I17" s="62" t="s">
        <v>9</v>
      </c>
      <c r="J17" s="10"/>
    </row>
    <row r="18" spans="1:10">
      <c r="A18" s="60" t="s">
        <v>31</v>
      </c>
      <c r="B18" s="53" t="s">
        <v>39</v>
      </c>
      <c r="C18" s="195">
        <v>8.1880403151134438</v>
      </c>
      <c r="D18" s="195">
        <v>10.408074120533133</v>
      </c>
      <c r="E18" s="195">
        <v>8.0208551514940751</v>
      </c>
      <c r="F18" s="195">
        <v>6.7155851887117191</v>
      </c>
      <c r="G18" s="195">
        <v>5.7792314051769909</v>
      </c>
      <c r="H18" s="188" t="s">
        <v>50</v>
      </c>
      <c r="I18" s="60" t="s">
        <v>31</v>
      </c>
      <c r="J18" s="7"/>
    </row>
    <row r="19" spans="1:10">
      <c r="A19" s="60" t="s">
        <v>32</v>
      </c>
      <c r="B19" s="53" t="s">
        <v>40</v>
      </c>
      <c r="C19" s="195">
        <v>22.790873628904134</v>
      </c>
      <c r="D19" s="195">
        <v>26.468728403792134</v>
      </c>
      <c r="E19" s="195">
        <v>29.932931011461811</v>
      </c>
      <c r="F19" s="195">
        <v>29.577068344790653</v>
      </c>
      <c r="G19" s="195">
        <v>31.269619274414083</v>
      </c>
      <c r="H19" s="188" t="s">
        <v>51</v>
      </c>
      <c r="I19" s="60" t="s">
        <v>32</v>
      </c>
      <c r="J19" s="7"/>
    </row>
    <row r="20" spans="1:10" s="34" customFormat="1">
      <c r="A20" s="62" t="s">
        <v>10</v>
      </c>
      <c r="B20" s="52" t="s">
        <v>62</v>
      </c>
      <c r="C20" s="207">
        <v>44.37303792035712</v>
      </c>
      <c r="D20" s="207">
        <v>47.482934289166174</v>
      </c>
      <c r="E20" s="207">
        <v>43.916763059738663</v>
      </c>
      <c r="F20" s="207">
        <v>43.179029710956527</v>
      </c>
      <c r="G20" s="207">
        <v>42.558586687140455</v>
      </c>
      <c r="H20" s="187" t="s">
        <v>60</v>
      </c>
      <c r="I20" s="62" t="s">
        <v>10</v>
      </c>
      <c r="J20" s="10"/>
    </row>
    <row r="21" spans="1:10">
      <c r="A21" s="60" t="s">
        <v>31</v>
      </c>
      <c r="B21" s="53" t="s">
        <v>42</v>
      </c>
      <c r="C21" s="198">
        <v>33.32046921749307</v>
      </c>
      <c r="D21" s="198">
        <v>34.236136984136813</v>
      </c>
      <c r="E21" s="198">
        <v>29.232438292452674</v>
      </c>
      <c r="F21" s="198">
        <v>29.057947493240899</v>
      </c>
      <c r="G21" s="198">
        <v>27.771406381239348</v>
      </c>
      <c r="H21" s="188" t="s">
        <v>53</v>
      </c>
      <c r="I21" s="60" t="s">
        <v>31</v>
      </c>
      <c r="J21" s="7"/>
    </row>
    <row r="22" spans="1:10">
      <c r="A22" s="60" t="s">
        <v>32</v>
      </c>
      <c r="B22" s="53" t="s">
        <v>43</v>
      </c>
      <c r="C22" s="195">
        <v>11.052568702864047</v>
      </c>
      <c r="D22" s="195">
        <v>13.246797305029364</v>
      </c>
      <c r="E22" s="195">
        <v>14.684324767285986</v>
      </c>
      <c r="F22" s="195">
        <v>14.12108221771563</v>
      </c>
      <c r="G22" s="195">
        <v>14.787180305901105</v>
      </c>
      <c r="H22" s="188" t="s">
        <v>54</v>
      </c>
      <c r="I22" s="60" t="s">
        <v>32</v>
      </c>
      <c r="J22" s="7"/>
    </row>
    <row r="23" spans="1:10" s="34" customFormat="1" ht="13.5" thickBot="1">
      <c r="A23" s="190">
        <v>5</v>
      </c>
      <c r="B23" s="191" t="s">
        <v>109</v>
      </c>
      <c r="C23" s="208">
        <v>2.4524234650093297</v>
      </c>
      <c r="D23" s="208">
        <v>1.9808847642646492</v>
      </c>
      <c r="E23" s="208">
        <v>-0.27258377020384744</v>
      </c>
      <c r="F23" s="208">
        <v>1.2440523852467502</v>
      </c>
      <c r="G23" s="208">
        <v>-0.9282051552526005</v>
      </c>
      <c r="H23" s="193" t="s">
        <v>26</v>
      </c>
      <c r="I23" s="190">
        <v>5</v>
      </c>
      <c r="J23" s="10"/>
    </row>
    <row r="24" spans="1:10">
      <c r="C24" s="13"/>
      <c r="D24" s="13"/>
      <c r="E24" s="13"/>
      <c r="F24" s="13"/>
      <c r="G24" s="13"/>
    </row>
    <row r="25" spans="1:10">
      <c r="B25" s="59" t="s">
        <v>191</v>
      </c>
      <c r="C25" s="75"/>
      <c r="D25" s="75"/>
      <c r="E25" s="75"/>
      <c r="F25" s="75"/>
      <c r="G25" s="75"/>
    </row>
    <row r="26" spans="1:10">
      <c r="B26" s="10"/>
      <c r="C26" s="13"/>
      <c r="D26" s="13"/>
      <c r="E26" s="13"/>
      <c r="F26" s="13"/>
      <c r="G26" s="13"/>
    </row>
  </sheetData>
  <mergeCells count="4">
    <mergeCell ref="I5:I6"/>
    <mergeCell ref="A5:A6"/>
    <mergeCell ref="B5:B6"/>
    <mergeCell ref="H5:H6"/>
  </mergeCells>
  <phoneticPr fontId="7" type="noConversion"/>
  <pageMargins left="0.36" right="0.17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K27"/>
  <sheetViews>
    <sheetView workbookViewId="0">
      <selection activeCell="C23" sqref="C23:G23"/>
    </sheetView>
  </sheetViews>
  <sheetFormatPr defaultRowHeight="12.75"/>
  <cols>
    <col min="1" max="1" width="6.42578125" customWidth="1"/>
    <col min="2" max="2" width="38.42578125" customWidth="1"/>
    <col min="3" max="7" width="11.28515625" customWidth="1"/>
    <col min="8" max="8" width="44" customWidth="1"/>
    <col min="9" max="9" width="6.42578125" customWidth="1"/>
    <col min="11" max="11" width="9.5703125" bestFit="1" customWidth="1"/>
  </cols>
  <sheetData>
    <row r="1" spans="1:11">
      <c r="A1" s="1" t="s">
        <v>127</v>
      </c>
      <c r="B1" s="9"/>
      <c r="C1" s="9"/>
      <c r="D1" s="9"/>
      <c r="E1" s="9"/>
      <c r="F1" s="9"/>
      <c r="G1" s="9"/>
      <c r="H1" s="7"/>
    </row>
    <row r="2" spans="1:11">
      <c r="A2" s="6" t="s">
        <v>131</v>
      </c>
      <c r="B2" s="9"/>
      <c r="C2" s="9"/>
      <c r="D2" s="9"/>
      <c r="E2" s="9"/>
      <c r="F2" s="9"/>
      <c r="G2" s="9"/>
      <c r="H2" s="7"/>
    </row>
    <row r="3" spans="1:11">
      <c r="A3" s="1" t="s">
        <v>195</v>
      </c>
      <c r="B3" s="9"/>
      <c r="C3" s="9"/>
      <c r="D3" s="9"/>
      <c r="E3" s="9"/>
      <c r="F3" s="9"/>
      <c r="G3" s="9"/>
      <c r="H3" s="7"/>
    </row>
    <row r="4" spans="1:11" ht="13.5" thickBot="1">
      <c r="A4" s="2"/>
      <c r="B4" s="2"/>
      <c r="C4" s="2"/>
      <c r="D4" s="2"/>
      <c r="E4" s="2"/>
      <c r="F4" s="2"/>
      <c r="G4" s="2"/>
      <c r="H4" s="32" t="s">
        <v>29</v>
      </c>
    </row>
    <row r="5" spans="1:11">
      <c r="A5" s="263" t="s">
        <v>2</v>
      </c>
      <c r="B5" s="263" t="s">
        <v>3</v>
      </c>
      <c r="C5" s="128"/>
      <c r="D5" s="128"/>
      <c r="E5" s="128"/>
      <c r="F5" s="128"/>
      <c r="G5" s="128"/>
      <c r="H5" s="265" t="s">
        <v>4</v>
      </c>
      <c r="I5" s="261" t="s">
        <v>17</v>
      </c>
    </row>
    <row r="6" spans="1:11">
      <c r="A6" s="264"/>
      <c r="B6" s="264"/>
      <c r="C6" s="129">
        <v>2021</v>
      </c>
      <c r="D6" s="129">
        <v>2022</v>
      </c>
      <c r="E6" s="152">
        <v>2023</v>
      </c>
      <c r="F6" s="152">
        <v>2024</v>
      </c>
      <c r="G6" s="152" t="s">
        <v>192</v>
      </c>
      <c r="H6" s="266"/>
      <c r="I6" s="262"/>
    </row>
    <row r="7" spans="1:11">
      <c r="A7" s="22"/>
      <c r="B7" s="22" t="s">
        <v>5</v>
      </c>
      <c r="C7" s="6"/>
      <c r="D7" s="6"/>
      <c r="E7" s="130"/>
      <c r="F7" s="6"/>
      <c r="G7" s="6"/>
      <c r="H7" s="3" t="s">
        <v>6</v>
      </c>
      <c r="I7" s="24"/>
    </row>
    <row r="8" spans="1:11" s="34" customFormat="1">
      <c r="A8" s="25">
        <v>1</v>
      </c>
      <c r="B8" s="104" t="s">
        <v>56</v>
      </c>
      <c r="C8" s="209">
        <v>4.9915942928611798</v>
      </c>
      <c r="D8" s="209">
        <v>6.6664343498001841</v>
      </c>
      <c r="E8" s="209">
        <v>2.8409746570850984</v>
      </c>
      <c r="F8" s="209">
        <v>3.7175329671061945</v>
      </c>
      <c r="G8" s="209">
        <v>4.6631512058183944</v>
      </c>
      <c r="H8" s="5" t="s">
        <v>63</v>
      </c>
      <c r="I8" s="26">
        <v>1</v>
      </c>
      <c r="K8" s="117"/>
    </row>
    <row r="9" spans="1:11" s="34" customFormat="1">
      <c r="A9" s="25" t="s">
        <v>9</v>
      </c>
      <c r="B9" s="105" t="s">
        <v>33</v>
      </c>
      <c r="C9" s="209">
        <v>5.4292843955333012</v>
      </c>
      <c r="D9" s="209">
        <v>7.3882129441917641</v>
      </c>
      <c r="E9" s="209">
        <v>2.2768410413660547</v>
      </c>
      <c r="F9" s="209">
        <v>4.2310611637533952</v>
      </c>
      <c r="G9" s="209">
        <v>3.3973560337238666</v>
      </c>
      <c r="H9" s="19" t="s">
        <v>44</v>
      </c>
      <c r="I9" s="26" t="s">
        <v>9</v>
      </c>
    </row>
    <row r="10" spans="1:11" s="34" customFormat="1">
      <c r="A10" s="25" t="s">
        <v>10</v>
      </c>
      <c r="B10" s="105" t="s">
        <v>34</v>
      </c>
      <c r="C10" s="209">
        <v>2.1970355055228765</v>
      </c>
      <c r="D10" s="209">
        <v>2.5313192598458727</v>
      </c>
      <c r="E10" s="209">
        <v>6.5523518379968095</v>
      </c>
      <c r="F10" s="209">
        <v>0.45106763466478128</v>
      </c>
      <c r="G10" s="209">
        <v>11.373815271922581</v>
      </c>
      <c r="H10" s="19" t="s">
        <v>45</v>
      </c>
      <c r="I10" s="26" t="s">
        <v>10</v>
      </c>
    </row>
    <row r="11" spans="1:11">
      <c r="A11" s="27" t="s">
        <v>31</v>
      </c>
      <c r="B11" s="106" t="s">
        <v>35</v>
      </c>
      <c r="C11" s="210">
        <v>7.3368992674154754</v>
      </c>
      <c r="D11" s="210">
        <v>2.0891437470971397</v>
      </c>
      <c r="E11" s="210">
        <v>4.5667266180894046</v>
      </c>
      <c r="F11" s="210">
        <v>4.8757151186136838</v>
      </c>
      <c r="G11" s="210">
        <v>13.873974392142813</v>
      </c>
      <c r="H11" s="18" t="s">
        <v>46</v>
      </c>
      <c r="I11" s="28" t="s">
        <v>31</v>
      </c>
    </row>
    <row r="12" spans="1:11">
      <c r="A12" s="27" t="s">
        <v>32</v>
      </c>
      <c r="B12" s="106" t="s">
        <v>36</v>
      </c>
      <c r="C12" s="210">
        <v>-2.0556138781185069</v>
      </c>
      <c r="D12" s="210">
        <v>2.9223065325274291</v>
      </c>
      <c r="E12" s="210">
        <v>8.2588139844386461</v>
      </c>
      <c r="F12" s="210">
        <v>-2.9938058415853845</v>
      </c>
      <c r="G12" s="210">
        <v>9.269083788184119</v>
      </c>
      <c r="H12" s="18" t="s">
        <v>47</v>
      </c>
      <c r="I12" s="28" t="s">
        <v>32</v>
      </c>
    </row>
    <row r="13" spans="1:11" s="34" customFormat="1" ht="12.75" customHeight="1">
      <c r="A13" s="25" t="s">
        <v>11</v>
      </c>
      <c r="B13" s="105" t="s">
        <v>37</v>
      </c>
      <c r="C13" s="209">
        <v>13.305902100591325</v>
      </c>
      <c r="D13" s="209">
        <v>10.385405798913851</v>
      </c>
      <c r="E13" s="209">
        <v>-4.276378418216197</v>
      </c>
      <c r="F13" s="209">
        <v>12.838172532690905</v>
      </c>
      <c r="G13" s="209">
        <v>11.652001009064932</v>
      </c>
      <c r="H13" s="19" t="s">
        <v>48</v>
      </c>
      <c r="I13" s="26" t="s">
        <v>11</v>
      </c>
    </row>
    <row r="14" spans="1:11" s="85" customFormat="1">
      <c r="A14" s="62">
        <v>2</v>
      </c>
      <c r="B14" s="154" t="s">
        <v>12</v>
      </c>
      <c r="C14" s="211">
        <v>17.896388467807142</v>
      </c>
      <c r="D14" s="211">
        <v>1.5305407897555625</v>
      </c>
      <c r="E14" s="211">
        <v>1.9799741374389157</v>
      </c>
      <c r="F14" s="211">
        <v>2.6085662262593559</v>
      </c>
      <c r="G14" s="211">
        <v>3.2999447050458173</v>
      </c>
      <c r="H14" s="54" t="s">
        <v>13</v>
      </c>
      <c r="I14" s="63">
        <v>2</v>
      </c>
    </row>
    <row r="15" spans="1:11" s="34" customFormat="1">
      <c r="A15" s="25">
        <v>3</v>
      </c>
      <c r="B15" s="104" t="s">
        <v>55</v>
      </c>
      <c r="C15" s="209">
        <v>7.9178486053121446</v>
      </c>
      <c r="D15" s="209">
        <v>5.3940671169943926</v>
      </c>
      <c r="E15" s="209">
        <v>2.6351726040028325</v>
      </c>
      <c r="F15" s="209">
        <v>3.4606829315816441</v>
      </c>
      <c r="G15" s="209">
        <v>4.3497567012436491</v>
      </c>
      <c r="H15" s="5" t="s">
        <v>58</v>
      </c>
      <c r="I15" s="26">
        <v>3</v>
      </c>
    </row>
    <row r="16" spans="1:11" s="34" customFormat="1">
      <c r="A16" s="25">
        <v>4</v>
      </c>
      <c r="B16" s="104" t="s">
        <v>118</v>
      </c>
      <c r="C16" s="209">
        <v>2.5144383916506001</v>
      </c>
      <c r="D16" s="209">
        <v>0.24826344614699281</v>
      </c>
      <c r="E16" s="209">
        <v>-32.220443703092258</v>
      </c>
      <c r="F16" s="209">
        <v>11.326451895219634</v>
      </c>
      <c r="G16" s="209">
        <v>-16.438473039110107</v>
      </c>
      <c r="H16" s="5" t="s">
        <v>117</v>
      </c>
      <c r="I16" s="26">
        <v>4</v>
      </c>
    </row>
    <row r="17" spans="1:9" s="34" customFormat="1">
      <c r="A17" s="25" t="s">
        <v>9</v>
      </c>
      <c r="B17" s="105" t="s">
        <v>61</v>
      </c>
      <c r="C17" s="209">
        <v>51.6405995118742</v>
      </c>
      <c r="D17" s="209">
        <v>16.389523079792554</v>
      </c>
      <c r="E17" s="209">
        <v>9.5676591538109506</v>
      </c>
      <c r="F17" s="209">
        <v>-1.8882924599482322</v>
      </c>
      <c r="G17" s="209">
        <v>7.4209672360374412</v>
      </c>
      <c r="H17" s="19" t="s">
        <v>59</v>
      </c>
      <c r="I17" s="26" t="s">
        <v>9</v>
      </c>
    </row>
    <row r="18" spans="1:9">
      <c r="A18" s="27" t="s">
        <v>31</v>
      </c>
      <c r="B18" s="106" t="s">
        <v>39</v>
      </c>
      <c r="C18" s="210">
        <v>49.278815040845274</v>
      </c>
      <c r="D18" s="210">
        <v>30.710746345101114</v>
      </c>
      <c r="E18" s="210">
        <v>-17.776674772061767</v>
      </c>
      <c r="F18" s="210">
        <v>-31.516719565197022</v>
      </c>
      <c r="G18" s="210">
        <v>-7.8431543540805677</v>
      </c>
      <c r="H18" s="18" t="s">
        <v>50</v>
      </c>
      <c r="I18" s="28" t="s">
        <v>31</v>
      </c>
    </row>
    <row r="19" spans="1:9">
      <c r="A19" s="27" t="s">
        <v>32</v>
      </c>
      <c r="B19" s="106" t="s">
        <v>40</v>
      </c>
      <c r="C19" s="210">
        <v>52.48356893021537</v>
      </c>
      <c r="D19" s="210">
        <v>11.24436035512322</v>
      </c>
      <c r="E19" s="210">
        <v>20.320040225367023</v>
      </c>
      <c r="F19" s="210">
        <v>6.0509675506001344</v>
      </c>
      <c r="G19" s="210">
        <v>10.886743751624593</v>
      </c>
      <c r="H19" s="18" t="s">
        <v>51</v>
      </c>
      <c r="I19" s="28" t="s">
        <v>32</v>
      </c>
    </row>
    <row r="20" spans="1:9" s="34" customFormat="1">
      <c r="A20" s="25" t="s">
        <v>10</v>
      </c>
      <c r="B20" s="105" t="s">
        <v>62</v>
      </c>
      <c r="C20" s="209">
        <v>32.458805802792313</v>
      </c>
      <c r="D20" s="209">
        <v>11.517239305682338</v>
      </c>
      <c r="E20" s="209">
        <v>0.23356614254220176</v>
      </c>
      <c r="F20" s="209">
        <v>-9.4006866094957786E-2</v>
      </c>
      <c r="G20" s="209">
        <v>3.6157617411933956</v>
      </c>
      <c r="H20" s="19" t="s">
        <v>60</v>
      </c>
      <c r="I20" s="26" t="s">
        <v>10</v>
      </c>
    </row>
    <row r="21" spans="1:9">
      <c r="A21" s="27" t="s">
        <v>31</v>
      </c>
      <c r="B21" s="106" t="s">
        <v>42</v>
      </c>
      <c r="C21" s="210">
        <v>29.996003938612205</v>
      </c>
      <c r="D21" s="210">
        <v>7.3244400269981043</v>
      </c>
      <c r="E21" s="210">
        <v>-5.8235186399739547</v>
      </c>
      <c r="F21" s="210">
        <v>-3.1946971082266344</v>
      </c>
      <c r="G21" s="210">
        <v>-5.5988130211645171E-2</v>
      </c>
      <c r="H21" s="18" t="s">
        <v>53</v>
      </c>
      <c r="I21" s="28" t="s">
        <v>31</v>
      </c>
    </row>
    <row r="22" spans="1:9">
      <c r="A22" s="27" t="s">
        <v>32</v>
      </c>
      <c r="B22" s="106" t="s">
        <v>43</v>
      </c>
      <c r="C22" s="210">
        <v>40.391312924472174</v>
      </c>
      <c r="D22" s="210">
        <v>24.157381435205806</v>
      </c>
      <c r="E22" s="210">
        <v>15.888005443128577</v>
      </c>
      <c r="F22" s="210">
        <v>6.07861173255219</v>
      </c>
      <c r="G22" s="210">
        <v>11.171380590133268</v>
      </c>
      <c r="H22" s="18" t="s">
        <v>54</v>
      </c>
      <c r="I22" s="28" t="s">
        <v>32</v>
      </c>
    </row>
    <row r="23" spans="1:9" s="34" customFormat="1" ht="13.5" thickBot="1">
      <c r="A23" s="29">
        <v>5</v>
      </c>
      <c r="B23" s="107" t="s">
        <v>109</v>
      </c>
      <c r="C23" s="212"/>
      <c r="D23" s="212"/>
      <c r="E23" s="212"/>
      <c r="F23" s="212"/>
      <c r="G23" s="212"/>
      <c r="H23" s="23" t="s">
        <v>26</v>
      </c>
      <c r="I23" s="20">
        <v>5</v>
      </c>
    </row>
    <row r="24" spans="1:9">
      <c r="C24" s="51"/>
      <c r="D24" s="51"/>
      <c r="E24" s="51"/>
      <c r="F24" s="51"/>
      <c r="G24" s="51"/>
    </row>
    <row r="25" spans="1:9">
      <c r="B25" s="59" t="s">
        <v>191</v>
      </c>
      <c r="C25" s="14"/>
      <c r="D25" s="14"/>
      <c r="E25" s="14"/>
      <c r="F25" s="14"/>
      <c r="G25" s="14"/>
    </row>
    <row r="26" spans="1:9">
      <c r="B26" s="10"/>
      <c r="C26" s="14"/>
      <c r="D26" s="14"/>
      <c r="E26" s="14"/>
      <c r="F26" s="14"/>
      <c r="G26" s="14"/>
    </row>
    <row r="27" spans="1:9" ht="17.25" customHeight="1"/>
  </sheetData>
  <mergeCells count="4">
    <mergeCell ref="A5:A6"/>
    <mergeCell ref="B5:B6"/>
    <mergeCell ref="H5:H6"/>
    <mergeCell ref="I5:I6"/>
  </mergeCells>
  <phoneticPr fontId="7" type="noConversion"/>
  <pageMargins left="0.39" right="0.17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J28"/>
  <sheetViews>
    <sheetView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RowHeight="12.75"/>
  <cols>
    <col min="1" max="1" width="6.42578125" customWidth="1"/>
    <col min="2" max="2" width="55" customWidth="1"/>
    <col min="5" max="5" width="8" customWidth="1"/>
    <col min="6" max="6" width="10.5703125" customWidth="1"/>
    <col min="7" max="7" width="9.5703125" customWidth="1"/>
    <col min="8" max="8" width="41.85546875" customWidth="1"/>
    <col min="9" max="9" width="6.42578125" customWidth="1"/>
  </cols>
  <sheetData>
    <row r="1" spans="1:10">
      <c r="A1" s="1" t="s">
        <v>110</v>
      </c>
      <c r="B1" s="1"/>
      <c r="C1" s="1"/>
      <c r="D1" s="1"/>
      <c r="E1" s="1"/>
      <c r="F1" s="1"/>
      <c r="G1" s="1"/>
      <c r="H1" s="1"/>
      <c r="I1" s="1"/>
      <c r="J1" s="7"/>
    </row>
    <row r="2" spans="1:10">
      <c r="A2" s="1" t="s">
        <v>22</v>
      </c>
      <c r="B2" s="1"/>
      <c r="C2" s="1"/>
      <c r="D2" s="1"/>
      <c r="E2" s="1"/>
      <c r="F2" s="1"/>
      <c r="G2" s="1"/>
      <c r="H2" s="1"/>
      <c r="I2" s="1"/>
      <c r="J2" s="7"/>
    </row>
    <row r="3" spans="1:10">
      <c r="A3" s="1" t="s">
        <v>198</v>
      </c>
      <c r="B3" s="9"/>
      <c r="C3" s="9"/>
      <c r="D3" s="9"/>
      <c r="E3" s="9"/>
      <c r="F3" s="9"/>
      <c r="G3" s="9"/>
      <c r="I3" s="9"/>
      <c r="J3" s="7"/>
    </row>
    <row r="4" spans="1:10" ht="13.5" thickBot="1">
      <c r="A4" s="1"/>
      <c r="B4" s="9"/>
      <c r="C4" s="9"/>
      <c r="D4" s="9"/>
      <c r="E4" s="9"/>
      <c r="F4" s="9"/>
      <c r="G4" s="9"/>
      <c r="H4" s="30" t="s">
        <v>21</v>
      </c>
      <c r="I4" s="9"/>
      <c r="J4" s="7"/>
    </row>
    <row r="5" spans="1:10">
      <c r="A5" s="126" t="s">
        <v>2</v>
      </c>
      <c r="B5" s="128" t="s">
        <v>3</v>
      </c>
      <c r="C5" s="128"/>
      <c r="D5" s="128"/>
      <c r="E5" s="128"/>
      <c r="F5" s="128"/>
      <c r="G5" s="128"/>
      <c r="H5" s="261" t="s">
        <v>4</v>
      </c>
      <c r="I5" s="261" t="s">
        <v>17</v>
      </c>
      <c r="J5" s="7"/>
    </row>
    <row r="6" spans="1:10">
      <c r="A6" s="127"/>
      <c r="B6" s="129"/>
      <c r="C6" s="129">
        <v>2021</v>
      </c>
      <c r="D6" s="129">
        <v>2022</v>
      </c>
      <c r="E6" s="152">
        <v>2023</v>
      </c>
      <c r="F6" s="152">
        <v>2024</v>
      </c>
      <c r="G6" s="152" t="s">
        <v>192</v>
      </c>
      <c r="H6" s="262"/>
      <c r="I6" s="262"/>
      <c r="J6" s="7"/>
    </row>
    <row r="7" spans="1:10">
      <c r="A7" s="22"/>
      <c r="B7" s="3" t="s">
        <v>5</v>
      </c>
      <c r="C7" s="70"/>
      <c r="D7" s="70"/>
      <c r="E7" s="131"/>
      <c r="F7" s="70"/>
      <c r="G7" s="70"/>
      <c r="H7" s="24" t="s">
        <v>6</v>
      </c>
      <c r="I7" s="24"/>
      <c r="J7" s="7"/>
    </row>
    <row r="8" spans="1:10" s="34" customFormat="1">
      <c r="A8" s="25">
        <v>1</v>
      </c>
      <c r="B8" s="5" t="s">
        <v>56</v>
      </c>
      <c r="C8" s="213">
        <v>4.3283140074595545</v>
      </c>
      <c r="D8" s="213">
        <v>5.5636049714234481</v>
      </c>
      <c r="E8" s="213">
        <v>2.3483757947982307</v>
      </c>
      <c r="F8" s="213">
        <v>3.0346268839754935</v>
      </c>
      <c r="G8" s="213">
        <v>3.7937379272872098</v>
      </c>
      <c r="H8" s="64" t="s">
        <v>63</v>
      </c>
      <c r="I8" s="26">
        <v>1</v>
      </c>
      <c r="J8" s="10"/>
    </row>
    <row r="9" spans="1:10" s="34" customFormat="1">
      <c r="A9" s="25" t="s">
        <v>9</v>
      </c>
      <c r="B9" s="19" t="s">
        <v>33</v>
      </c>
      <c r="C9" s="213">
        <v>3.9289517732749841</v>
      </c>
      <c r="D9" s="213">
        <v>5.1567924555939273</v>
      </c>
      <c r="E9" s="213">
        <v>1.5878010283898489</v>
      </c>
      <c r="F9" s="213">
        <v>2.899373457124069</v>
      </c>
      <c r="G9" s="213">
        <v>2.3260338476602569</v>
      </c>
      <c r="H9" s="65" t="s">
        <v>44</v>
      </c>
      <c r="I9" s="26" t="s">
        <v>9</v>
      </c>
      <c r="J9" s="10"/>
    </row>
    <row r="10" spans="1:10" s="34" customFormat="1">
      <c r="A10" s="25" t="s">
        <v>10</v>
      </c>
      <c r="B10" s="19" t="s">
        <v>34</v>
      </c>
      <c r="C10" s="213">
        <v>0.29854253566086114</v>
      </c>
      <c r="D10" s="213">
        <v>0.32608790450901076</v>
      </c>
      <c r="E10" s="213">
        <v>0.79463374905491324</v>
      </c>
      <c r="F10" s="213">
        <v>5.6336100029111852E-2</v>
      </c>
      <c r="G10" s="213">
        <v>1.3982997508594308</v>
      </c>
      <c r="H10" s="65" t="s">
        <v>45</v>
      </c>
      <c r="I10" s="26" t="s">
        <v>10</v>
      </c>
      <c r="J10" s="10"/>
    </row>
    <row r="11" spans="1:10">
      <c r="A11" s="27" t="s">
        <v>31</v>
      </c>
      <c r="B11" s="18" t="s">
        <v>35</v>
      </c>
      <c r="C11" s="214">
        <v>0.45139782761445918</v>
      </c>
      <c r="D11" s="214">
        <v>0.12629578223633467</v>
      </c>
      <c r="E11" s="214">
        <v>0.25597614851164291</v>
      </c>
      <c r="F11" s="214">
        <v>0.26656824588476052</v>
      </c>
      <c r="G11" s="214">
        <v>0.77960098408369938</v>
      </c>
      <c r="H11" s="66" t="s">
        <v>46</v>
      </c>
      <c r="I11" s="28" t="s">
        <v>31</v>
      </c>
      <c r="J11" s="7"/>
    </row>
    <row r="12" spans="1:10">
      <c r="A12" s="27" t="s">
        <v>32</v>
      </c>
      <c r="B12" s="18" t="s">
        <v>36</v>
      </c>
      <c r="C12" s="214">
        <v>-0.15285529195359801</v>
      </c>
      <c r="D12" s="214">
        <v>0.19979212227267526</v>
      </c>
      <c r="E12" s="214">
        <v>0.53865760054327028</v>
      </c>
      <c r="F12" s="214">
        <v>-0.21023214585564864</v>
      </c>
      <c r="G12" s="214">
        <v>0.61869876677573132</v>
      </c>
      <c r="H12" s="66" t="s">
        <v>47</v>
      </c>
      <c r="I12" s="28" t="s">
        <v>32</v>
      </c>
      <c r="J12" s="7"/>
    </row>
    <row r="13" spans="1:10" s="34" customFormat="1">
      <c r="A13" s="25" t="s">
        <v>11</v>
      </c>
      <c r="B13" s="19" t="s">
        <v>37</v>
      </c>
      <c r="C13" s="213">
        <v>0.10081969852370322</v>
      </c>
      <c r="D13" s="213">
        <v>8.0724611320511119E-2</v>
      </c>
      <c r="E13" s="213">
        <v>-3.4058982646534369E-2</v>
      </c>
      <c r="F13" s="213">
        <v>7.8917326822315281E-2</v>
      </c>
      <c r="G13" s="213">
        <v>6.9404328767516857E-2</v>
      </c>
      <c r="H13" s="65" t="s">
        <v>48</v>
      </c>
      <c r="I13" s="26" t="s">
        <v>11</v>
      </c>
      <c r="J13" s="10"/>
    </row>
    <row r="14" spans="1:10" s="34" customFormat="1">
      <c r="A14" s="25">
        <v>2</v>
      </c>
      <c r="B14" s="5" t="s">
        <v>12</v>
      </c>
      <c r="C14" s="213">
        <v>4.5508230483816243</v>
      </c>
      <c r="D14" s="213">
        <v>0.42066481489260443</v>
      </c>
      <c r="E14" s="213">
        <v>0.51408695519135306</v>
      </c>
      <c r="F14" s="213">
        <v>0.64184903129696402</v>
      </c>
      <c r="G14" s="213">
        <v>0.80144613121385322</v>
      </c>
      <c r="H14" s="64" t="s">
        <v>13</v>
      </c>
      <c r="I14" s="26">
        <v>2</v>
      </c>
      <c r="J14" s="10"/>
    </row>
    <row r="15" spans="1:10" s="34" customFormat="1">
      <c r="A15" s="25">
        <v>3</v>
      </c>
      <c r="B15" s="5" t="s">
        <v>119</v>
      </c>
      <c r="C15" s="213">
        <v>8.8791370558411646</v>
      </c>
      <c r="D15" s="213">
        <v>5.9842697863160552</v>
      </c>
      <c r="E15" s="213">
        <v>2.8624627499895943</v>
      </c>
      <c r="F15" s="213">
        <v>3.6764759152724578</v>
      </c>
      <c r="G15" s="213">
        <v>4.5951840585010544</v>
      </c>
      <c r="H15" s="64" t="s">
        <v>58</v>
      </c>
      <c r="I15" s="26">
        <v>3</v>
      </c>
      <c r="J15" s="10"/>
    </row>
    <row r="16" spans="1:10" s="34" customFormat="1">
      <c r="A16" s="25">
        <v>4</v>
      </c>
      <c r="B16" s="5" t="s">
        <v>116</v>
      </c>
      <c r="C16" s="213">
        <v>-0.36169521538844496</v>
      </c>
      <c r="D16" s="213">
        <v>-3.3252713764861996E-2</v>
      </c>
      <c r="E16" s="213">
        <v>3.4173427143663484</v>
      </c>
      <c r="F16" s="213">
        <v>-0.67539370973716162</v>
      </c>
      <c r="G16" s="213">
        <v>1.1320150913025029</v>
      </c>
      <c r="H16" s="64" t="s">
        <v>64</v>
      </c>
      <c r="I16" s="26">
        <v>4</v>
      </c>
      <c r="J16" s="10"/>
    </row>
    <row r="17" spans="1:10" s="34" customFormat="1">
      <c r="A17" s="25" t="s">
        <v>9</v>
      </c>
      <c r="B17" s="19" t="s">
        <v>38</v>
      </c>
      <c r="C17" s="213">
        <v>11.596287312906279</v>
      </c>
      <c r="D17" s="213">
        <v>5.0772962507238324</v>
      </c>
      <c r="E17" s="213">
        <v>3.5282467723513977</v>
      </c>
      <c r="F17" s="213">
        <v>-0.71667848237996867</v>
      </c>
      <c r="G17" s="213">
        <v>2.6932659278097981</v>
      </c>
      <c r="H17" s="65" t="s">
        <v>59</v>
      </c>
      <c r="I17" s="26" t="s">
        <v>9</v>
      </c>
      <c r="J17" s="10"/>
    </row>
    <row r="18" spans="1:10">
      <c r="A18" s="27" t="s">
        <v>31</v>
      </c>
      <c r="B18" s="18" t="s">
        <v>39</v>
      </c>
      <c r="C18" s="214">
        <v>2.9107511910955162</v>
      </c>
      <c r="D18" s="214">
        <v>2.5146082918091075</v>
      </c>
      <c r="E18" s="214">
        <v>-1.850209486442304</v>
      </c>
      <c r="F18" s="214">
        <v>-2.5279104248270472</v>
      </c>
      <c r="G18" s="214">
        <v>-0.52671371213043283</v>
      </c>
      <c r="H18" s="66" t="s">
        <v>50</v>
      </c>
      <c r="I18" s="28" t="s">
        <v>31</v>
      </c>
    </row>
    <row r="19" spans="1:10">
      <c r="A19" s="27" t="s">
        <v>32</v>
      </c>
      <c r="B19" s="18" t="s">
        <v>40</v>
      </c>
      <c r="C19" s="214">
        <v>8.6855361218107614</v>
      </c>
      <c r="D19" s="214">
        <v>2.5626879589147276</v>
      </c>
      <c r="E19" s="214">
        <v>5.3784562587937064</v>
      </c>
      <c r="F19" s="214">
        <v>1.8112319424470784</v>
      </c>
      <c r="G19" s="214">
        <v>3.2199796399402341</v>
      </c>
      <c r="H19" s="66" t="s">
        <v>51</v>
      </c>
      <c r="I19" s="28" t="s">
        <v>32</v>
      </c>
    </row>
    <row r="20" spans="1:10" s="34" customFormat="1">
      <c r="A20" s="25" t="s">
        <v>10</v>
      </c>
      <c r="B20" s="19" t="s">
        <v>41</v>
      </c>
      <c r="C20" s="213">
        <v>11.957982528294723</v>
      </c>
      <c r="D20" s="213">
        <v>5.1105489644886948</v>
      </c>
      <c r="E20" s="213">
        <v>0.11090405798504922</v>
      </c>
      <c r="F20" s="213">
        <v>-4.1284772642807083E-2</v>
      </c>
      <c r="G20" s="213">
        <v>1.561250836507295</v>
      </c>
      <c r="H20" s="65" t="s">
        <v>60</v>
      </c>
      <c r="I20" s="26" t="s">
        <v>10</v>
      </c>
    </row>
    <row r="21" spans="1:10">
      <c r="A21" s="27" t="s">
        <v>31</v>
      </c>
      <c r="B21" s="18" t="s">
        <v>42</v>
      </c>
      <c r="C21" s="214">
        <v>8.4326067348771314</v>
      </c>
      <c r="D21" s="214">
        <v>2.440537784549647</v>
      </c>
      <c r="E21" s="214">
        <v>-1.9937478188782245</v>
      </c>
      <c r="F21" s="214">
        <v>-0.93388786079311903</v>
      </c>
      <c r="G21" s="214">
        <v>-1.6269001479347289E-2</v>
      </c>
      <c r="H21" s="66" t="s">
        <v>53</v>
      </c>
      <c r="I21" s="28" t="s">
        <v>31</v>
      </c>
    </row>
    <row r="22" spans="1:10">
      <c r="A22" s="27" t="s">
        <v>32</v>
      </c>
      <c r="B22" s="18" t="s">
        <v>43</v>
      </c>
      <c r="C22" s="214">
        <v>3.5253757934175933</v>
      </c>
      <c r="D22" s="214">
        <v>2.6700111799390474</v>
      </c>
      <c r="E22" s="214">
        <v>2.1046518768632767</v>
      </c>
      <c r="F22" s="214">
        <v>0.89260308815031431</v>
      </c>
      <c r="G22" s="214">
        <v>1.5775198379866449</v>
      </c>
      <c r="H22" s="66" t="s">
        <v>54</v>
      </c>
      <c r="I22" s="28" t="s">
        <v>32</v>
      </c>
    </row>
    <row r="23" spans="1:10" s="34" customFormat="1" ht="13.5" thickBot="1">
      <c r="A23" s="29">
        <v>5</v>
      </c>
      <c r="B23" s="23" t="s">
        <v>109</v>
      </c>
      <c r="C23" s="215">
        <v>0.40663924098198623</v>
      </c>
      <c r="D23" s="215">
        <v>-1.4614714367607538</v>
      </c>
      <c r="E23" s="215">
        <v>-2.2687534814786283</v>
      </c>
      <c r="F23" s="215">
        <v>1.0274290137355928</v>
      </c>
      <c r="G23" s="215">
        <v>-2.0671365833022701</v>
      </c>
      <c r="H23" s="67" t="s">
        <v>26</v>
      </c>
      <c r="I23" s="20">
        <v>5</v>
      </c>
    </row>
    <row r="24" spans="1:10">
      <c r="B24" s="7"/>
      <c r="C24" s="68"/>
      <c r="D24" s="68"/>
      <c r="E24" s="68"/>
      <c r="F24" s="68"/>
      <c r="G24" s="68"/>
    </row>
    <row r="25" spans="1:10">
      <c r="B25" s="59" t="s">
        <v>191</v>
      </c>
      <c r="C25" s="16"/>
      <c r="D25" s="16"/>
      <c r="E25" s="16"/>
      <c r="F25" s="16"/>
      <c r="G25" s="16"/>
    </row>
    <row r="26" spans="1:10">
      <c r="B26" s="10"/>
      <c r="C26" s="16"/>
      <c r="D26" s="16"/>
      <c r="E26" s="16"/>
      <c r="F26" s="16"/>
      <c r="G26" s="16"/>
      <c r="H26" s="51"/>
    </row>
    <row r="27" spans="1:10">
      <c r="C27" s="16"/>
      <c r="D27" s="16"/>
      <c r="E27" s="16"/>
      <c r="F27" s="16"/>
      <c r="G27" s="16"/>
    </row>
    <row r="28" spans="1:10">
      <c r="C28" s="16"/>
      <c r="D28" s="16"/>
      <c r="E28" s="16"/>
      <c r="F28" s="16"/>
      <c r="G28" s="16"/>
    </row>
  </sheetData>
  <mergeCells count="2">
    <mergeCell ref="I5:I6"/>
    <mergeCell ref="H5:H6"/>
  </mergeCells>
  <phoneticPr fontId="7" type="noConversion"/>
  <pageMargins left="0.39" right="0.75" top="1" bottom="1" header="0.5" footer="0.5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I33"/>
  <sheetViews>
    <sheetView workbookViewId="0">
      <selection activeCell="D29" sqref="D29"/>
    </sheetView>
  </sheetViews>
  <sheetFormatPr defaultRowHeight="12.75"/>
  <cols>
    <col min="1" max="1" width="6.42578125" customWidth="1"/>
    <col min="2" max="2" width="44" customWidth="1"/>
    <col min="3" max="7" width="10.42578125" customWidth="1"/>
    <col min="8" max="8" width="42.5703125" customWidth="1"/>
    <col min="9" max="9" width="6.42578125" customWidth="1"/>
  </cols>
  <sheetData>
    <row r="1" spans="1:9">
      <c r="A1" s="1" t="s">
        <v>111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23</v>
      </c>
      <c r="B2" s="1"/>
      <c r="C2" s="1"/>
      <c r="D2" s="1"/>
      <c r="E2" s="1"/>
      <c r="F2" s="1"/>
      <c r="G2" s="1"/>
      <c r="H2" s="1"/>
      <c r="I2" s="1"/>
    </row>
    <row r="3" spans="1:9" ht="13.5" thickBot="1">
      <c r="A3" s="9"/>
      <c r="B3" s="9"/>
      <c r="C3" s="9"/>
      <c r="D3" s="9"/>
      <c r="E3" s="9"/>
      <c r="F3" s="9"/>
      <c r="G3" s="9"/>
      <c r="H3" s="30" t="s">
        <v>30</v>
      </c>
      <c r="I3" s="9"/>
    </row>
    <row r="4" spans="1:9">
      <c r="A4" s="263" t="s">
        <v>2</v>
      </c>
      <c r="B4" s="265" t="s">
        <v>3</v>
      </c>
      <c r="C4" s="128"/>
      <c r="D4" s="128"/>
      <c r="E4" s="128"/>
      <c r="F4" s="128"/>
      <c r="G4" s="128"/>
      <c r="H4" s="261" t="s">
        <v>4</v>
      </c>
      <c r="I4" s="261" t="s">
        <v>17</v>
      </c>
    </row>
    <row r="5" spans="1:9">
      <c r="A5" s="264"/>
      <c r="B5" s="266"/>
      <c r="C5" s="129">
        <v>2021</v>
      </c>
      <c r="D5" s="129">
        <v>2022</v>
      </c>
      <c r="E5" s="152">
        <v>2023</v>
      </c>
      <c r="F5" s="152">
        <v>2024</v>
      </c>
      <c r="G5" s="152" t="s">
        <v>192</v>
      </c>
      <c r="H5" s="262"/>
      <c r="I5" s="262"/>
    </row>
    <row r="6" spans="1:9">
      <c r="A6" s="22"/>
      <c r="B6" s="3" t="s">
        <v>5</v>
      </c>
      <c r="C6" s="73"/>
      <c r="D6" s="73"/>
      <c r="E6" s="132"/>
      <c r="F6" s="132"/>
      <c r="G6" s="132"/>
      <c r="H6" s="24" t="s">
        <v>6</v>
      </c>
      <c r="I6" s="24"/>
    </row>
    <row r="7" spans="1:9" s="34" customFormat="1">
      <c r="A7" s="25">
        <v>1</v>
      </c>
      <c r="B7" s="5" t="s">
        <v>56</v>
      </c>
      <c r="C7" s="209">
        <v>3.1392255990537734</v>
      </c>
      <c r="D7" s="209">
        <v>6.7747569618978645</v>
      </c>
      <c r="E7" s="209">
        <v>5.6083650260677587</v>
      </c>
      <c r="F7" s="209">
        <v>2.2707076748608159</v>
      </c>
      <c r="G7" s="209">
        <v>1.5735425887661876</v>
      </c>
      <c r="H7" s="64" t="s">
        <v>57</v>
      </c>
      <c r="I7" s="26">
        <v>1</v>
      </c>
    </row>
    <row r="8" spans="1:9" s="118" customFormat="1">
      <c r="A8" s="25" t="s">
        <v>9</v>
      </c>
      <c r="B8" s="19" t="s">
        <v>33</v>
      </c>
      <c r="C8" s="209">
        <v>2.9295515573807478</v>
      </c>
      <c r="D8" s="209">
        <v>6.9855976960778889</v>
      </c>
      <c r="E8" s="209">
        <v>5.6643408604844154</v>
      </c>
      <c r="F8" s="209">
        <v>2.0208732651746431</v>
      </c>
      <c r="G8" s="209">
        <v>2.003462029753095</v>
      </c>
      <c r="H8" s="65" t="s">
        <v>44</v>
      </c>
      <c r="I8" s="158" t="s">
        <v>9</v>
      </c>
    </row>
    <row r="9" spans="1:9" s="34" customFormat="1">
      <c r="A9" s="25" t="s">
        <v>10</v>
      </c>
      <c r="B9" s="19" t="s">
        <v>34</v>
      </c>
      <c r="C9" s="209">
        <v>4.3699616935970056</v>
      </c>
      <c r="D9" s="209">
        <v>5.580641958855395</v>
      </c>
      <c r="E9" s="209">
        <v>6.298354634654018</v>
      </c>
      <c r="F9" s="209">
        <v>4.2942880174805538</v>
      </c>
      <c r="G9" s="209">
        <v>-0.94788516815572166</v>
      </c>
      <c r="H9" s="65" t="s">
        <v>45</v>
      </c>
      <c r="I9" s="26" t="s">
        <v>10</v>
      </c>
    </row>
    <row r="10" spans="1:9">
      <c r="A10" s="27" t="s">
        <v>31</v>
      </c>
      <c r="B10" s="18" t="s">
        <v>35</v>
      </c>
      <c r="C10" s="210">
        <v>2.9958598716584675</v>
      </c>
      <c r="D10" s="210">
        <v>4.4367178862700456</v>
      </c>
      <c r="E10" s="210">
        <v>2.5879517226984063</v>
      </c>
      <c r="F10" s="210">
        <v>4.3019784385339648</v>
      </c>
      <c r="G10" s="210">
        <v>-3.7130197430901717</v>
      </c>
      <c r="H10" s="66" t="s">
        <v>46</v>
      </c>
      <c r="I10" s="28" t="s">
        <v>31</v>
      </c>
    </row>
    <row r="11" spans="1:9">
      <c r="A11" s="27" t="s">
        <v>32</v>
      </c>
      <c r="B11" s="18" t="s">
        <v>36</v>
      </c>
      <c r="C11" s="210">
        <v>5.6158995529304434</v>
      </c>
      <c r="D11" s="210">
        <v>6.5839520554674493</v>
      </c>
      <c r="E11" s="210">
        <v>9.3783545098759618</v>
      </c>
      <c r="F11" s="210">
        <v>4.2878148001655774</v>
      </c>
      <c r="G11" s="210">
        <v>1.4780126130846156</v>
      </c>
      <c r="H11" s="66" t="s">
        <v>47</v>
      </c>
      <c r="I11" s="28" t="s">
        <v>32</v>
      </c>
    </row>
    <row r="12" spans="1:9" s="34" customFormat="1">
      <c r="A12" s="25" t="s">
        <v>11</v>
      </c>
      <c r="B12" s="19" t="s">
        <v>37</v>
      </c>
      <c r="C12" s="209">
        <v>1.8647880217239106</v>
      </c>
      <c r="D12" s="209">
        <v>6.73828125</v>
      </c>
      <c r="E12" s="209">
        <v>-11.3234555791975</v>
      </c>
      <c r="F12" s="209">
        <v>-8.6040553414352416</v>
      </c>
      <c r="G12" s="209">
        <v>7.7224831534407059</v>
      </c>
      <c r="H12" s="65" t="s">
        <v>48</v>
      </c>
      <c r="I12" s="26" t="s">
        <v>11</v>
      </c>
    </row>
    <row r="13" spans="1:9" s="85" customFormat="1">
      <c r="A13" s="62">
        <v>2</v>
      </c>
      <c r="B13" s="54" t="s">
        <v>12</v>
      </c>
      <c r="C13" s="211">
        <v>3.1481457724212021</v>
      </c>
      <c r="D13" s="211">
        <v>6.9911610203409396</v>
      </c>
      <c r="E13" s="211">
        <v>2.2005717837666054</v>
      </c>
      <c r="F13" s="211">
        <v>2.3809405604936558</v>
      </c>
      <c r="G13" s="211">
        <v>1.6309526986293434</v>
      </c>
      <c r="H13" s="155" t="s">
        <v>13</v>
      </c>
      <c r="I13" s="63">
        <v>2</v>
      </c>
    </row>
    <row r="14" spans="1:9" s="34" customFormat="1">
      <c r="A14" s="25">
        <v>3</v>
      </c>
      <c r="B14" s="5" t="s">
        <v>55</v>
      </c>
      <c r="C14" s="209">
        <v>3.1414353407082132</v>
      </c>
      <c r="D14" s="209">
        <v>6.8264036406196453</v>
      </c>
      <c r="E14" s="209">
        <v>4.7990116041226543</v>
      </c>
      <c r="F14" s="209">
        <v>2.2960286579654792</v>
      </c>
      <c r="G14" s="209">
        <v>1.5866081104337439</v>
      </c>
      <c r="H14" s="64" t="s">
        <v>58</v>
      </c>
      <c r="I14" s="26">
        <v>3</v>
      </c>
    </row>
    <row r="15" spans="1:9" s="34" customFormat="1">
      <c r="A15" s="25">
        <v>4</v>
      </c>
      <c r="B15" s="5" t="s">
        <v>114</v>
      </c>
      <c r="C15" s="209">
        <v>2.193367502340692</v>
      </c>
      <c r="D15" s="209">
        <v>-9.1709736006937703</v>
      </c>
      <c r="E15" s="209">
        <v>-8.7733654907352872</v>
      </c>
      <c r="F15" s="209">
        <v>10.406675179164495</v>
      </c>
      <c r="G15" s="209">
        <v>0.74025858148432633</v>
      </c>
      <c r="H15" s="64" t="s">
        <v>115</v>
      </c>
      <c r="I15" s="26">
        <v>4</v>
      </c>
    </row>
    <row r="16" spans="1:9" s="34" customFormat="1">
      <c r="A16" s="25" t="s">
        <v>9</v>
      </c>
      <c r="B16" s="19" t="s">
        <v>61</v>
      </c>
      <c r="C16" s="209">
        <v>2.3571538691729614</v>
      </c>
      <c r="D16" s="209">
        <v>17.60668111798924</v>
      </c>
      <c r="E16" s="209">
        <v>3.307947187398014</v>
      </c>
      <c r="F16" s="209">
        <v>3.7310718073725582</v>
      </c>
      <c r="G16" s="209">
        <v>-1.4657253360653044E-2</v>
      </c>
      <c r="H16" s="65" t="s">
        <v>59</v>
      </c>
      <c r="I16" s="26" t="s">
        <v>9</v>
      </c>
    </row>
    <row r="17" spans="1:9">
      <c r="A17" s="27" t="s">
        <v>31</v>
      </c>
      <c r="B17" s="18" t="s">
        <v>39</v>
      </c>
      <c r="C17" s="210">
        <v>4.4797592384594935</v>
      </c>
      <c r="D17" s="210">
        <v>11.824746695625677</v>
      </c>
      <c r="E17" s="210">
        <v>3.0788411163108975</v>
      </c>
      <c r="F17" s="210">
        <v>30.120198421308402</v>
      </c>
      <c r="G17" s="210">
        <v>-1.751031047185009</v>
      </c>
      <c r="H17" s="66" t="s">
        <v>50</v>
      </c>
      <c r="I17" s="28" t="s">
        <v>31</v>
      </c>
    </row>
    <row r="18" spans="1:9">
      <c r="A18" s="27" t="s">
        <v>32</v>
      </c>
      <c r="B18" s="18" t="s">
        <v>40</v>
      </c>
      <c r="C18" s="210">
        <v>1.6154749317015842</v>
      </c>
      <c r="D18" s="210">
        <v>20.047443224586431</v>
      </c>
      <c r="E18" s="210">
        <v>3.3695117735297089</v>
      </c>
      <c r="F18" s="210">
        <v>-0.83524843505544766</v>
      </c>
      <c r="G18" s="210">
        <v>0.31300010928629263</v>
      </c>
      <c r="H18" s="66" t="s">
        <v>51</v>
      </c>
      <c r="I18" s="28" t="s">
        <v>32</v>
      </c>
    </row>
    <row r="19" spans="1:9" s="34" customFormat="1">
      <c r="A19" s="25" t="s">
        <v>10</v>
      </c>
      <c r="B19" s="19" t="s">
        <v>62</v>
      </c>
      <c r="C19" s="209">
        <v>2.3076592099229032</v>
      </c>
      <c r="D19" s="209">
        <v>10.340561593912852</v>
      </c>
      <c r="E19" s="209">
        <v>1.4831309651291349</v>
      </c>
      <c r="F19" s="209">
        <v>4.7410922318592554</v>
      </c>
      <c r="G19" s="209">
        <v>8.2437763706650458E-2</v>
      </c>
      <c r="H19" s="65" t="s">
        <v>60</v>
      </c>
      <c r="I19" s="26" t="s">
        <v>10</v>
      </c>
    </row>
    <row r="20" spans="1:9">
      <c r="A20" s="27" t="s">
        <v>31</v>
      </c>
      <c r="B20" s="18" t="s">
        <v>42</v>
      </c>
      <c r="C20" s="210">
        <v>2.58358176768931</v>
      </c>
      <c r="D20" s="210">
        <v>10.086440388075573</v>
      </c>
      <c r="E20" s="210">
        <v>-0.28692891024408596</v>
      </c>
      <c r="F20" s="210">
        <v>9.286578161941577</v>
      </c>
      <c r="G20" s="210">
        <v>0.61101755236194322</v>
      </c>
      <c r="H20" s="66" t="s">
        <v>53</v>
      </c>
      <c r="I20" s="28" t="s">
        <v>31</v>
      </c>
    </row>
    <row r="21" spans="1:9">
      <c r="A21" s="27" t="s">
        <v>32</v>
      </c>
      <c r="B21" s="18" t="s">
        <v>43</v>
      </c>
      <c r="C21" s="210">
        <v>1.4847385397897597</v>
      </c>
      <c r="D21" s="210">
        <v>11.00280078646459</v>
      </c>
      <c r="E21" s="210">
        <v>5.2007577944521017</v>
      </c>
      <c r="F21" s="210">
        <v>-3.5166761819517092</v>
      </c>
      <c r="G21" s="210">
        <v>-0.89541008700663838</v>
      </c>
      <c r="H21" s="66" t="s">
        <v>54</v>
      </c>
      <c r="I21" s="28" t="s">
        <v>32</v>
      </c>
    </row>
    <row r="22" spans="1:9" s="34" customFormat="1" ht="13.5" thickBot="1">
      <c r="A22" s="29">
        <v>5</v>
      </c>
      <c r="B22" s="23" t="s">
        <v>109</v>
      </c>
      <c r="C22" s="212"/>
      <c r="D22" s="212"/>
      <c r="E22" s="212"/>
      <c r="F22" s="212"/>
      <c r="G22" s="212"/>
      <c r="H22" s="67" t="s">
        <v>26</v>
      </c>
      <c r="I22" s="20">
        <v>5</v>
      </c>
    </row>
    <row r="24" spans="1:9">
      <c r="B24" s="4" t="s">
        <v>191</v>
      </c>
      <c r="C24" s="16"/>
      <c r="D24" s="16"/>
      <c r="E24" s="16"/>
      <c r="F24" s="16"/>
      <c r="G24" s="16"/>
    </row>
    <row r="25" spans="1:9">
      <c r="B25" s="10"/>
      <c r="C25" s="51"/>
      <c r="D25" s="51"/>
      <c r="E25" s="51"/>
      <c r="F25" s="51"/>
      <c r="G25" s="51"/>
    </row>
    <row r="33" ht="2.25" customHeight="1"/>
  </sheetData>
  <mergeCells count="4">
    <mergeCell ref="I4:I5"/>
    <mergeCell ref="A4:A5"/>
    <mergeCell ref="B4:B5"/>
    <mergeCell ref="H4:H5"/>
  </mergeCells>
  <phoneticPr fontId="7" type="noConversion"/>
  <pageMargins left="0.21" right="0.1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Kapaku-Cover</vt:lpstr>
      <vt:lpstr>Permbajtja-Content</vt:lpstr>
      <vt:lpstr>Tab_1</vt:lpstr>
      <vt:lpstr>Tab_2</vt:lpstr>
      <vt:lpstr>Tab_3</vt:lpstr>
      <vt:lpstr>Tab_4</vt:lpstr>
      <vt:lpstr>Tab_5</vt:lpstr>
      <vt:lpstr>Tab_6</vt:lpstr>
      <vt:lpstr>Tab_7</vt:lpstr>
      <vt:lpstr>Tab_8</vt:lpstr>
      <vt:lpstr>Tab_9</vt:lpstr>
      <vt:lpstr>Tab_11</vt:lpstr>
      <vt:lpstr>Tab_10</vt:lpstr>
      <vt:lpstr>Tab_12</vt:lpstr>
      <vt:lpstr>Tab_13</vt:lpstr>
      <vt:lpstr>Tab_14</vt:lpstr>
      <vt:lpstr>Tab_15</vt:lpstr>
      <vt:lpstr>Tab_16</vt:lpstr>
      <vt:lpstr>Tab_17</vt:lpstr>
      <vt:lpstr>Tab_18</vt:lpstr>
      <vt:lpstr>'Kapaku-Cover'!Print_Area</vt:lpstr>
      <vt:lpstr>tab_2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inselse</dc:creator>
  <cp:lastModifiedBy>Romina Mucmata</cp:lastModifiedBy>
  <cp:lastPrinted>2023-03-29T11:56:18Z</cp:lastPrinted>
  <dcterms:created xsi:type="dcterms:W3CDTF">2010-06-22T12:01:54Z</dcterms:created>
  <dcterms:modified xsi:type="dcterms:W3CDTF">2026-06-29T14:11:49Z</dcterms:modified>
</cp:coreProperties>
</file>