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jermeni\Downloads\Final\Deliverables\Albanian\Final\"/>
    </mc:Choice>
  </mc:AlternateContent>
  <xr:revisionPtr revIDLastSave="0" documentId="13_ncr:1_{04F390F3-934B-47FC-BB60-B27C78570C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ërmbledhje" sheetId="4" r:id="rId1"/>
    <sheet name="Indikatori_1" sheetId="6" r:id="rId2"/>
    <sheet name="Indikatori_2" sheetId="46" r:id="rId3"/>
    <sheet name="Indikatori_3" sheetId="36" r:id="rId4"/>
    <sheet name="Indikatori_4" sheetId="34" r:id="rId5"/>
    <sheet name="Indikatori_5" sheetId="35" r:id="rId6"/>
    <sheet name="Indikatori_6" sheetId="37" r:id="rId7"/>
    <sheet name="Indikatori_7" sheetId="38" r:id="rId8"/>
    <sheet name="Indikatori_8" sheetId="39" r:id="rId9"/>
    <sheet name="Indikatori_9" sheetId="40" r:id="rId10"/>
    <sheet name="Indikatori_10" sheetId="41" r:id="rId11"/>
    <sheet name="Indikatori_11" sheetId="42" r:id="rId12"/>
    <sheet name="Indikatori_12" sheetId="43" r:id="rId13"/>
    <sheet name="Indikatori_13" sheetId="4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C15" i="4"/>
  <c r="C14" i="4"/>
  <c r="C13" i="4"/>
  <c r="C12" i="4"/>
  <c r="C11" i="4"/>
  <c r="C10" i="4"/>
  <c r="C9" i="4"/>
  <c r="C8" i="4"/>
  <c r="C7" i="4"/>
  <c r="C6" i="4"/>
  <c r="C5" i="4"/>
  <c r="C4" i="4"/>
  <c r="A10" i="4"/>
  <c r="A11" i="4" s="1"/>
  <c r="A12" i="4" s="1"/>
  <c r="A13" i="4" s="1"/>
  <c r="A14" i="4" s="1"/>
  <c r="A15" i="4" s="1"/>
  <c r="A16" i="4" s="1"/>
  <c r="B15" i="4"/>
  <c r="B5" i="4"/>
  <c r="B16" i="4"/>
  <c r="B14" i="4"/>
  <c r="B13" i="4"/>
  <c r="B12" i="4"/>
  <c r="B11" i="4"/>
  <c r="B10" i="4"/>
  <c r="B9" i="4"/>
  <c r="B6" i="4"/>
  <c r="B8" i="4"/>
  <c r="B7" i="4"/>
  <c r="B4" i="4"/>
  <c r="F9" i="43"/>
  <c r="E9" i="43"/>
  <c r="D9" i="43"/>
  <c r="C9" i="43"/>
  <c r="B9" i="43"/>
  <c r="F11" i="39"/>
  <c r="E11" i="39"/>
  <c r="D11" i="39"/>
  <c r="C11" i="39"/>
  <c r="B11" i="39"/>
  <c r="F10" i="39"/>
  <c r="E10" i="39"/>
  <c r="D10" i="39"/>
  <c r="C10" i="39"/>
  <c r="B10" i="39"/>
  <c r="F9" i="39"/>
  <c r="E9" i="39"/>
  <c r="D9" i="39"/>
  <c r="C9" i="39"/>
  <c r="B9" i="39"/>
</calcChain>
</file>

<file path=xl/sharedStrings.xml><?xml version="1.0" encoding="utf-8"?>
<sst xmlns="http://schemas.openxmlformats.org/spreadsheetml/2006/main" count="323" uniqueCount="72">
  <si>
    <t>Burimi</t>
  </si>
  <si>
    <t>Disagregimi</t>
  </si>
  <si>
    <t>Total</t>
  </si>
  <si>
    <t>Meshkuj</t>
  </si>
  <si>
    <t>Femra</t>
  </si>
  <si>
    <t>INSTAT</t>
  </si>
  <si>
    <t>Njësia</t>
  </si>
  <si>
    <t>Numër</t>
  </si>
  <si>
    <t>Përqindje</t>
  </si>
  <si>
    <t>Indikatori</t>
  </si>
  <si>
    <t>Viti i fundit</t>
  </si>
  <si>
    <t>Nr</t>
  </si>
  <si>
    <t>Gjinia</t>
  </si>
  <si>
    <t>Shpjegimi</t>
  </si>
  <si>
    <t>-</t>
  </si>
  <si>
    <t>Popullsia</t>
  </si>
  <si>
    <t>&lt;1 vjeç</t>
  </si>
  <si>
    <t>1 vjeç</t>
  </si>
  <si>
    <t>2 vjeç</t>
  </si>
  <si>
    <t>3 vjeç</t>
  </si>
  <si>
    <t>4 vjeç</t>
  </si>
  <si>
    <t>5 vjeç</t>
  </si>
  <si>
    <t>6 vjeç</t>
  </si>
  <si>
    <t>7 vjeç</t>
  </si>
  <si>
    <t>8 vjeç</t>
  </si>
  <si>
    <t>9 vjeç</t>
  </si>
  <si>
    <t>10 vjeç</t>
  </si>
  <si>
    <t>11 vjeç</t>
  </si>
  <si>
    <t>12 vjeç</t>
  </si>
  <si>
    <t>13 vjeç</t>
  </si>
  <si>
    <t>14 vjeç</t>
  </si>
  <si>
    <t>15 vjeç</t>
  </si>
  <si>
    <t>16 vjeç</t>
  </si>
  <si>
    <t>17 vjeç</t>
  </si>
  <si>
    <t>18 vjeç</t>
  </si>
  <si>
    <t>19 vjeç</t>
  </si>
  <si>
    <t>Raportet e llogaritura mbështeten në popullsinë e datës 1 Janar të vitit respektiv.</t>
  </si>
  <si>
    <t xml:space="preserve">Fëmijë 0-17 vjeç, në raport me popullsinë </t>
  </si>
  <si>
    <t>Adoleshentë 10-19 vjeç, në raport me popullsinë</t>
  </si>
  <si>
    <t>Numri i adoleshentëve 10-19 vjeç, në fillim të vitit</t>
  </si>
  <si>
    <t>Numri i popullsisë 0-19 vjeç, në fillim të vitit</t>
  </si>
  <si>
    <t>Numri i fëmijëve 0-17 vjeç, në fillim të vitit</t>
  </si>
  <si>
    <t>Të rinj 10-24 vjeç, në raport me popullsinë</t>
  </si>
  <si>
    <t>Të rinj 15-29 vjeç, në raport me popullsinë</t>
  </si>
  <si>
    <t xml:space="preserve">Jetëgjatësia mesatare në lindje </t>
  </si>
  <si>
    <t>Drejtoria e Përgjithsme e Gjendjes Civile / INSTAT</t>
  </si>
  <si>
    <t>Jetëgjatësia mesatare në lindje është numri mesatar i viteve që një i porsalindur sot, pritet të jetojë nëse normat aktuale të vdekshmërisë vazhdojnë të aplikohen.</t>
  </si>
  <si>
    <t>Vite</t>
  </si>
  <si>
    <t>Koefiçienti bruto i lindjeve</t>
  </si>
  <si>
    <t>Raporti i numrit të lindjeve të gjalla me popullsinë mesatare për 1,000 banorë të të njëjtit vit.</t>
  </si>
  <si>
    <t>Raporti gjinor në lindje</t>
  </si>
  <si>
    <t>Numri i djemve të lindur të gjallë për 100 vajza të lindura të gjalla.</t>
  </si>
  <si>
    <t>Lindshmëria e femrave nën 20 vjeç, në raport me lindjet</t>
  </si>
  <si>
    <t>Berat</t>
  </si>
  <si>
    <t>Dibër</t>
  </si>
  <si>
    <t>Durrës</t>
  </si>
  <si>
    <t xml:space="preserve">Elbasan </t>
  </si>
  <si>
    <t>Fier</t>
  </si>
  <si>
    <t>Gjirokastër</t>
  </si>
  <si>
    <t>Korçë</t>
  </si>
  <si>
    <t>Kukës</t>
  </si>
  <si>
    <t>Lezhë</t>
  </si>
  <si>
    <t>Shkodër</t>
  </si>
  <si>
    <t>Tiranë</t>
  </si>
  <si>
    <t>Vlorë</t>
  </si>
  <si>
    <t xml:space="preserve">Gjinia / Mosha </t>
  </si>
  <si>
    <t>Qarqe</t>
  </si>
  <si>
    <r>
      <t xml:space="preserve">Përllogaritjet e popullsisë banuese më 1 Janar të çdo viti janë konsistente me definicionin standard të UN për vlerësimin e popullsisë, i cili bazohet në konceptin e vendbanimit të zakonshëm.
Perkufizimet për moshat burojnë nga:
Ligji 18/2017 "Per të drejtat dhe mbrojtjen e fëmijëve", Neni 3/4: “Fëmijë” është çdo person nën moshën 18 vjeç;
</t>
    </r>
    <r>
      <rPr>
        <sz val="11"/>
        <color theme="1"/>
        <rFont val="Calibri"/>
        <family val="2"/>
      </rPr>
      <t>10-19 vjeç dhe 10-24 vjeç bazohet në terminologjinë ndërkombëtare të UNICEF - ‘Guida programatike për dekadën e dytë’ (2018), dhe i referohet respektivisht adoleshentëve dhe të rinjve;</t>
    </r>
    <r>
      <rPr>
        <sz val="11"/>
        <color theme="1"/>
        <rFont val="Calibri"/>
        <family val="2"/>
        <scheme val="minor"/>
      </rPr>
      <t xml:space="preserve">
Ligji 75/2019 "Për të rinjtë", Neni 3 përcakton të rinjtë sipas moshës 15-29 vjeç.</t>
    </r>
  </si>
  <si>
    <t>Shpërndarja e fëmijëve 0-17 vjeç sipas qarqeve, në fillim të vitit</t>
  </si>
  <si>
    <t>Lindshmëria në adoleshencë (15-19 vjeç), për 1,000 femra të së njëjtës grup-moshë</t>
  </si>
  <si>
    <t>Përqindja e lindjeve të femrave nën 20 vjeç në raport me lindje të gjalla gjithsej gjatë vitit.</t>
  </si>
  <si>
    <t>Numri vjetor i lindjeve te femrat 15 deri 19 vjeç, për 1,000 femra të kësaj të së njëjtës moshë. (merren të dhënat për lindjet e asaj grup-moshe gjate vitit, si dhe popullsia mesatare e grup-moshës respektive të femrave). Indikator OZHQ 3.7.2.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</si>
</sst>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-* #,##0_-;\-* #,##0_-;_-* &quot;-&quot;??_-;_-@_-"/>
    <numFmt numFmtId="167" formatCode="0.0%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Border="0" applyAlignment="0"/>
    <xf numFmtId="9" fontId="3" fillId="0" borderId="0" applyFont="0" applyFill="0" applyBorder="0" applyAlignment="0" applyProtection="0"/>
    <xf numFmtId="0" fontId="5" fillId="0" borderId="0" applyNumberFormat="0" applyBorder="0" applyAlignment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Border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2" fillId="0" borderId="0" xfId="0" applyFont="1"/>
    <xf numFmtId="166" fontId="0" fillId="0" borderId="0" xfId="1" applyNumberFormat="1" applyFont="1" applyBorder="1"/>
    <xf numFmtId="166" fontId="0" fillId="0" borderId="10" xfId="1" applyNumberFormat="1" applyFont="1" applyBorder="1"/>
    <xf numFmtId="166" fontId="0" fillId="0" borderId="11" xfId="1" applyNumberFormat="1" applyFont="1" applyBorder="1"/>
    <xf numFmtId="166" fontId="0" fillId="0" borderId="13" xfId="1" applyNumberFormat="1" applyFont="1" applyBorder="1"/>
    <xf numFmtId="166" fontId="0" fillId="0" borderId="14" xfId="1" applyNumberFormat="1" applyFont="1" applyBorder="1"/>
    <xf numFmtId="0" fontId="0" fillId="0" borderId="0" xfId="0" applyFill="1" applyBorder="1"/>
    <xf numFmtId="0" fontId="0" fillId="0" borderId="10" xfId="0" quotePrefix="1" applyBorder="1"/>
    <xf numFmtId="0" fontId="0" fillId="0" borderId="16" xfId="0" applyBorder="1"/>
    <xf numFmtId="0" fontId="6" fillId="0" borderId="7" xfId="24" applyBorder="1"/>
    <xf numFmtId="0" fontId="6" fillId="0" borderId="10" xfId="24" applyBorder="1"/>
    <xf numFmtId="0" fontId="6" fillId="0" borderId="13" xfId="24" applyBorder="1"/>
    <xf numFmtId="0" fontId="0" fillId="0" borderId="0" xfId="0" applyAlignment="1"/>
    <xf numFmtId="0" fontId="12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0" fillId="3" borderId="6" xfId="0" applyFill="1" applyBorder="1"/>
    <xf numFmtId="166" fontId="0" fillId="3" borderId="7" xfId="1" applyNumberFormat="1" applyFont="1" applyFill="1" applyBorder="1"/>
    <xf numFmtId="166" fontId="0" fillId="3" borderId="8" xfId="1" applyNumberFormat="1" applyFont="1" applyFill="1" applyBorder="1"/>
    <xf numFmtId="0" fontId="0" fillId="3" borderId="9" xfId="0" applyFill="1" applyBorder="1"/>
    <xf numFmtId="166" fontId="0" fillId="3" borderId="10" xfId="1" applyNumberFormat="1" applyFont="1" applyFill="1" applyBorder="1"/>
    <xf numFmtId="166" fontId="0" fillId="3" borderId="11" xfId="1" applyNumberFormat="1" applyFont="1" applyFill="1" applyBorder="1"/>
    <xf numFmtId="166" fontId="0" fillId="0" borderId="17" xfId="1" applyNumberFormat="1" applyFont="1" applyBorder="1"/>
    <xf numFmtId="166" fontId="0" fillId="0" borderId="18" xfId="1" applyNumberFormat="1" applyFont="1" applyBorder="1"/>
    <xf numFmtId="165" fontId="2" fillId="3" borderId="7" xfId="23" applyNumberFormat="1" applyFont="1" applyFill="1" applyBorder="1"/>
    <xf numFmtId="165" fontId="2" fillId="3" borderId="8" xfId="23" applyNumberFormat="1" applyFont="1" applyFill="1" applyBorder="1"/>
    <xf numFmtId="165" fontId="2" fillId="0" borderId="10" xfId="23" applyNumberFormat="1" applyFont="1" applyFill="1" applyBorder="1"/>
    <xf numFmtId="165" fontId="2" fillId="0" borderId="11" xfId="23" applyNumberFormat="1" applyFont="1" applyFill="1" applyBorder="1"/>
    <xf numFmtId="165" fontId="2" fillId="0" borderId="13" xfId="23" applyNumberFormat="1" applyFont="1" applyFill="1" applyBorder="1"/>
    <xf numFmtId="165" fontId="2" fillId="0" borderId="14" xfId="23" applyNumberFormat="1" applyFont="1" applyFill="1" applyBorder="1"/>
    <xf numFmtId="167" fontId="2" fillId="3" borderId="7" xfId="23" applyNumberFormat="1" applyFont="1" applyFill="1" applyBorder="1"/>
    <xf numFmtId="167" fontId="2" fillId="3" borderId="8" xfId="23" applyNumberFormat="1" applyFont="1" applyFill="1" applyBorder="1"/>
    <xf numFmtId="167" fontId="2" fillId="0" borderId="10" xfId="23" applyNumberFormat="1" applyFont="1" applyFill="1" applyBorder="1"/>
    <xf numFmtId="167" fontId="2" fillId="0" borderId="11" xfId="23" applyNumberFormat="1" applyFont="1" applyFill="1" applyBorder="1"/>
    <xf numFmtId="167" fontId="2" fillId="0" borderId="13" xfId="23" applyNumberFormat="1" applyFont="1" applyFill="1" applyBorder="1"/>
    <xf numFmtId="167" fontId="2" fillId="0" borderId="14" xfId="23" applyNumberFormat="1" applyFont="1" applyFill="1" applyBorder="1"/>
    <xf numFmtId="165" fontId="0" fillId="0" borderId="0" xfId="23" applyNumberFormat="1" applyFont="1" applyFill="1" applyBorder="1"/>
    <xf numFmtId="0" fontId="0" fillId="0" borderId="19" xfId="0" applyBorder="1"/>
    <xf numFmtId="165" fontId="2" fillId="0" borderId="20" xfId="23" applyNumberFormat="1" applyFont="1" applyFill="1" applyBorder="1"/>
    <xf numFmtId="165" fontId="2" fillId="0" borderId="21" xfId="23" applyNumberFormat="1" applyFont="1" applyFill="1" applyBorder="1"/>
    <xf numFmtId="0" fontId="10" fillId="2" borderId="15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167" fontId="2" fillId="0" borderId="20" xfId="23" applyNumberFormat="1" applyFont="1" applyFill="1" applyBorder="1"/>
    <xf numFmtId="167" fontId="2" fillId="0" borderId="21" xfId="23" applyNumberFormat="1" applyFont="1" applyFill="1" applyBorder="1"/>
    <xf numFmtId="0" fontId="0" fillId="0" borderId="9" xfId="0" applyFill="1" applyBorder="1"/>
    <xf numFmtId="166" fontId="0" fillId="0" borderId="10" xfId="1" applyNumberFormat="1" applyFont="1" applyFill="1" applyBorder="1"/>
    <xf numFmtId="166" fontId="0" fillId="0" borderId="11" xfId="1" applyNumberFormat="1" applyFont="1" applyFill="1" applyBorder="1"/>
    <xf numFmtId="0" fontId="0" fillId="0" borderId="0" xfId="0" applyAlignment="1"/>
    <xf numFmtId="0" fontId="0" fillId="0" borderId="13" xfId="0" quotePrefix="1" applyBorder="1"/>
    <xf numFmtId="0" fontId="6" fillId="0" borderId="10" xfId="24" applyFill="1" applyBorder="1"/>
    <xf numFmtId="0" fontId="9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25">
    <cellStyle name="Comma" xfId="1" builtinId="3"/>
    <cellStyle name="Comma 2" xfId="4" xr:uid="{00000000-0005-0000-0000-000001000000}"/>
    <cellStyle name="Comma 2 2" xfId="17" xr:uid="{00000000-0005-0000-0000-000002000000}"/>
    <cellStyle name="Comma 3" xfId="8" xr:uid="{00000000-0005-0000-0000-000003000000}"/>
    <cellStyle name="Hyperlink" xfId="24" builtinId="8"/>
    <cellStyle name="Hyperlink 2" xfId="15" xr:uid="{00000000-0005-0000-0000-000004000000}"/>
    <cellStyle name="Hyperlink 2 2" xfId="19" xr:uid="{00000000-0005-0000-0000-000005000000}"/>
    <cellStyle name="Hyperlink 3" xfId="9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2 2 2" xfId="10" xr:uid="{00000000-0005-0000-0000-00000A000000}"/>
    <cellStyle name="Normal 2 3" xfId="14" xr:uid="{00000000-0005-0000-0000-00000B000000}"/>
    <cellStyle name="Normal 3" xfId="5" xr:uid="{00000000-0005-0000-0000-00000C000000}"/>
    <cellStyle name="Normal 3 2" xfId="20" xr:uid="{00000000-0005-0000-0000-00000D000000}"/>
    <cellStyle name="Normal 4" xfId="2" xr:uid="{00000000-0005-0000-0000-00000E000000}"/>
    <cellStyle name="Normal 4 2" xfId="12" xr:uid="{00000000-0005-0000-0000-00000F000000}"/>
    <cellStyle name="Normal 4 3" xfId="16" xr:uid="{00000000-0005-0000-0000-000010000000}"/>
    <cellStyle name="Normal 5" xfId="13" xr:uid="{00000000-0005-0000-0000-000011000000}"/>
    <cellStyle name="Normal 5 2" xfId="21" xr:uid="{00000000-0005-0000-0000-000012000000}"/>
    <cellStyle name="Percent" xfId="23" builtinId="5"/>
    <cellStyle name="Percent 2" xfId="6" xr:uid="{00000000-0005-0000-0000-000014000000}"/>
    <cellStyle name="Percent 2 2" xfId="18" xr:uid="{00000000-0005-0000-0000-000015000000}"/>
    <cellStyle name="Percent 3" xfId="22" xr:uid="{00000000-0005-0000-0000-000016000000}"/>
    <cellStyle name="wiiw" xfId="11" xr:uid="{00000000-0005-0000-0000-000017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"/>
  <sheetViews>
    <sheetView showGridLines="0" tabSelected="1" zoomScaleNormal="100" workbookViewId="0">
      <selection sqref="A1:B1"/>
    </sheetView>
  </sheetViews>
  <sheetFormatPr defaultRowHeight="14.5" x14ac:dyDescent="0.35"/>
  <cols>
    <col min="1" max="1" width="4.6328125" customWidth="1"/>
    <col min="2" max="2" width="71.90625" customWidth="1"/>
    <col min="3" max="3" width="42.08984375" bestFit="1" customWidth="1"/>
    <col min="4" max="4" width="15.90625" customWidth="1"/>
    <col min="5" max="5" width="14.1796875" bestFit="1" customWidth="1"/>
  </cols>
  <sheetData>
    <row r="1" spans="1:6" ht="28.5" x14ac:dyDescent="0.65">
      <c r="A1" s="68" t="s">
        <v>15</v>
      </c>
      <c r="B1" s="69"/>
    </row>
    <row r="2" spans="1:6" ht="15" thickBot="1" x14ac:dyDescent="0.4"/>
    <row r="3" spans="1:6" ht="22" thickTop="1" thickBot="1" x14ac:dyDescent="0.55000000000000004">
      <c r="A3" s="27" t="s">
        <v>11</v>
      </c>
      <c r="B3" s="28" t="s">
        <v>9</v>
      </c>
      <c r="C3" s="28" t="s">
        <v>0</v>
      </c>
      <c r="D3" s="28" t="s">
        <v>1</v>
      </c>
      <c r="E3" s="29" t="s">
        <v>10</v>
      </c>
    </row>
    <row r="4" spans="1:6" ht="15" thickTop="1" x14ac:dyDescent="0.35">
      <c r="A4" s="2">
        <v>1</v>
      </c>
      <c r="B4" s="20" t="str">
        <f>Indikatori_1!A1</f>
        <v>Numri i fëmijëve 0-17 vjeç, në fillim të vitit</v>
      </c>
      <c r="C4" s="3" t="str">
        <f>Indikatori_1!B3</f>
        <v>INSTAT</v>
      </c>
      <c r="D4" s="3" t="s">
        <v>65</v>
      </c>
      <c r="E4" s="4">
        <v>2021</v>
      </c>
      <c r="F4" s="17"/>
    </row>
    <row r="5" spans="1:6" x14ac:dyDescent="0.35">
      <c r="A5" s="5">
        <v>2</v>
      </c>
      <c r="B5" s="67" t="str">
        <f>Indikatori_2!A1</f>
        <v>Shpërndarja e fëmijëve 0-17 vjeç sipas qarqeve, në fillim të vitit</v>
      </c>
      <c r="C5" s="6" t="str">
        <f>Indikatori_2!B3</f>
        <v>INSTAT</v>
      </c>
      <c r="D5" s="6" t="s">
        <v>66</v>
      </c>
      <c r="E5" s="7">
        <v>2021</v>
      </c>
      <c r="F5" s="17"/>
    </row>
    <row r="6" spans="1:6" x14ac:dyDescent="0.35">
      <c r="A6" s="5">
        <v>3</v>
      </c>
      <c r="B6" s="67" t="str">
        <f>Indikatori_3!A1</f>
        <v xml:space="preserve">Fëmijë 0-17 vjeç, në raport me popullsinë </v>
      </c>
      <c r="C6" s="6" t="str">
        <f>Indikatori_3!B3</f>
        <v>INSTAT</v>
      </c>
      <c r="D6" s="6" t="s">
        <v>12</v>
      </c>
      <c r="E6" s="7">
        <v>2021</v>
      </c>
      <c r="F6" s="17"/>
    </row>
    <row r="7" spans="1:6" x14ac:dyDescent="0.35">
      <c r="A7" s="5">
        <v>4</v>
      </c>
      <c r="B7" s="67" t="str">
        <f>Indikatori_4!A1</f>
        <v>Numri i popullsisë 0-19 vjeç, në fillim të vitit</v>
      </c>
      <c r="C7" s="6" t="str">
        <f>Indikatori_4!B3</f>
        <v>INSTAT</v>
      </c>
      <c r="D7" s="6" t="s">
        <v>65</v>
      </c>
      <c r="E7" s="7">
        <v>2021</v>
      </c>
      <c r="F7" s="17"/>
    </row>
    <row r="8" spans="1:6" x14ac:dyDescent="0.35">
      <c r="A8" s="5">
        <v>5</v>
      </c>
      <c r="B8" s="67" t="str">
        <f>Indikatori_5!A1</f>
        <v>Numri i adoleshentëve 10-19 vjeç, në fillim të vitit</v>
      </c>
      <c r="C8" s="6" t="str">
        <f>Indikatori_5!B3</f>
        <v>INSTAT</v>
      </c>
      <c r="D8" s="6" t="s">
        <v>65</v>
      </c>
      <c r="E8" s="7">
        <v>2021</v>
      </c>
      <c r="F8" s="17"/>
    </row>
    <row r="9" spans="1:6" x14ac:dyDescent="0.35">
      <c r="A9" s="5">
        <v>6</v>
      </c>
      <c r="B9" s="67" t="str">
        <f>Indikatori_6!A1</f>
        <v>Adoleshentë 10-19 vjeç, në raport me popullsinë</v>
      </c>
      <c r="C9" s="6" t="str">
        <f>Indikatori_6!B3</f>
        <v>INSTAT</v>
      </c>
      <c r="D9" s="6" t="s">
        <v>12</v>
      </c>
      <c r="E9" s="7">
        <v>2021</v>
      </c>
      <c r="F9" s="17"/>
    </row>
    <row r="10" spans="1:6" x14ac:dyDescent="0.35">
      <c r="A10" s="5">
        <f>A9+1</f>
        <v>7</v>
      </c>
      <c r="B10" s="21" t="str">
        <f>Indikatori_7!A1</f>
        <v>Të rinj 10-24 vjeç, në raport me popullsinë</v>
      </c>
      <c r="C10" s="6" t="str">
        <f>Indikatori_7!B3</f>
        <v>INSTAT</v>
      </c>
      <c r="D10" s="6" t="s">
        <v>12</v>
      </c>
      <c r="E10" s="7">
        <v>2021</v>
      </c>
      <c r="F10" s="17"/>
    </row>
    <row r="11" spans="1:6" x14ac:dyDescent="0.35">
      <c r="A11" s="5">
        <f t="shared" ref="A11:A16" si="0">A10+1</f>
        <v>8</v>
      </c>
      <c r="B11" s="21" t="str">
        <f>Indikatori_8!A1</f>
        <v>Të rinj 15-29 vjeç, në raport me popullsinë</v>
      </c>
      <c r="C11" s="6" t="str">
        <f>Indikatori_8!B3</f>
        <v>INSTAT</v>
      </c>
      <c r="D11" s="6" t="s">
        <v>12</v>
      </c>
      <c r="E11" s="7">
        <v>2021</v>
      </c>
      <c r="F11" s="17"/>
    </row>
    <row r="12" spans="1:6" x14ac:dyDescent="0.35">
      <c r="A12" s="5">
        <f t="shared" si="0"/>
        <v>9</v>
      </c>
      <c r="B12" s="21" t="str">
        <f>Indikatori_9!A1</f>
        <v xml:space="preserve">Jetëgjatësia mesatare në lindje </v>
      </c>
      <c r="C12" s="6" t="str">
        <f>Indikatori_9!B3</f>
        <v>Drejtoria e Përgjithsme e Gjendjes Civile / INSTAT</v>
      </c>
      <c r="D12" s="6" t="s">
        <v>12</v>
      </c>
      <c r="E12" s="7">
        <v>2021</v>
      </c>
      <c r="F12" s="17"/>
    </row>
    <row r="13" spans="1:6" x14ac:dyDescent="0.35">
      <c r="A13" s="5">
        <f t="shared" si="0"/>
        <v>10</v>
      </c>
      <c r="B13" s="21" t="str">
        <f>Indikatori_10!A1</f>
        <v>Koefiçienti bruto i lindjeve</v>
      </c>
      <c r="C13" s="6" t="str">
        <f>Indikatori_10!B3</f>
        <v>Drejtoria e Përgjithsme e Gjendjes Civile / INSTAT</v>
      </c>
      <c r="D13" s="6" t="s">
        <v>12</v>
      </c>
      <c r="E13" s="7">
        <v>2021</v>
      </c>
      <c r="F13" s="17"/>
    </row>
    <row r="14" spans="1:6" x14ac:dyDescent="0.35">
      <c r="A14" s="5">
        <f t="shared" si="0"/>
        <v>11</v>
      </c>
      <c r="B14" s="21" t="str">
        <f>Indikatori_11!A1</f>
        <v>Raporti gjinor në lindje</v>
      </c>
      <c r="C14" s="6" t="str">
        <f>Indikatori_11!B3</f>
        <v>Drejtoria e Përgjithsme e Gjendjes Civile / INSTAT</v>
      </c>
      <c r="D14" s="18" t="s">
        <v>14</v>
      </c>
      <c r="E14" s="7">
        <v>2021</v>
      </c>
      <c r="F14" s="17"/>
    </row>
    <row r="15" spans="1:6" x14ac:dyDescent="0.35">
      <c r="A15" s="5">
        <f t="shared" si="0"/>
        <v>12</v>
      </c>
      <c r="B15" s="21" t="str">
        <f>Indikatori_12!A1</f>
        <v>Lindshmëria e femrave nën 20 vjeç, në raport me lindjet</v>
      </c>
      <c r="C15" s="6" t="str">
        <f>Indikatori_12!B3</f>
        <v>Drejtoria e Përgjithsme e Gjendjes Civile / INSTAT</v>
      </c>
      <c r="D15" s="18" t="s">
        <v>14</v>
      </c>
      <c r="E15" s="7">
        <v>2021</v>
      </c>
      <c r="F15" s="17"/>
    </row>
    <row r="16" spans="1:6" ht="15" thickBot="1" x14ac:dyDescent="0.4">
      <c r="A16" s="8">
        <f t="shared" si="0"/>
        <v>13</v>
      </c>
      <c r="B16" s="22" t="str">
        <f>Indikatori_13!A1</f>
        <v>Lindshmëria në adoleshencë (15-19 vjeç), për 1,000 femra të së njëjtës grup-moshë</v>
      </c>
      <c r="C16" s="9" t="str">
        <f>Indikatori_13!B3</f>
        <v>Drejtoria e Përgjithsme e Gjendjes Civile / INSTAT</v>
      </c>
      <c r="D16" s="66" t="s">
        <v>14</v>
      </c>
      <c r="E16" s="10">
        <v>2021</v>
      </c>
      <c r="F16" s="17"/>
    </row>
    <row r="17" spans="1:5" ht="15" thickTop="1" x14ac:dyDescent="0.35"/>
    <row r="18" spans="1:5" x14ac:dyDescent="0.35">
      <c r="A18" s="1"/>
      <c r="B18" s="1"/>
      <c r="C18" s="1"/>
      <c r="D18" s="1"/>
      <c r="E18" s="1"/>
    </row>
    <row r="19" spans="1:5" x14ac:dyDescent="0.35">
      <c r="A19" s="1"/>
      <c r="B19" s="1"/>
      <c r="C19" s="1"/>
      <c r="D19" s="1"/>
      <c r="E19" s="1"/>
    </row>
    <row r="20" spans="1:5" x14ac:dyDescent="0.35">
      <c r="A20" s="1"/>
      <c r="B20" s="1"/>
      <c r="C20" s="1"/>
      <c r="D20" s="1"/>
      <c r="E20" s="1"/>
    </row>
    <row r="21" spans="1:5" x14ac:dyDescent="0.35">
      <c r="A21" s="1"/>
      <c r="B21" s="1"/>
      <c r="C21" s="1"/>
      <c r="D21" s="1"/>
      <c r="E21" s="1"/>
    </row>
    <row r="22" spans="1:5" x14ac:dyDescent="0.35">
      <c r="A22" s="1"/>
      <c r="B22" s="1"/>
      <c r="C22" s="1"/>
      <c r="D22" s="1"/>
      <c r="E22" s="1"/>
    </row>
    <row r="23" spans="1:5" x14ac:dyDescent="0.35">
      <c r="A23" s="1"/>
      <c r="B23" s="1"/>
      <c r="C23" s="1"/>
      <c r="D23" s="1"/>
      <c r="E23" s="1"/>
    </row>
  </sheetData>
  <mergeCells count="1">
    <mergeCell ref="A1:B1"/>
  </mergeCells>
  <hyperlinks>
    <hyperlink ref="B4" location="Indikatori_1!A1" display="Indikatori_1!A1" xr:uid="{99D88ACF-3F47-4AC2-8DC8-DC5E24BDEADA}"/>
    <hyperlink ref="B7" location="Indikatori_4!A1" display="Indikatori_4!A1" xr:uid="{60770808-C241-4BBB-BEA7-062425C76A40}"/>
    <hyperlink ref="B8" location="Indikatori_5!A1" display="Indikatori_5!A1" xr:uid="{8B915891-F0E1-4C74-9458-FAE88045DF7B}"/>
    <hyperlink ref="B6" location="Indikatori_3!A1" display="Indikatori_3!A1" xr:uid="{A62EDBAD-2D77-4939-8C4D-8C6CE16A293F}"/>
    <hyperlink ref="B9" location="Indikatori_6!A1" display="Indikatori_6!A1" xr:uid="{19E93356-65E1-4E67-B15D-BB775DD8DF88}"/>
    <hyperlink ref="B10" location="Indikatori_7!A1" display="Indikatori_7!A1" xr:uid="{73ED9F6E-56F1-48DC-9725-5482D26E8C6B}"/>
    <hyperlink ref="B11" location="Indikatori_8!A1" display="Indikatori_8!A1" xr:uid="{257A0491-6F04-4AF0-9F9C-ACC68090435F}"/>
    <hyperlink ref="B12" location="Indikatori_9!A1" display="Indikatori_9!A1" xr:uid="{4EA3CEB0-EFCE-4212-AA60-E152B0BA08E6}"/>
    <hyperlink ref="B13" location="Indikatori_10!A1" display="Indikatori_10!A1" xr:uid="{85FD8A3F-D046-4565-BCD1-F733E70AB5AD}"/>
    <hyperlink ref="B14" location="Indikatori_11!A1" display="Indikatori_11!A1" xr:uid="{D309245B-FF49-43F3-8E49-280ED7674E60}"/>
    <hyperlink ref="B15" location="Indikatori_12!A1" display="Indikatori_12!A1" xr:uid="{A80D807E-0544-4284-8945-168B3AA1911A}"/>
    <hyperlink ref="B16" location="Indikatori_13!A1" display="Indikatori_13!A1" xr:uid="{2DB653C5-6D3C-4EB5-AE6E-34BE417FF055}"/>
    <hyperlink ref="B5" location="Indikatori_2!A1" display="Indikatori_2!A1" xr:uid="{C9BB6CD5-290A-4850-9F62-6088352F2AE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6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70" customFormat="1" ht="21" x14ac:dyDescent="0.5">
      <c r="A1" s="70" t="s">
        <v>41</v>
      </c>
    </row>
    <row r="3" spans="1:17" x14ac:dyDescent="0.35">
      <c r="A3" s="11" t="s">
        <v>0</v>
      </c>
      <c r="B3" s="72" t="s">
        <v>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23" customFormat="1" ht="106" customHeight="1" x14ac:dyDescent="0.35">
      <c r="A4" s="24" t="s">
        <v>13</v>
      </c>
      <c r="B4" s="71" t="s">
        <v>67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25"/>
      <c r="O4" s="25"/>
      <c r="P4" s="25"/>
      <c r="Q4" s="25"/>
    </row>
    <row r="5" spans="1:17" x14ac:dyDescent="0.35">
      <c r="A5" s="11" t="s">
        <v>6</v>
      </c>
      <c r="B5" s="72" t="s">
        <v>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7" ht="15" thickBot="1" x14ac:dyDescent="0.4"/>
    <row r="8" spans="1:17" ht="19.5" thickTop="1" thickBot="1" x14ac:dyDescent="0.5">
      <c r="A8" s="30"/>
      <c r="B8" s="31">
        <v>2017</v>
      </c>
      <c r="C8" s="31">
        <v>2018</v>
      </c>
      <c r="D8" s="31">
        <v>2019</v>
      </c>
      <c r="E8" s="31">
        <v>2020</v>
      </c>
      <c r="F8" s="32">
        <v>2021</v>
      </c>
    </row>
    <row r="9" spans="1:17" ht="15" thickTop="1" x14ac:dyDescent="0.35">
      <c r="A9" s="33" t="s">
        <v>2</v>
      </c>
      <c r="B9" s="34">
        <v>651876</v>
      </c>
      <c r="C9" s="34">
        <v>631158</v>
      </c>
      <c r="D9" s="34">
        <v>610988</v>
      </c>
      <c r="E9" s="34">
        <v>596478</v>
      </c>
      <c r="F9" s="35">
        <v>579203</v>
      </c>
    </row>
    <row r="10" spans="1:17" x14ac:dyDescent="0.35">
      <c r="A10" s="5" t="s">
        <v>16</v>
      </c>
      <c r="B10" s="13">
        <v>31731</v>
      </c>
      <c r="C10" s="13">
        <v>30866</v>
      </c>
      <c r="D10" s="13">
        <v>28934</v>
      </c>
      <c r="E10" s="13">
        <v>28561</v>
      </c>
      <c r="F10" s="14">
        <v>28075</v>
      </c>
    </row>
    <row r="11" spans="1:17" x14ac:dyDescent="0.35">
      <c r="A11" s="5" t="s">
        <v>17</v>
      </c>
      <c r="B11" s="13">
        <v>32156</v>
      </c>
      <c r="C11" s="13">
        <v>31137</v>
      </c>
      <c r="D11" s="13">
        <v>30278</v>
      </c>
      <c r="E11" s="13">
        <v>28259</v>
      </c>
      <c r="F11" s="14">
        <v>28078</v>
      </c>
    </row>
    <row r="12" spans="1:17" x14ac:dyDescent="0.35">
      <c r="A12" s="5" t="s">
        <v>18</v>
      </c>
      <c r="B12" s="13">
        <v>34837</v>
      </c>
      <c r="C12" s="13">
        <v>31737</v>
      </c>
      <c r="D12" s="13">
        <v>30698</v>
      </c>
      <c r="E12" s="13">
        <v>29733</v>
      </c>
      <c r="F12" s="14">
        <v>27917</v>
      </c>
      <c r="G12" s="12"/>
    </row>
    <row r="13" spans="1:17" x14ac:dyDescent="0.35">
      <c r="A13" s="5" t="s">
        <v>19</v>
      </c>
      <c r="B13" s="13">
        <v>34385</v>
      </c>
      <c r="C13" s="13">
        <v>34561</v>
      </c>
      <c r="D13" s="13">
        <v>31447</v>
      </c>
      <c r="E13" s="13">
        <v>30292</v>
      </c>
      <c r="F13" s="14">
        <v>29449</v>
      </c>
      <c r="G13" s="12"/>
    </row>
    <row r="14" spans="1:17" x14ac:dyDescent="0.35">
      <c r="A14" s="5" t="s">
        <v>20</v>
      </c>
      <c r="B14" s="13">
        <v>33496</v>
      </c>
      <c r="C14" s="13">
        <v>34115</v>
      </c>
      <c r="D14" s="13">
        <v>34265</v>
      </c>
      <c r="E14" s="13">
        <v>31062</v>
      </c>
      <c r="F14" s="14">
        <v>30027</v>
      </c>
    </row>
    <row r="15" spans="1:17" x14ac:dyDescent="0.35">
      <c r="A15" s="5" t="s">
        <v>21</v>
      </c>
      <c r="B15" s="13">
        <v>32062</v>
      </c>
      <c r="C15" s="13">
        <v>33262</v>
      </c>
      <c r="D15" s="13">
        <v>33857</v>
      </c>
      <c r="E15" s="13">
        <v>33914</v>
      </c>
      <c r="F15" s="14">
        <v>30819</v>
      </c>
    </row>
    <row r="16" spans="1:17" x14ac:dyDescent="0.35">
      <c r="A16" s="5" t="s">
        <v>22</v>
      </c>
      <c r="B16" s="13">
        <v>33138</v>
      </c>
      <c r="C16" s="13">
        <v>31852</v>
      </c>
      <c r="D16" s="13">
        <v>33026</v>
      </c>
      <c r="E16" s="13">
        <v>33539</v>
      </c>
      <c r="F16" s="14">
        <v>33699</v>
      </c>
    </row>
    <row r="17" spans="1:6" x14ac:dyDescent="0.35">
      <c r="A17" s="5" t="s">
        <v>23</v>
      </c>
      <c r="B17" s="13">
        <v>32475</v>
      </c>
      <c r="C17" s="13">
        <v>32987</v>
      </c>
      <c r="D17" s="13">
        <v>31692</v>
      </c>
      <c r="E17" s="13">
        <v>32785</v>
      </c>
      <c r="F17" s="14">
        <v>33347</v>
      </c>
    </row>
    <row r="18" spans="1:6" x14ac:dyDescent="0.35">
      <c r="A18" s="5" t="s">
        <v>24</v>
      </c>
      <c r="B18" s="13">
        <v>33671</v>
      </c>
      <c r="C18" s="13">
        <v>32289</v>
      </c>
      <c r="D18" s="13">
        <v>32776</v>
      </c>
      <c r="E18" s="13">
        <v>31425</v>
      </c>
      <c r="F18" s="14">
        <v>32597</v>
      </c>
    </row>
    <row r="19" spans="1:6" x14ac:dyDescent="0.35">
      <c r="A19" s="5" t="s">
        <v>25</v>
      </c>
      <c r="B19" s="13">
        <v>32963</v>
      </c>
      <c r="C19" s="13">
        <v>33485</v>
      </c>
      <c r="D19" s="13">
        <v>32101</v>
      </c>
      <c r="E19" s="13">
        <v>32522</v>
      </c>
      <c r="F19" s="14">
        <v>31251</v>
      </c>
    </row>
    <row r="20" spans="1:6" x14ac:dyDescent="0.35">
      <c r="A20" s="5" t="s">
        <v>26</v>
      </c>
      <c r="B20" s="13">
        <v>33618</v>
      </c>
      <c r="C20" s="13">
        <v>32794</v>
      </c>
      <c r="D20" s="13">
        <v>33293</v>
      </c>
      <c r="E20" s="13">
        <v>31865</v>
      </c>
      <c r="F20" s="14">
        <v>32356</v>
      </c>
    </row>
    <row r="21" spans="1:6" x14ac:dyDescent="0.35">
      <c r="A21" s="5" t="s">
        <v>27</v>
      </c>
      <c r="B21" s="13">
        <v>37105</v>
      </c>
      <c r="C21" s="13">
        <v>33454</v>
      </c>
      <c r="D21" s="13">
        <v>32636</v>
      </c>
      <c r="E21" s="13">
        <v>33067</v>
      </c>
      <c r="F21" s="14">
        <v>31722</v>
      </c>
    </row>
    <row r="22" spans="1:6" x14ac:dyDescent="0.35">
      <c r="A22" s="5" t="s">
        <v>28</v>
      </c>
      <c r="B22" s="13">
        <v>38985</v>
      </c>
      <c r="C22" s="13">
        <v>36888</v>
      </c>
      <c r="D22" s="13">
        <v>33269</v>
      </c>
      <c r="E22" s="13">
        <v>32419</v>
      </c>
      <c r="F22" s="14">
        <v>32913</v>
      </c>
    </row>
    <row r="23" spans="1:6" x14ac:dyDescent="0.35">
      <c r="A23" s="5" t="s">
        <v>29</v>
      </c>
      <c r="B23" s="13">
        <v>39050</v>
      </c>
      <c r="C23" s="13">
        <v>38744</v>
      </c>
      <c r="D23" s="13">
        <v>36659</v>
      </c>
      <c r="E23" s="13">
        <v>33031</v>
      </c>
      <c r="F23" s="14">
        <v>32260</v>
      </c>
    </row>
    <row r="24" spans="1:6" x14ac:dyDescent="0.35">
      <c r="A24" s="5" t="s">
        <v>30</v>
      </c>
      <c r="B24" s="13">
        <v>42438</v>
      </c>
      <c r="C24" s="13">
        <v>38779</v>
      </c>
      <c r="D24" s="13">
        <v>38493</v>
      </c>
      <c r="E24" s="13">
        <v>36376</v>
      </c>
      <c r="F24" s="14">
        <v>32856</v>
      </c>
    </row>
    <row r="25" spans="1:6" x14ac:dyDescent="0.35">
      <c r="A25" s="5" t="s">
        <v>31</v>
      </c>
      <c r="B25" s="13">
        <v>38085</v>
      </c>
      <c r="C25" s="13">
        <v>42161</v>
      </c>
      <c r="D25" s="13">
        <v>38477</v>
      </c>
      <c r="E25" s="13">
        <v>38153</v>
      </c>
      <c r="F25" s="14">
        <v>36166</v>
      </c>
    </row>
    <row r="26" spans="1:6" x14ac:dyDescent="0.35">
      <c r="A26" s="5" t="s">
        <v>32</v>
      </c>
      <c r="B26" s="13">
        <v>44803</v>
      </c>
      <c r="C26" s="13">
        <v>37686</v>
      </c>
      <c r="D26" s="13">
        <v>41853</v>
      </c>
      <c r="E26" s="13">
        <v>38061</v>
      </c>
      <c r="F26" s="14">
        <v>37907</v>
      </c>
    </row>
    <row r="27" spans="1:6" x14ac:dyDescent="0.35">
      <c r="A27" s="5" t="s">
        <v>33</v>
      </c>
      <c r="B27" s="13">
        <v>46878</v>
      </c>
      <c r="C27" s="13">
        <v>44361</v>
      </c>
      <c r="D27" s="13">
        <v>37234</v>
      </c>
      <c r="E27" s="13">
        <v>41414</v>
      </c>
      <c r="F27" s="14">
        <v>37764</v>
      </c>
    </row>
    <row r="28" spans="1:6" x14ac:dyDescent="0.35">
      <c r="A28" s="36" t="s">
        <v>3</v>
      </c>
      <c r="B28" s="37">
        <v>337582</v>
      </c>
      <c r="C28" s="37">
        <v>324717</v>
      </c>
      <c r="D28" s="37">
        <v>313037</v>
      </c>
      <c r="E28" s="37">
        <v>305023</v>
      </c>
      <c r="F28" s="38">
        <v>296136</v>
      </c>
    </row>
    <row r="29" spans="1:6" x14ac:dyDescent="0.35">
      <c r="A29" s="5" t="s">
        <v>16</v>
      </c>
      <c r="B29" s="13">
        <v>16400</v>
      </c>
      <c r="C29" s="13">
        <v>16207</v>
      </c>
      <c r="D29" s="13">
        <v>15025</v>
      </c>
      <c r="E29" s="13">
        <v>14893</v>
      </c>
      <c r="F29" s="14">
        <v>14486</v>
      </c>
    </row>
    <row r="30" spans="1:6" x14ac:dyDescent="0.35">
      <c r="A30" s="5" t="s">
        <v>17</v>
      </c>
      <c r="B30" s="13">
        <v>16719</v>
      </c>
      <c r="C30" s="13">
        <v>15967</v>
      </c>
      <c r="D30" s="13">
        <v>15802</v>
      </c>
      <c r="E30" s="13">
        <v>14621</v>
      </c>
      <c r="F30" s="14">
        <v>14616</v>
      </c>
    </row>
    <row r="31" spans="1:6" x14ac:dyDescent="0.35">
      <c r="A31" s="5" t="s">
        <v>18</v>
      </c>
      <c r="B31" s="13">
        <v>18030</v>
      </c>
      <c r="C31" s="13">
        <v>16245</v>
      </c>
      <c r="D31" s="13">
        <v>15594</v>
      </c>
      <c r="E31" s="13">
        <v>15455</v>
      </c>
      <c r="F31" s="14">
        <v>14412</v>
      </c>
    </row>
    <row r="32" spans="1:6" x14ac:dyDescent="0.35">
      <c r="A32" s="5" t="s">
        <v>19</v>
      </c>
      <c r="B32" s="13">
        <v>17807</v>
      </c>
      <c r="C32" s="13">
        <v>17661</v>
      </c>
      <c r="D32" s="13">
        <v>15980</v>
      </c>
      <c r="E32" s="13">
        <v>15344</v>
      </c>
      <c r="F32" s="14">
        <v>15283</v>
      </c>
    </row>
    <row r="33" spans="1:6" x14ac:dyDescent="0.35">
      <c r="A33" s="5" t="s">
        <v>20</v>
      </c>
      <c r="B33" s="13">
        <v>17282</v>
      </c>
      <c r="C33" s="13">
        <v>17446</v>
      </c>
      <c r="D33" s="13">
        <v>17387</v>
      </c>
      <c r="E33" s="13">
        <v>15732</v>
      </c>
      <c r="F33" s="14">
        <v>15177</v>
      </c>
    </row>
    <row r="34" spans="1:6" x14ac:dyDescent="0.35">
      <c r="A34" s="5" t="s">
        <v>21</v>
      </c>
      <c r="B34" s="13">
        <v>16536</v>
      </c>
      <c r="C34" s="13">
        <v>16967</v>
      </c>
      <c r="D34" s="13">
        <v>17205</v>
      </c>
      <c r="E34" s="13">
        <v>17163</v>
      </c>
      <c r="F34" s="14">
        <v>15580</v>
      </c>
    </row>
    <row r="35" spans="1:6" x14ac:dyDescent="0.35">
      <c r="A35" s="5" t="s">
        <v>22</v>
      </c>
      <c r="B35" s="13">
        <v>17362</v>
      </c>
      <c r="C35" s="13">
        <v>16228</v>
      </c>
      <c r="D35" s="13">
        <v>16737</v>
      </c>
      <c r="E35" s="13">
        <v>16991</v>
      </c>
      <c r="F35" s="14">
        <v>17022</v>
      </c>
    </row>
    <row r="36" spans="1:6" x14ac:dyDescent="0.35">
      <c r="A36" s="5" t="s">
        <v>23</v>
      </c>
      <c r="B36" s="13">
        <v>16928</v>
      </c>
      <c r="C36" s="13">
        <v>17115</v>
      </c>
      <c r="D36" s="13">
        <v>16067</v>
      </c>
      <c r="E36" s="13">
        <v>16584</v>
      </c>
      <c r="F36" s="14">
        <v>16870</v>
      </c>
    </row>
    <row r="37" spans="1:6" x14ac:dyDescent="0.35">
      <c r="A37" s="5" t="s">
        <v>24</v>
      </c>
      <c r="B37" s="13">
        <v>17464</v>
      </c>
      <c r="C37" s="13">
        <v>16671</v>
      </c>
      <c r="D37" s="13">
        <v>16920</v>
      </c>
      <c r="E37" s="13">
        <v>15889</v>
      </c>
      <c r="F37" s="14">
        <v>16463</v>
      </c>
    </row>
    <row r="38" spans="1:6" x14ac:dyDescent="0.35">
      <c r="A38" s="5" t="s">
        <v>25</v>
      </c>
      <c r="B38" s="13">
        <v>17271</v>
      </c>
      <c r="C38" s="13">
        <v>17199</v>
      </c>
      <c r="D38" s="13">
        <v>16485</v>
      </c>
      <c r="E38" s="13">
        <v>16737</v>
      </c>
      <c r="F38" s="14">
        <v>15773</v>
      </c>
    </row>
    <row r="39" spans="1:6" x14ac:dyDescent="0.35">
      <c r="A39" s="5" t="s">
        <v>26</v>
      </c>
      <c r="B39" s="13">
        <v>17504</v>
      </c>
      <c r="C39" s="13">
        <v>17040</v>
      </c>
      <c r="D39" s="13">
        <v>17018</v>
      </c>
      <c r="E39" s="13">
        <v>16324</v>
      </c>
      <c r="F39" s="14">
        <v>16630</v>
      </c>
    </row>
    <row r="40" spans="1:6" x14ac:dyDescent="0.35">
      <c r="A40" s="5" t="s">
        <v>27</v>
      </c>
      <c r="B40" s="13">
        <v>19430</v>
      </c>
      <c r="C40" s="13">
        <v>17272</v>
      </c>
      <c r="D40" s="13">
        <v>16886</v>
      </c>
      <c r="E40" s="13">
        <v>16861</v>
      </c>
      <c r="F40" s="14">
        <v>16226</v>
      </c>
    </row>
    <row r="41" spans="1:6" x14ac:dyDescent="0.35">
      <c r="A41" s="5" t="s">
        <v>28</v>
      </c>
      <c r="B41" s="13">
        <v>20373</v>
      </c>
      <c r="C41" s="13">
        <v>19167</v>
      </c>
      <c r="D41" s="13">
        <v>17095</v>
      </c>
      <c r="E41" s="13">
        <v>16733</v>
      </c>
      <c r="F41" s="14">
        <v>16757</v>
      </c>
    </row>
    <row r="42" spans="1:6" x14ac:dyDescent="0.35">
      <c r="A42" s="5" t="s">
        <v>29</v>
      </c>
      <c r="B42" s="13">
        <v>20390</v>
      </c>
      <c r="C42" s="13">
        <v>20087</v>
      </c>
      <c r="D42" s="13">
        <v>18952</v>
      </c>
      <c r="E42" s="13">
        <v>16923</v>
      </c>
      <c r="F42" s="14">
        <v>16626</v>
      </c>
    </row>
    <row r="43" spans="1:6" x14ac:dyDescent="0.35">
      <c r="A43" s="5" t="s">
        <v>30</v>
      </c>
      <c r="B43" s="13">
        <v>21726</v>
      </c>
      <c r="C43" s="13">
        <v>20072</v>
      </c>
      <c r="D43" s="13">
        <v>19850</v>
      </c>
      <c r="E43" s="13">
        <v>18745</v>
      </c>
      <c r="F43" s="14">
        <v>16802</v>
      </c>
    </row>
    <row r="44" spans="1:6" x14ac:dyDescent="0.35">
      <c r="A44" s="5" t="s">
        <v>31</v>
      </c>
      <c r="B44" s="13">
        <v>19871</v>
      </c>
      <c r="C44" s="13">
        <v>21416</v>
      </c>
      <c r="D44" s="13">
        <v>19803</v>
      </c>
      <c r="E44" s="13">
        <v>19617</v>
      </c>
      <c r="F44" s="14">
        <v>18606</v>
      </c>
    </row>
    <row r="45" spans="1:6" x14ac:dyDescent="0.35">
      <c r="A45" s="5" t="s">
        <v>32</v>
      </c>
      <c r="B45" s="13">
        <v>22962</v>
      </c>
      <c r="C45" s="13">
        <v>19454</v>
      </c>
      <c r="D45" s="13">
        <v>21150</v>
      </c>
      <c r="E45" s="13">
        <v>19532</v>
      </c>
      <c r="F45" s="14">
        <v>19460</v>
      </c>
    </row>
    <row r="46" spans="1:6" x14ac:dyDescent="0.35">
      <c r="A46" s="5" t="s">
        <v>33</v>
      </c>
      <c r="B46" s="13">
        <v>23527</v>
      </c>
      <c r="C46" s="13">
        <v>22503</v>
      </c>
      <c r="D46" s="13">
        <v>19081</v>
      </c>
      <c r="E46" s="13">
        <v>20879</v>
      </c>
      <c r="F46" s="14">
        <v>19347</v>
      </c>
    </row>
    <row r="47" spans="1:6" x14ac:dyDescent="0.35">
      <c r="A47" s="36" t="s">
        <v>4</v>
      </c>
      <c r="B47" s="37">
        <v>314294</v>
      </c>
      <c r="C47" s="37">
        <v>306441</v>
      </c>
      <c r="D47" s="37">
        <v>297951</v>
      </c>
      <c r="E47" s="37">
        <v>291455</v>
      </c>
      <c r="F47" s="38">
        <v>283067</v>
      </c>
    </row>
    <row r="48" spans="1:6" x14ac:dyDescent="0.35">
      <c r="A48" s="5" t="s">
        <v>16</v>
      </c>
      <c r="B48" s="13">
        <v>15331</v>
      </c>
      <c r="C48" s="13">
        <v>14659</v>
      </c>
      <c r="D48" s="13">
        <v>13909</v>
      </c>
      <c r="E48" s="13">
        <v>13668</v>
      </c>
      <c r="F48" s="14">
        <v>13589</v>
      </c>
    </row>
    <row r="49" spans="1:6" x14ac:dyDescent="0.35">
      <c r="A49" s="5" t="s">
        <v>17</v>
      </c>
      <c r="B49" s="13">
        <v>15437</v>
      </c>
      <c r="C49" s="13">
        <v>15170</v>
      </c>
      <c r="D49" s="13">
        <v>14476</v>
      </c>
      <c r="E49" s="13">
        <v>13638</v>
      </c>
      <c r="F49" s="14">
        <v>13462</v>
      </c>
    </row>
    <row r="50" spans="1:6" x14ac:dyDescent="0.35">
      <c r="A50" s="5" t="s">
        <v>18</v>
      </c>
      <c r="B50" s="13">
        <v>16807</v>
      </c>
      <c r="C50" s="13">
        <v>15492</v>
      </c>
      <c r="D50" s="13">
        <v>15104</v>
      </c>
      <c r="E50" s="13">
        <v>14278</v>
      </c>
      <c r="F50" s="14">
        <v>13505</v>
      </c>
    </row>
    <row r="51" spans="1:6" x14ac:dyDescent="0.35">
      <c r="A51" s="5" t="s">
        <v>19</v>
      </c>
      <c r="B51" s="13">
        <v>16578</v>
      </c>
      <c r="C51" s="13">
        <v>16900</v>
      </c>
      <c r="D51" s="13">
        <v>15467</v>
      </c>
      <c r="E51" s="13">
        <v>14948</v>
      </c>
      <c r="F51" s="14">
        <v>14166</v>
      </c>
    </row>
    <row r="52" spans="1:6" x14ac:dyDescent="0.35">
      <c r="A52" s="5" t="s">
        <v>20</v>
      </c>
      <c r="B52" s="13">
        <v>16214</v>
      </c>
      <c r="C52" s="13">
        <v>16669</v>
      </c>
      <c r="D52" s="13">
        <v>16878</v>
      </c>
      <c r="E52" s="13">
        <v>15330</v>
      </c>
      <c r="F52" s="14">
        <v>14850</v>
      </c>
    </row>
    <row r="53" spans="1:6" x14ac:dyDescent="0.35">
      <c r="A53" s="5" t="s">
        <v>21</v>
      </c>
      <c r="B53" s="13">
        <v>15526</v>
      </c>
      <c r="C53" s="13">
        <v>16295</v>
      </c>
      <c r="D53" s="13">
        <v>16652</v>
      </c>
      <c r="E53" s="13">
        <v>16751</v>
      </c>
      <c r="F53" s="14">
        <v>15239</v>
      </c>
    </row>
    <row r="54" spans="1:6" x14ac:dyDescent="0.35">
      <c r="A54" s="5" t="s">
        <v>22</v>
      </c>
      <c r="B54" s="13">
        <v>15776</v>
      </c>
      <c r="C54" s="13">
        <v>15624</v>
      </c>
      <c r="D54" s="13">
        <v>16289</v>
      </c>
      <c r="E54" s="13">
        <v>16548</v>
      </c>
      <c r="F54" s="14">
        <v>16677</v>
      </c>
    </row>
    <row r="55" spans="1:6" x14ac:dyDescent="0.35">
      <c r="A55" s="5" t="s">
        <v>23</v>
      </c>
      <c r="B55" s="13">
        <v>15547</v>
      </c>
      <c r="C55" s="13">
        <v>15872</v>
      </c>
      <c r="D55" s="13">
        <v>15625</v>
      </c>
      <c r="E55" s="13">
        <v>16201</v>
      </c>
      <c r="F55" s="14">
        <v>16477</v>
      </c>
    </row>
    <row r="56" spans="1:6" x14ac:dyDescent="0.35">
      <c r="A56" s="5" t="s">
        <v>24</v>
      </c>
      <c r="B56" s="13">
        <v>16207</v>
      </c>
      <c r="C56" s="13">
        <v>15618</v>
      </c>
      <c r="D56" s="13">
        <v>15856</v>
      </c>
      <c r="E56" s="13">
        <v>15536</v>
      </c>
      <c r="F56" s="14">
        <v>16134</v>
      </c>
    </row>
    <row r="57" spans="1:6" x14ac:dyDescent="0.35">
      <c r="A57" s="5" t="s">
        <v>25</v>
      </c>
      <c r="B57" s="13">
        <v>15692</v>
      </c>
      <c r="C57" s="13">
        <v>16286</v>
      </c>
      <c r="D57" s="13">
        <v>15616</v>
      </c>
      <c r="E57" s="13">
        <v>15785</v>
      </c>
      <c r="F57" s="14">
        <v>15478</v>
      </c>
    </row>
    <row r="58" spans="1:6" x14ac:dyDescent="0.35">
      <c r="A58" s="5" t="s">
        <v>26</v>
      </c>
      <c r="B58" s="13">
        <v>16114</v>
      </c>
      <c r="C58" s="13">
        <v>15754</v>
      </c>
      <c r="D58" s="13">
        <v>16275</v>
      </c>
      <c r="E58" s="13">
        <v>15541</v>
      </c>
      <c r="F58" s="14">
        <v>15726</v>
      </c>
    </row>
    <row r="59" spans="1:6" x14ac:dyDescent="0.35">
      <c r="A59" s="5" t="s">
        <v>27</v>
      </c>
      <c r="B59" s="13">
        <v>17675</v>
      </c>
      <c r="C59" s="13">
        <v>16182</v>
      </c>
      <c r="D59" s="13">
        <v>15750</v>
      </c>
      <c r="E59" s="13">
        <v>16206</v>
      </c>
      <c r="F59" s="14">
        <v>15496</v>
      </c>
    </row>
    <row r="60" spans="1:6" x14ac:dyDescent="0.35">
      <c r="A60" s="5" t="s">
        <v>28</v>
      </c>
      <c r="B60" s="13">
        <v>18612</v>
      </c>
      <c r="C60" s="13">
        <v>17721</v>
      </c>
      <c r="D60" s="13">
        <v>16174</v>
      </c>
      <c r="E60" s="13">
        <v>15686</v>
      </c>
      <c r="F60" s="14">
        <v>16156</v>
      </c>
    </row>
    <row r="61" spans="1:6" x14ac:dyDescent="0.35">
      <c r="A61" s="5" t="s">
        <v>29</v>
      </c>
      <c r="B61" s="13">
        <v>18660</v>
      </c>
      <c r="C61" s="13">
        <v>18657</v>
      </c>
      <c r="D61" s="13">
        <v>17707</v>
      </c>
      <c r="E61" s="13">
        <v>16108</v>
      </c>
      <c r="F61" s="14">
        <v>15634</v>
      </c>
    </row>
    <row r="62" spans="1:6" x14ac:dyDescent="0.35">
      <c r="A62" s="5" t="s">
        <v>30</v>
      </c>
      <c r="B62" s="13">
        <v>20712</v>
      </c>
      <c r="C62" s="13">
        <v>18707</v>
      </c>
      <c r="D62" s="13">
        <v>18643</v>
      </c>
      <c r="E62" s="13">
        <v>17631</v>
      </c>
      <c r="F62" s="14">
        <v>16054</v>
      </c>
    </row>
    <row r="63" spans="1:6" x14ac:dyDescent="0.35">
      <c r="A63" s="5" t="s">
        <v>31</v>
      </c>
      <c r="B63" s="13">
        <v>18214</v>
      </c>
      <c r="C63" s="13">
        <v>20745</v>
      </c>
      <c r="D63" s="13">
        <v>18674</v>
      </c>
      <c r="E63" s="13">
        <v>18536</v>
      </c>
      <c r="F63" s="14">
        <v>17560</v>
      </c>
    </row>
    <row r="64" spans="1:6" x14ac:dyDescent="0.35">
      <c r="A64" s="5" t="s">
        <v>32</v>
      </c>
      <c r="B64" s="13">
        <v>21841</v>
      </c>
      <c r="C64" s="13">
        <v>18232</v>
      </c>
      <c r="D64" s="13">
        <v>20703</v>
      </c>
      <c r="E64" s="13">
        <v>18529</v>
      </c>
      <c r="F64" s="14">
        <v>18447</v>
      </c>
    </row>
    <row r="65" spans="1:6" ht="15" thickBot="1" x14ac:dyDescent="0.4">
      <c r="A65" s="8" t="s">
        <v>33</v>
      </c>
      <c r="B65" s="15">
        <v>23351</v>
      </c>
      <c r="C65" s="15">
        <v>21858</v>
      </c>
      <c r="D65" s="15">
        <v>18153</v>
      </c>
      <c r="E65" s="15">
        <v>20535</v>
      </c>
      <c r="F65" s="16">
        <v>18417</v>
      </c>
    </row>
    <row r="66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AB71-EC3C-4550-8A25-7C3347369C80}">
  <dimension ref="A1:Q48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70" customFormat="1" ht="21" x14ac:dyDescent="0.5">
      <c r="A1" s="70" t="s">
        <v>68</v>
      </c>
    </row>
    <row r="3" spans="1:17" x14ac:dyDescent="0.35">
      <c r="A3" s="11" t="s">
        <v>0</v>
      </c>
      <c r="B3" s="72" t="s">
        <v>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65" customFormat="1" ht="106" customHeight="1" x14ac:dyDescent="0.35">
      <c r="A4" s="24" t="s">
        <v>13</v>
      </c>
      <c r="B4" s="71" t="s">
        <v>67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25"/>
      <c r="O4" s="25"/>
      <c r="P4" s="25"/>
      <c r="Q4" s="25"/>
    </row>
    <row r="5" spans="1:17" x14ac:dyDescent="0.35">
      <c r="A5" s="11" t="s">
        <v>6</v>
      </c>
      <c r="B5" s="72" t="s">
        <v>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7" ht="15" thickBot="1" x14ac:dyDescent="0.4"/>
    <row r="8" spans="1:17" ht="19.5" thickTop="1" thickBot="1" x14ac:dyDescent="0.5">
      <c r="A8" s="30"/>
      <c r="B8" s="31">
        <v>2017</v>
      </c>
      <c r="C8" s="31">
        <v>2018</v>
      </c>
      <c r="D8" s="31">
        <v>2019</v>
      </c>
      <c r="E8" s="31">
        <v>2020</v>
      </c>
      <c r="F8" s="32">
        <v>2021</v>
      </c>
    </row>
    <row r="9" spans="1:17" ht="15" thickTop="1" x14ac:dyDescent="0.35">
      <c r="A9" s="33" t="s">
        <v>2</v>
      </c>
      <c r="B9" s="34">
        <v>651876</v>
      </c>
      <c r="C9" s="34">
        <v>631158</v>
      </c>
      <c r="D9" s="34">
        <v>610988</v>
      </c>
      <c r="E9" s="34">
        <v>596478</v>
      </c>
      <c r="F9" s="35">
        <v>579203</v>
      </c>
    </row>
    <row r="10" spans="1:17" x14ac:dyDescent="0.35">
      <c r="A10" s="5" t="s">
        <v>53</v>
      </c>
      <c r="B10" s="13">
        <v>30101</v>
      </c>
      <c r="C10" s="13">
        <v>28132</v>
      </c>
      <c r="D10" s="13">
        <v>26714</v>
      </c>
      <c r="E10" s="13">
        <v>25498</v>
      </c>
      <c r="F10" s="14">
        <v>24113</v>
      </c>
    </row>
    <row r="11" spans="1:17" x14ac:dyDescent="0.35">
      <c r="A11" s="5" t="s">
        <v>54</v>
      </c>
      <c r="B11" s="13">
        <v>32278</v>
      </c>
      <c r="C11" s="13">
        <v>30531</v>
      </c>
      <c r="D11" s="13">
        <v>29414</v>
      </c>
      <c r="E11" s="13">
        <v>28575</v>
      </c>
      <c r="F11" s="14">
        <v>27837</v>
      </c>
    </row>
    <row r="12" spans="1:17" x14ac:dyDescent="0.35">
      <c r="A12" s="5" t="s">
        <v>55</v>
      </c>
      <c r="B12" s="13">
        <v>63870</v>
      </c>
      <c r="C12" s="13">
        <v>63289</v>
      </c>
      <c r="D12" s="13">
        <v>61769</v>
      </c>
      <c r="E12" s="13">
        <v>60925</v>
      </c>
      <c r="F12" s="14">
        <v>59902</v>
      </c>
      <c r="G12" s="12"/>
    </row>
    <row r="13" spans="1:17" x14ac:dyDescent="0.35">
      <c r="A13" s="5" t="s">
        <v>56</v>
      </c>
      <c r="B13" s="13">
        <v>66848</v>
      </c>
      <c r="C13" s="13">
        <v>63696</v>
      </c>
      <c r="D13" s="13">
        <v>61162</v>
      </c>
      <c r="E13" s="13">
        <v>59017</v>
      </c>
      <c r="F13" s="14">
        <v>56804</v>
      </c>
      <c r="G13" s="12"/>
    </row>
    <row r="14" spans="1:17" x14ac:dyDescent="0.35">
      <c r="A14" s="5" t="s">
        <v>57</v>
      </c>
      <c r="B14" s="13">
        <v>68906</v>
      </c>
      <c r="C14" s="13">
        <v>65837</v>
      </c>
      <c r="D14" s="13">
        <v>62783</v>
      </c>
      <c r="E14" s="13">
        <v>60393</v>
      </c>
      <c r="F14" s="14">
        <v>57978</v>
      </c>
    </row>
    <row r="15" spans="1:17" x14ac:dyDescent="0.35">
      <c r="A15" s="5" t="s">
        <v>58</v>
      </c>
      <c r="B15" s="13">
        <v>14294</v>
      </c>
      <c r="C15" s="13">
        <v>13080</v>
      </c>
      <c r="D15" s="13">
        <v>12289</v>
      </c>
      <c r="E15" s="13">
        <v>11524</v>
      </c>
      <c r="F15" s="14">
        <v>10873</v>
      </c>
    </row>
    <row r="16" spans="1:17" x14ac:dyDescent="0.35">
      <c r="A16" s="5" t="s">
        <v>59</v>
      </c>
      <c r="B16" s="13">
        <v>49601</v>
      </c>
      <c r="C16" s="13">
        <v>46953</v>
      </c>
      <c r="D16" s="13">
        <v>44750</v>
      </c>
      <c r="E16" s="13">
        <v>43209</v>
      </c>
      <c r="F16" s="14">
        <v>41291</v>
      </c>
    </row>
    <row r="17" spans="1:6" x14ac:dyDescent="0.35">
      <c r="A17" s="5" t="s">
        <v>60</v>
      </c>
      <c r="B17" s="13">
        <v>20579</v>
      </c>
      <c r="C17" s="13">
        <v>19653</v>
      </c>
      <c r="D17" s="13">
        <v>19147</v>
      </c>
      <c r="E17" s="13">
        <v>18853</v>
      </c>
      <c r="F17" s="14">
        <v>18356</v>
      </c>
    </row>
    <row r="18" spans="1:6" x14ac:dyDescent="0.35">
      <c r="A18" s="5" t="s">
        <v>61</v>
      </c>
      <c r="B18" s="13">
        <v>30006</v>
      </c>
      <c r="C18" s="13">
        <v>28755</v>
      </c>
      <c r="D18" s="13">
        <v>27686</v>
      </c>
      <c r="E18" s="13">
        <v>26610</v>
      </c>
      <c r="F18" s="14">
        <v>25574</v>
      </c>
    </row>
    <row r="19" spans="1:6" x14ac:dyDescent="0.35">
      <c r="A19" s="5" t="s">
        <v>62</v>
      </c>
      <c r="B19" s="13">
        <v>47561</v>
      </c>
      <c r="C19" s="13">
        <v>45420</v>
      </c>
      <c r="D19" s="13">
        <v>43553</v>
      </c>
      <c r="E19" s="13">
        <v>41808</v>
      </c>
      <c r="F19" s="14">
        <v>40110</v>
      </c>
    </row>
    <row r="20" spans="1:6" x14ac:dyDescent="0.35">
      <c r="A20" s="5" t="s">
        <v>63</v>
      </c>
      <c r="B20" s="13">
        <v>188223</v>
      </c>
      <c r="C20" s="13">
        <v>187439</v>
      </c>
      <c r="D20" s="13">
        <v>184788</v>
      </c>
      <c r="E20" s="13">
        <v>184202</v>
      </c>
      <c r="F20" s="14">
        <v>181993</v>
      </c>
    </row>
    <row r="21" spans="1:6" x14ac:dyDescent="0.35">
      <c r="A21" s="5" t="s">
        <v>64</v>
      </c>
      <c r="B21" s="13">
        <v>39609</v>
      </c>
      <c r="C21" s="13">
        <v>38373</v>
      </c>
      <c r="D21" s="13">
        <v>36933</v>
      </c>
      <c r="E21" s="13">
        <v>35864</v>
      </c>
      <c r="F21" s="14">
        <v>34372</v>
      </c>
    </row>
    <row r="22" spans="1:6" x14ac:dyDescent="0.35">
      <c r="A22" s="36" t="s">
        <v>3</v>
      </c>
      <c r="B22" s="37">
        <v>337582</v>
      </c>
      <c r="C22" s="37">
        <v>324717</v>
      </c>
      <c r="D22" s="37">
        <v>313037</v>
      </c>
      <c r="E22" s="37">
        <v>305023</v>
      </c>
      <c r="F22" s="38">
        <v>296136</v>
      </c>
    </row>
    <row r="23" spans="1:6" x14ac:dyDescent="0.35">
      <c r="A23" s="5" t="s">
        <v>53</v>
      </c>
      <c r="B23" s="13">
        <v>15636</v>
      </c>
      <c r="C23" s="13">
        <v>14399</v>
      </c>
      <c r="D23" s="13">
        <v>13553</v>
      </c>
      <c r="E23" s="13">
        <v>12919</v>
      </c>
      <c r="F23" s="14">
        <v>12191</v>
      </c>
    </row>
    <row r="24" spans="1:6" x14ac:dyDescent="0.35">
      <c r="A24" s="5" t="s">
        <v>54</v>
      </c>
      <c r="B24" s="13">
        <v>16900</v>
      </c>
      <c r="C24" s="13">
        <v>15916</v>
      </c>
      <c r="D24" s="13">
        <v>15243</v>
      </c>
      <c r="E24" s="13">
        <v>14773</v>
      </c>
      <c r="F24" s="14">
        <v>14378</v>
      </c>
    </row>
    <row r="25" spans="1:6" x14ac:dyDescent="0.35">
      <c r="A25" s="5" t="s">
        <v>55</v>
      </c>
      <c r="B25" s="13">
        <v>33096</v>
      </c>
      <c r="C25" s="13">
        <v>32575</v>
      </c>
      <c r="D25" s="13">
        <v>31589</v>
      </c>
      <c r="E25" s="13">
        <v>31130</v>
      </c>
      <c r="F25" s="14">
        <v>30641</v>
      </c>
    </row>
    <row r="26" spans="1:6" x14ac:dyDescent="0.35">
      <c r="A26" s="5" t="s">
        <v>56</v>
      </c>
      <c r="B26" s="13">
        <v>34523</v>
      </c>
      <c r="C26" s="13">
        <v>32522</v>
      </c>
      <c r="D26" s="13">
        <v>31091</v>
      </c>
      <c r="E26" s="13">
        <v>29895</v>
      </c>
      <c r="F26" s="14">
        <v>28704</v>
      </c>
    </row>
    <row r="27" spans="1:6" x14ac:dyDescent="0.35">
      <c r="A27" s="5" t="s">
        <v>57</v>
      </c>
      <c r="B27" s="13">
        <v>35877</v>
      </c>
      <c r="C27" s="13">
        <v>33852</v>
      </c>
      <c r="D27" s="13">
        <v>32004</v>
      </c>
      <c r="E27" s="13">
        <v>30698</v>
      </c>
      <c r="F27" s="14">
        <v>29392</v>
      </c>
    </row>
    <row r="28" spans="1:6" x14ac:dyDescent="0.35">
      <c r="A28" s="62" t="s">
        <v>58</v>
      </c>
      <c r="B28" s="63">
        <v>7455</v>
      </c>
      <c r="C28" s="63">
        <v>6744</v>
      </c>
      <c r="D28" s="63">
        <v>6249</v>
      </c>
      <c r="E28" s="63">
        <v>5780</v>
      </c>
      <c r="F28" s="64">
        <v>5436</v>
      </c>
    </row>
    <row r="29" spans="1:6" x14ac:dyDescent="0.35">
      <c r="A29" s="5" t="s">
        <v>59</v>
      </c>
      <c r="B29" s="13">
        <v>25928</v>
      </c>
      <c r="C29" s="13">
        <v>24375</v>
      </c>
      <c r="D29" s="13">
        <v>23065</v>
      </c>
      <c r="E29" s="13">
        <v>22228</v>
      </c>
      <c r="F29" s="14">
        <v>21200</v>
      </c>
    </row>
    <row r="30" spans="1:6" x14ac:dyDescent="0.35">
      <c r="A30" s="5" t="s">
        <v>60</v>
      </c>
      <c r="B30" s="13">
        <v>10778</v>
      </c>
      <c r="C30" s="13">
        <v>10231</v>
      </c>
      <c r="D30" s="13">
        <v>9939</v>
      </c>
      <c r="E30" s="13">
        <v>9769</v>
      </c>
      <c r="F30" s="14">
        <v>9494</v>
      </c>
    </row>
    <row r="31" spans="1:6" x14ac:dyDescent="0.35">
      <c r="A31" s="5" t="s">
        <v>61</v>
      </c>
      <c r="B31" s="13">
        <v>15508</v>
      </c>
      <c r="C31" s="13">
        <v>14631</v>
      </c>
      <c r="D31" s="13">
        <v>13911</v>
      </c>
      <c r="E31" s="13">
        <v>13334</v>
      </c>
      <c r="F31" s="14">
        <v>12810</v>
      </c>
    </row>
    <row r="32" spans="1:6" x14ac:dyDescent="0.35">
      <c r="A32" s="5" t="s">
        <v>62</v>
      </c>
      <c r="B32" s="13">
        <v>24392</v>
      </c>
      <c r="C32" s="13">
        <v>23157</v>
      </c>
      <c r="D32" s="13">
        <v>22110</v>
      </c>
      <c r="E32" s="13">
        <v>21203</v>
      </c>
      <c r="F32" s="14">
        <v>20368</v>
      </c>
    </row>
    <row r="33" spans="1:6" x14ac:dyDescent="0.35">
      <c r="A33" s="5" t="s">
        <v>63</v>
      </c>
      <c r="B33" s="13">
        <v>96804</v>
      </c>
      <c r="C33" s="13">
        <v>96399</v>
      </c>
      <c r="D33" s="13">
        <v>95237</v>
      </c>
      <c r="E33" s="13">
        <v>94850</v>
      </c>
      <c r="F33" s="14">
        <v>93892</v>
      </c>
    </row>
    <row r="34" spans="1:6" x14ac:dyDescent="0.35">
      <c r="A34" s="5" t="s">
        <v>64</v>
      </c>
      <c r="B34" s="13">
        <v>20685</v>
      </c>
      <c r="C34" s="13">
        <v>19916</v>
      </c>
      <c r="D34" s="13">
        <v>19046</v>
      </c>
      <c r="E34" s="13">
        <v>18444</v>
      </c>
      <c r="F34" s="14">
        <v>17630</v>
      </c>
    </row>
    <row r="35" spans="1:6" x14ac:dyDescent="0.35">
      <c r="A35" s="36" t="s">
        <v>4</v>
      </c>
      <c r="B35" s="37">
        <v>314294</v>
      </c>
      <c r="C35" s="37">
        <v>306441</v>
      </c>
      <c r="D35" s="37">
        <v>297951</v>
      </c>
      <c r="E35" s="37">
        <v>291455</v>
      </c>
      <c r="F35" s="38">
        <v>283067</v>
      </c>
    </row>
    <row r="36" spans="1:6" x14ac:dyDescent="0.35">
      <c r="A36" s="5" t="s">
        <v>53</v>
      </c>
      <c r="B36" s="13">
        <v>14465</v>
      </c>
      <c r="C36" s="13">
        <v>13733</v>
      </c>
      <c r="D36" s="13">
        <v>13161</v>
      </c>
      <c r="E36" s="13">
        <v>12579</v>
      </c>
      <c r="F36" s="14">
        <v>11922</v>
      </c>
    </row>
    <row r="37" spans="1:6" x14ac:dyDescent="0.35">
      <c r="A37" s="5" t="s">
        <v>54</v>
      </c>
      <c r="B37" s="13">
        <v>15378</v>
      </c>
      <c r="C37" s="13">
        <v>14615</v>
      </c>
      <c r="D37" s="13">
        <v>14171</v>
      </c>
      <c r="E37" s="13">
        <v>13802</v>
      </c>
      <c r="F37" s="14">
        <v>13459</v>
      </c>
    </row>
    <row r="38" spans="1:6" x14ac:dyDescent="0.35">
      <c r="A38" s="5" t="s">
        <v>55</v>
      </c>
      <c r="B38" s="13">
        <v>30774</v>
      </c>
      <c r="C38" s="13">
        <v>30714</v>
      </c>
      <c r="D38" s="13">
        <v>30180</v>
      </c>
      <c r="E38" s="13">
        <v>29795</v>
      </c>
      <c r="F38" s="14">
        <v>29261</v>
      </c>
    </row>
    <row r="39" spans="1:6" x14ac:dyDescent="0.35">
      <c r="A39" s="5" t="s">
        <v>56</v>
      </c>
      <c r="B39" s="13">
        <v>32325</v>
      </c>
      <c r="C39" s="13">
        <v>31174</v>
      </c>
      <c r="D39" s="13">
        <v>30071</v>
      </c>
      <c r="E39" s="13">
        <v>29122</v>
      </c>
      <c r="F39" s="14">
        <v>28100</v>
      </c>
    </row>
    <row r="40" spans="1:6" x14ac:dyDescent="0.35">
      <c r="A40" s="5" t="s">
        <v>57</v>
      </c>
      <c r="B40" s="13">
        <v>33029</v>
      </c>
      <c r="C40" s="13">
        <v>31985</v>
      </c>
      <c r="D40" s="13">
        <v>30779</v>
      </c>
      <c r="E40" s="13">
        <v>29695</v>
      </c>
      <c r="F40" s="14">
        <v>28586</v>
      </c>
    </row>
    <row r="41" spans="1:6" x14ac:dyDescent="0.35">
      <c r="A41" s="5" t="s">
        <v>58</v>
      </c>
      <c r="B41" s="13">
        <v>6839</v>
      </c>
      <c r="C41" s="13">
        <v>6336</v>
      </c>
      <c r="D41" s="13">
        <v>6040</v>
      </c>
      <c r="E41" s="13">
        <v>5744</v>
      </c>
      <c r="F41" s="14">
        <v>5437</v>
      </c>
    </row>
    <row r="42" spans="1:6" x14ac:dyDescent="0.35">
      <c r="A42" s="5" t="s">
        <v>59</v>
      </c>
      <c r="B42" s="13">
        <v>23673</v>
      </c>
      <c r="C42" s="13">
        <v>22578</v>
      </c>
      <c r="D42" s="13">
        <v>21685</v>
      </c>
      <c r="E42" s="13">
        <v>20981</v>
      </c>
      <c r="F42" s="14">
        <v>20091</v>
      </c>
    </row>
    <row r="43" spans="1:6" x14ac:dyDescent="0.35">
      <c r="A43" s="5" t="s">
        <v>60</v>
      </c>
      <c r="B43" s="13">
        <v>9801</v>
      </c>
      <c r="C43" s="13">
        <v>9422</v>
      </c>
      <c r="D43" s="13">
        <v>9208</v>
      </c>
      <c r="E43" s="13">
        <v>9084</v>
      </c>
      <c r="F43" s="14">
        <v>8862</v>
      </c>
    </row>
    <row r="44" spans="1:6" x14ac:dyDescent="0.35">
      <c r="A44" s="5" t="s">
        <v>61</v>
      </c>
      <c r="B44" s="13">
        <v>14498</v>
      </c>
      <c r="C44" s="13">
        <v>14124</v>
      </c>
      <c r="D44" s="13">
        <v>13775</v>
      </c>
      <c r="E44" s="13">
        <v>13276</v>
      </c>
      <c r="F44" s="14">
        <v>12764</v>
      </c>
    </row>
    <row r="45" spans="1:6" x14ac:dyDescent="0.35">
      <c r="A45" s="5" t="s">
        <v>62</v>
      </c>
      <c r="B45" s="13">
        <v>23169</v>
      </c>
      <c r="C45" s="13">
        <v>22263</v>
      </c>
      <c r="D45" s="13">
        <v>21443</v>
      </c>
      <c r="E45" s="13">
        <v>20605</v>
      </c>
      <c r="F45" s="14">
        <v>19742</v>
      </c>
    </row>
    <row r="46" spans="1:6" x14ac:dyDescent="0.35">
      <c r="A46" s="5" t="s">
        <v>63</v>
      </c>
      <c r="B46" s="13">
        <v>91419</v>
      </c>
      <c r="C46" s="13">
        <v>91040</v>
      </c>
      <c r="D46" s="13">
        <v>89551</v>
      </c>
      <c r="E46" s="13">
        <v>89352</v>
      </c>
      <c r="F46" s="14">
        <v>88101</v>
      </c>
    </row>
    <row r="47" spans="1:6" ht="15" thickBot="1" x14ac:dyDescent="0.4">
      <c r="A47" s="8" t="s">
        <v>64</v>
      </c>
      <c r="B47" s="15">
        <v>18924</v>
      </c>
      <c r="C47" s="15">
        <v>18457</v>
      </c>
      <c r="D47" s="15">
        <v>17887</v>
      </c>
      <c r="E47" s="15">
        <v>17420</v>
      </c>
      <c r="F47" s="16">
        <v>16742</v>
      </c>
    </row>
    <row r="48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4E37-F637-453D-851F-262E572C62D8}">
  <dimension ref="A1:Q12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70" customFormat="1" ht="21" x14ac:dyDescent="0.5">
      <c r="A1" s="70" t="s">
        <v>37</v>
      </c>
    </row>
    <row r="3" spans="1:17" x14ac:dyDescent="0.35">
      <c r="A3" s="11" t="s">
        <v>0</v>
      </c>
      <c r="B3" s="72" t="s">
        <v>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26" customFormat="1" x14ac:dyDescent="0.35">
      <c r="A4" s="24" t="s">
        <v>13</v>
      </c>
      <c r="B4" s="73" t="s">
        <v>36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25"/>
      <c r="O4" s="25"/>
      <c r="P4" s="25"/>
      <c r="Q4" s="25"/>
    </row>
    <row r="5" spans="1:17" x14ac:dyDescent="0.35">
      <c r="A5" s="11" t="s">
        <v>6</v>
      </c>
      <c r="B5" s="72" t="s">
        <v>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7" ht="15" thickBot="1" x14ac:dyDescent="0.4"/>
    <row r="8" spans="1:17" ht="19.5" thickTop="1" thickBot="1" x14ac:dyDescent="0.5">
      <c r="A8" s="30"/>
      <c r="B8" s="31">
        <v>2017</v>
      </c>
      <c r="C8" s="31">
        <v>2018</v>
      </c>
      <c r="D8" s="31">
        <v>2019</v>
      </c>
      <c r="E8" s="31">
        <v>2020</v>
      </c>
      <c r="F8" s="32">
        <v>2021</v>
      </c>
    </row>
    <row r="9" spans="1:17" ht="15" thickTop="1" x14ac:dyDescent="0.35">
      <c r="A9" s="33" t="s">
        <v>2</v>
      </c>
      <c r="B9" s="47">
        <v>0.22661407200397998</v>
      </c>
      <c r="C9" s="47">
        <v>0.21989085552711099</v>
      </c>
      <c r="D9" s="47">
        <v>0.21345103298704199</v>
      </c>
      <c r="E9" s="47">
        <v>0.20958799418824298</v>
      </c>
      <c r="F9" s="48">
        <v>0.20468410359817402</v>
      </c>
      <c r="H9" s="53"/>
    </row>
    <row r="10" spans="1:17" x14ac:dyDescent="0.35">
      <c r="A10" s="19" t="s">
        <v>3</v>
      </c>
      <c r="B10" s="49">
        <v>0.23224800676417101</v>
      </c>
      <c r="C10" s="49">
        <v>0.225715952006417</v>
      </c>
      <c r="D10" s="49">
        <v>0.21896916187393101</v>
      </c>
      <c r="E10" s="49">
        <v>0.21471224042015699</v>
      </c>
      <c r="F10" s="50">
        <v>0.21002821312612499</v>
      </c>
    </row>
    <row r="11" spans="1:17" ht="15" thickBot="1" x14ac:dyDescent="0.4">
      <c r="A11" s="8" t="s">
        <v>4</v>
      </c>
      <c r="B11" s="51">
        <v>0.22085942166473402</v>
      </c>
      <c r="C11" s="51">
        <v>0.21403771001910299</v>
      </c>
      <c r="D11" s="51">
        <v>0.207945378142463</v>
      </c>
      <c r="E11" s="51">
        <v>0.2044807491816</v>
      </c>
      <c r="F11" s="52">
        <v>0.19937679563926</v>
      </c>
    </row>
    <row r="12" spans="1: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2DAD-EC7B-4C8C-8991-A673581D4C34}">
  <dimension ref="A1:Q72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70" customFormat="1" ht="21" x14ac:dyDescent="0.5">
      <c r="A1" s="70" t="s">
        <v>40</v>
      </c>
    </row>
    <row r="3" spans="1:17" x14ac:dyDescent="0.35">
      <c r="A3" s="11" t="s">
        <v>0</v>
      </c>
      <c r="B3" s="72" t="s">
        <v>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65" customFormat="1" ht="106" customHeight="1" x14ac:dyDescent="0.35">
      <c r="A4" s="24" t="s">
        <v>13</v>
      </c>
      <c r="B4" s="71" t="s">
        <v>67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25"/>
      <c r="O4" s="25"/>
      <c r="P4" s="25"/>
      <c r="Q4" s="25"/>
    </row>
    <row r="5" spans="1:17" x14ac:dyDescent="0.35">
      <c r="A5" s="11" t="s">
        <v>6</v>
      </c>
      <c r="B5" s="72" t="s">
        <v>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7" ht="15" thickBot="1" x14ac:dyDescent="0.4"/>
    <row r="8" spans="1:17" ht="19.5" thickTop="1" thickBot="1" x14ac:dyDescent="0.5">
      <c r="A8" s="30"/>
      <c r="B8" s="31">
        <v>2017</v>
      </c>
      <c r="C8" s="31">
        <v>2018</v>
      </c>
      <c r="D8" s="31">
        <v>2019</v>
      </c>
      <c r="E8" s="31">
        <v>2020</v>
      </c>
      <c r="F8" s="32">
        <v>2021</v>
      </c>
    </row>
    <row r="9" spans="1:17" ht="15" thickTop="1" x14ac:dyDescent="0.35">
      <c r="A9" s="33" t="s">
        <v>2</v>
      </c>
      <c r="B9" s="34">
        <v>743047</v>
      </c>
      <c r="C9" s="34">
        <v>721586</v>
      </c>
      <c r="D9" s="34">
        <v>700616</v>
      </c>
      <c r="E9" s="34">
        <v>676183</v>
      </c>
      <c r="F9" s="35">
        <v>656441</v>
      </c>
    </row>
    <row r="10" spans="1:17" x14ac:dyDescent="0.35">
      <c r="A10" s="5" t="s">
        <v>16</v>
      </c>
      <c r="B10" s="13">
        <v>31731</v>
      </c>
      <c r="C10" s="13">
        <v>30866</v>
      </c>
      <c r="D10" s="13">
        <v>28934</v>
      </c>
      <c r="E10" s="13">
        <v>28561</v>
      </c>
      <c r="F10" s="14">
        <v>28075</v>
      </c>
    </row>
    <row r="11" spans="1:17" x14ac:dyDescent="0.35">
      <c r="A11" s="5" t="s">
        <v>17</v>
      </c>
      <c r="B11" s="13">
        <v>32156</v>
      </c>
      <c r="C11" s="13">
        <v>31137</v>
      </c>
      <c r="D11" s="13">
        <v>30278</v>
      </c>
      <c r="E11" s="13">
        <v>28259</v>
      </c>
      <c r="F11" s="14">
        <v>28078</v>
      </c>
    </row>
    <row r="12" spans="1:17" x14ac:dyDescent="0.35">
      <c r="A12" s="5" t="s">
        <v>18</v>
      </c>
      <c r="B12" s="13">
        <v>34837</v>
      </c>
      <c r="C12" s="13">
        <v>31737</v>
      </c>
      <c r="D12" s="13">
        <v>30698</v>
      </c>
      <c r="E12" s="13">
        <v>29733</v>
      </c>
      <c r="F12" s="14">
        <v>27917</v>
      </c>
      <c r="G12" s="12"/>
    </row>
    <row r="13" spans="1:17" x14ac:dyDescent="0.35">
      <c r="A13" s="5" t="s">
        <v>19</v>
      </c>
      <c r="B13" s="13">
        <v>34385</v>
      </c>
      <c r="C13" s="13">
        <v>34561</v>
      </c>
      <c r="D13" s="13">
        <v>31447</v>
      </c>
      <c r="E13" s="13">
        <v>30292</v>
      </c>
      <c r="F13" s="14">
        <v>29449</v>
      </c>
      <c r="G13" s="12"/>
    </row>
    <row r="14" spans="1:17" x14ac:dyDescent="0.35">
      <c r="A14" s="5" t="s">
        <v>20</v>
      </c>
      <c r="B14" s="13">
        <v>33496</v>
      </c>
      <c r="C14" s="13">
        <v>34115</v>
      </c>
      <c r="D14" s="13">
        <v>34265</v>
      </c>
      <c r="E14" s="13">
        <v>31062</v>
      </c>
      <c r="F14" s="14">
        <v>30027</v>
      </c>
    </row>
    <row r="15" spans="1:17" x14ac:dyDescent="0.35">
      <c r="A15" s="5" t="s">
        <v>21</v>
      </c>
      <c r="B15" s="13">
        <v>32062</v>
      </c>
      <c r="C15" s="13">
        <v>33262</v>
      </c>
      <c r="D15" s="13">
        <v>33857</v>
      </c>
      <c r="E15" s="13">
        <v>33914</v>
      </c>
      <c r="F15" s="14">
        <v>30819</v>
      </c>
    </row>
    <row r="16" spans="1:17" x14ac:dyDescent="0.35">
      <c r="A16" s="5" t="s">
        <v>22</v>
      </c>
      <c r="B16" s="13">
        <v>33138</v>
      </c>
      <c r="C16" s="13">
        <v>31852</v>
      </c>
      <c r="D16" s="13">
        <v>33026</v>
      </c>
      <c r="E16" s="13">
        <v>33539</v>
      </c>
      <c r="F16" s="14">
        <v>33699</v>
      </c>
    </row>
    <row r="17" spans="1:6" x14ac:dyDescent="0.35">
      <c r="A17" s="5" t="s">
        <v>23</v>
      </c>
      <c r="B17" s="13">
        <v>32475</v>
      </c>
      <c r="C17" s="13">
        <v>32987</v>
      </c>
      <c r="D17" s="13">
        <v>31692</v>
      </c>
      <c r="E17" s="13">
        <v>32785</v>
      </c>
      <c r="F17" s="14">
        <v>33347</v>
      </c>
    </row>
    <row r="18" spans="1:6" x14ac:dyDescent="0.35">
      <c r="A18" s="5" t="s">
        <v>24</v>
      </c>
      <c r="B18" s="13">
        <v>33671</v>
      </c>
      <c r="C18" s="13">
        <v>32289</v>
      </c>
      <c r="D18" s="13">
        <v>32776</v>
      </c>
      <c r="E18" s="13">
        <v>31425</v>
      </c>
      <c r="F18" s="14">
        <v>32597</v>
      </c>
    </row>
    <row r="19" spans="1:6" x14ac:dyDescent="0.35">
      <c r="A19" s="5" t="s">
        <v>25</v>
      </c>
      <c r="B19" s="13">
        <v>32963</v>
      </c>
      <c r="C19" s="13">
        <v>33485</v>
      </c>
      <c r="D19" s="13">
        <v>32101</v>
      </c>
      <c r="E19" s="13">
        <v>32522</v>
      </c>
      <c r="F19" s="14">
        <v>31251</v>
      </c>
    </row>
    <row r="20" spans="1:6" x14ac:dyDescent="0.35">
      <c r="A20" s="5" t="s">
        <v>26</v>
      </c>
      <c r="B20" s="13">
        <v>33618</v>
      </c>
      <c r="C20" s="13">
        <v>32794</v>
      </c>
      <c r="D20" s="13">
        <v>33293</v>
      </c>
      <c r="E20" s="13">
        <v>31865</v>
      </c>
      <c r="F20" s="14">
        <v>32356</v>
      </c>
    </row>
    <row r="21" spans="1:6" x14ac:dyDescent="0.35">
      <c r="A21" s="5" t="s">
        <v>27</v>
      </c>
      <c r="B21" s="13">
        <v>37105</v>
      </c>
      <c r="C21" s="13">
        <v>33454</v>
      </c>
      <c r="D21" s="13">
        <v>32636</v>
      </c>
      <c r="E21" s="13">
        <v>33067</v>
      </c>
      <c r="F21" s="14">
        <v>31722</v>
      </c>
    </row>
    <row r="22" spans="1:6" x14ac:dyDescent="0.35">
      <c r="A22" s="5" t="s">
        <v>28</v>
      </c>
      <c r="B22" s="13">
        <v>38985</v>
      </c>
      <c r="C22" s="13">
        <v>36888</v>
      </c>
      <c r="D22" s="13">
        <v>33269</v>
      </c>
      <c r="E22" s="13">
        <v>32419</v>
      </c>
      <c r="F22" s="14">
        <v>32913</v>
      </c>
    </row>
    <row r="23" spans="1:6" x14ac:dyDescent="0.35">
      <c r="A23" s="5" t="s">
        <v>29</v>
      </c>
      <c r="B23" s="13">
        <v>39050</v>
      </c>
      <c r="C23" s="13">
        <v>38744</v>
      </c>
      <c r="D23" s="13">
        <v>36659</v>
      </c>
      <c r="E23" s="13">
        <v>33031</v>
      </c>
      <c r="F23" s="14">
        <v>32260</v>
      </c>
    </row>
    <row r="24" spans="1:6" x14ac:dyDescent="0.35">
      <c r="A24" s="5" t="s">
        <v>30</v>
      </c>
      <c r="B24" s="13">
        <v>42438</v>
      </c>
      <c r="C24" s="13">
        <v>38779</v>
      </c>
      <c r="D24" s="13">
        <v>38493</v>
      </c>
      <c r="E24" s="13">
        <v>36376</v>
      </c>
      <c r="F24" s="14">
        <v>32856</v>
      </c>
    </row>
    <row r="25" spans="1:6" x14ac:dyDescent="0.35">
      <c r="A25" s="5" t="s">
        <v>31</v>
      </c>
      <c r="B25" s="13">
        <v>38085</v>
      </c>
      <c r="C25" s="13">
        <v>42161</v>
      </c>
      <c r="D25" s="13">
        <v>38477</v>
      </c>
      <c r="E25" s="13">
        <v>38153</v>
      </c>
      <c r="F25" s="14">
        <v>36166</v>
      </c>
    </row>
    <row r="26" spans="1:6" x14ac:dyDescent="0.35">
      <c r="A26" s="5" t="s">
        <v>32</v>
      </c>
      <c r="B26" s="13">
        <v>44803</v>
      </c>
      <c r="C26" s="13">
        <v>37686</v>
      </c>
      <c r="D26" s="13">
        <v>41853</v>
      </c>
      <c r="E26" s="13">
        <v>38061</v>
      </c>
      <c r="F26" s="14">
        <v>37907</v>
      </c>
    </row>
    <row r="27" spans="1:6" x14ac:dyDescent="0.35">
      <c r="A27" s="5" t="s">
        <v>33</v>
      </c>
      <c r="B27" s="13">
        <v>46878</v>
      </c>
      <c r="C27" s="13">
        <v>44361</v>
      </c>
      <c r="D27" s="13">
        <v>37234</v>
      </c>
      <c r="E27" s="13">
        <v>41414</v>
      </c>
      <c r="F27" s="14">
        <v>37764</v>
      </c>
    </row>
    <row r="28" spans="1:6" x14ac:dyDescent="0.35">
      <c r="A28" s="5" t="s">
        <v>34</v>
      </c>
      <c r="B28" s="13">
        <v>44618</v>
      </c>
      <c r="C28" s="13">
        <v>46354</v>
      </c>
      <c r="D28" s="13">
        <v>43842</v>
      </c>
      <c r="E28" s="13">
        <v>36585</v>
      </c>
      <c r="F28" s="14">
        <v>41096</v>
      </c>
    </row>
    <row r="29" spans="1:6" x14ac:dyDescent="0.35">
      <c r="A29" s="5" t="s">
        <v>35</v>
      </c>
      <c r="B29" s="13">
        <v>46553</v>
      </c>
      <c r="C29" s="13">
        <v>44074</v>
      </c>
      <c r="D29" s="13">
        <v>45786</v>
      </c>
      <c r="E29" s="13">
        <v>43120</v>
      </c>
      <c r="F29" s="14">
        <v>36142</v>
      </c>
    </row>
    <row r="30" spans="1:6" x14ac:dyDescent="0.35">
      <c r="A30" s="36" t="s">
        <v>3</v>
      </c>
      <c r="B30" s="37">
        <v>384015</v>
      </c>
      <c r="C30" s="37">
        <v>369964</v>
      </c>
      <c r="D30" s="37">
        <v>357740</v>
      </c>
      <c r="E30" s="37">
        <v>345454</v>
      </c>
      <c r="F30" s="38">
        <v>335289</v>
      </c>
    </row>
    <row r="31" spans="1:6" x14ac:dyDescent="0.35">
      <c r="A31" s="5" t="s">
        <v>16</v>
      </c>
      <c r="B31" s="13">
        <v>16400</v>
      </c>
      <c r="C31" s="13">
        <v>16207</v>
      </c>
      <c r="D31" s="13">
        <v>15025</v>
      </c>
      <c r="E31" s="13">
        <v>14893</v>
      </c>
      <c r="F31" s="14">
        <v>14486</v>
      </c>
    </row>
    <row r="32" spans="1:6" x14ac:dyDescent="0.35">
      <c r="A32" s="5" t="s">
        <v>17</v>
      </c>
      <c r="B32" s="13">
        <v>16719</v>
      </c>
      <c r="C32" s="13">
        <v>15967</v>
      </c>
      <c r="D32" s="13">
        <v>15802</v>
      </c>
      <c r="E32" s="13">
        <v>14621</v>
      </c>
      <c r="F32" s="14">
        <v>14616</v>
      </c>
    </row>
    <row r="33" spans="1:6" x14ac:dyDescent="0.35">
      <c r="A33" s="5" t="s">
        <v>18</v>
      </c>
      <c r="B33" s="13">
        <v>18030</v>
      </c>
      <c r="C33" s="13">
        <v>16245</v>
      </c>
      <c r="D33" s="13">
        <v>15594</v>
      </c>
      <c r="E33" s="13">
        <v>15455</v>
      </c>
      <c r="F33" s="14">
        <v>14412</v>
      </c>
    </row>
    <row r="34" spans="1:6" x14ac:dyDescent="0.35">
      <c r="A34" s="5" t="s">
        <v>19</v>
      </c>
      <c r="B34" s="13">
        <v>17807</v>
      </c>
      <c r="C34" s="13">
        <v>17661</v>
      </c>
      <c r="D34" s="13">
        <v>15980</v>
      </c>
      <c r="E34" s="13">
        <v>15344</v>
      </c>
      <c r="F34" s="14">
        <v>15283</v>
      </c>
    </row>
    <row r="35" spans="1:6" x14ac:dyDescent="0.35">
      <c r="A35" s="5" t="s">
        <v>20</v>
      </c>
      <c r="B35" s="13">
        <v>17282</v>
      </c>
      <c r="C35" s="13">
        <v>17446</v>
      </c>
      <c r="D35" s="13">
        <v>17387</v>
      </c>
      <c r="E35" s="13">
        <v>15732</v>
      </c>
      <c r="F35" s="14">
        <v>15177</v>
      </c>
    </row>
    <row r="36" spans="1:6" x14ac:dyDescent="0.35">
      <c r="A36" s="5" t="s">
        <v>21</v>
      </c>
      <c r="B36" s="13">
        <v>16536</v>
      </c>
      <c r="C36" s="13">
        <v>16967</v>
      </c>
      <c r="D36" s="13">
        <v>17205</v>
      </c>
      <c r="E36" s="13">
        <v>17163</v>
      </c>
      <c r="F36" s="14">
        <v>15580</v>
      </c>
    </row>
    <row r="37" spans="1:6" x14ac:dyDescent="0.35">
      <c r="A37" s="5" t="s">
        <v>22</v>
      </c>
      <c r="B37" s="13">
        <v>17362</v>
      </c>
      <c r="C37" s="13">
        <v>16228</v>
      </c>
      <c r="D37" s="13">
        <v>16737</v>
      </c>
      <c r="E37" s="13">
        <v>16991</v>
      </c>
      <c r="F37" s="14">
        <v>17022</v>
      </c>
    </row>
    <row r="38" spans="1:6" x14ac:dyDescent="0.35">
      <c r="A38" s="5" t="s">
        <v>23</v>
      </c>
      <c r="B38" s="13">
        <v>16928</v>
      </c>
      <c r="C38" s="13">
        <v>17115</v>
      </c>
      <c r="D38" s="13">
        <v>16067</v>
      </c>
      <c r="E38" s="13">
        <v>16584</v>
      </c>
      <c r="F38" s="14">
        <v>16870</v>
      </c>
    </row>
    <row r="39" spans="1:6" x14ac:dyDescent="0.35">
      <c r="A39" s="5" t="s">
        <v>24</v>
      </c>
      <c r="B39" s="13">
        <v>17464</v>
      </c>
      <c r="C39" s="13">
        <v>16671</v>
      </c>
      <c r="D39" s="13">
        <v>16920</v>
      </c>
      <c r="E39" s="13">
        <v>15889</v>
      </c>
      <c r="F39" s="14">
        <v>16463</v>
      </c>
    </row>
    <row r="40" spans="1:6" x14ac:dyDescent="0.35">
      <c r="A40" s="5" t="s">
        <v>25</v>
      </c>
      <c r="B40" s="13">
        <v>17271</v>
      </c>
      <c r="C40" s="13">
        <v>17199</v>
      </c>
      <c r="D40" s="13">
        <v>16485</v>
      </c>
      <c r="E40" s="13">
        <v>16737</v>
      </c>
      <c r="F40" s="14">
        <v>15773</v>
      </c>
    </row>
    <row r="41" spans="1:6" x14ac:dyDescent="0.35">
      <c r="A41" s="5" t="s">
        <v>26</v>
      </c>
      <c r="B41" s="13">
        <v>17504</v>
      </c>
      <c r="C41" s="13">
        <v>17040</v>
      </c>
      <c r="D41" s="13">
        <v>17018</v>
      </c>
      <c r="E41" s="13">
        <v>16324</v>
      </c>
      <c r="F41" s="14">
        <v>16630</v>
      </c>
    </row>
    <row r="42" spans="1:6" x14ac:dyDescent="0.35">
      <c r="A42" s="5" t="s">
        <v>27</v>
      </c>
      <c r="B42" s="13">
        <v>19430</v>
      </c>
      <c r="C42" s="13">
        <v>17272</v>
      </c>
      <c r="D42" s="13">
        <v>16886</v>
      </c>
      <c r="E42" s="13">
        <v>16861</v>
      </c>
      <c r="F42" s="14">
        <v>16226</v>
      </c>
    </row>
    <row r="43" spans="1:6" x14ac:dyDescent="0.35">
      <c r="A43" s="5" t="s">
        <v>28</v>
      </c>
      <c r="B43" s="13">
        <v>20373</v>
      </c>
      <c r="C43" s="13">
        <v>19167</v>
      </c>
      <c r="D43" s="13">
        <v>17095</v>
      </c>
      <c r="E43" s="13">
        <v>16733</v>
      </c>
      <c r="F43" s="14">
        <v>16757</v>
      </c>
    </row>
    <row r="44" spans="1:6" x14ac:dyDescent="0.35">
      <c r="A44" s="5" t="s">
        <v>29</v>
      </c>
      <c r="B44" s="13">
        <v>20390</v>
      </c>
      <c r="C44" s="13">
        <v>20087</v>
      </c>
      <c r="D44" s="13">
        <v>18952</v>
      </c>
      <c r="E44" s="13">
        <v>16923</v>
      </c>
      <c r="F44" s="14">
        <v>16626</v>
      </c>
    </row>
    <row r="45" spans="1:6" x14ac:dyDescent="0.35">
      <c r="A45" s="5" t="s">
        <v>30</v>
      </c>
      <c r="B45" s="13">
        <v>21726</v>
      </c>
      <c r="C45" s="13">
        <v>20072</v>
      </c>
      <c r="D45" s="13">
        <v>19850</v>
      </c>
      <c r="E45" s="13">
        <v>18745</v>
      </c>
      <c r="F45" s="14">
        <v>16802</v>
      </c>
    </row>
    <row r="46" spans="1:6" x14ac:dyDescent="0.35">
      <c r="A46" s="5" t="s">
        <v>31</v>
      </c>
      <c r="B46" s="13">
        <v>19871</v>
      </c>
      <c r="C46" s="13">
        <v>21416</v>
      </c>
      <c r="D46" s="13">
        <v>19803</v>
      </c>
      <c r="E46" s="13">
        <v>19617</v>
      </c>
      <c r="F46" s="14">
        <v>18606</v>
      </c>
    </row>
    <row r="47" spans="1:6" x14ac:dyDescent="0.35">
      <c r="A47" s="5" t="s">
        <v>32</v>
      </c>
      <c r="B47" s="13">
        <v>22962</v>
      </c>
      <c r="C47" s="13">
        <v>19454</v>
      </c>
      <c r="D47" s="13">
        <v>21150</v>
      </c>
      <c r="E47" s="13">
        <v>19532</v>
      </c>
      <c r="F47" s="14">
        <v>19460</v>
      </c>
    </row>
    <row r="48" spans="1:6" x14ac:dyDescent="0.35">
      <c r="A48" s="5" t="s">
        <v>33</v>
      </c>
      <c r="B48" s="13">
        <v>23527</v>
      </c>
      <c r="C48" s="13">
        <v>22503</v>
      </c>
      <c r="D48" s="13">
        <v>19081</v>
      </c>
      <c r="E48" s="13">
        <v>20879</v>
      </c>
      <c r="F48" s="14">
        <v>19347</v>
      </c>
    </row>
    <row r="49" spans="1:6" x14ac:dyDescent="0.35">
      <c r="A49" s="5" t="s">
        <v>34</v>
      </c>
      <c r="B49" s="13">
        <v>22759</v>
      </c>
      <c r="C49" s="13">
        <v>23013</v>
      </c>
      <c r="D49" s="13">
        <v>22104</v>
      </c>
      <c r="E49" s="13">
        <v>18700</v>
      </c>
      <c r="F49" s="14">
        <v>20698</v>
      </c>
    </row>
    <row r="50" spans="1:6" x14ac:dyDescent="0.35">
      <c r="A50" s="5" t="s">
        <v>35</v>
      </c>
      <c r="B50" s="13">
        <v>23674</v>
      </c>
      <c r="C50" s="13">
        <v>22234</v>
      </c>
      <c r="D50" s="13">
        <v>22599</v>
      </c>
      <c r="E50" s="13">
        <v>21731</v>
      </c>
      <c r="F50" s="14">
        <v>18455</v>
      </c>
    </row>
    <row r="51" spans="1:6" x14ac:dyDescent="0.35">
      <c r="A51" s="36" t="s">
        <v>4</v>
      </c>
      <c r="B51" s="37">
        <v>359032</v>
      </c>
      <c r="C51" s="37">
        <v>351622</v>
      </c>
      <c r="D51" s="37">
        <v>342876</v>
      </c>
      <c r="E51" s="37">
        <v>330729</v>
      </c>
      <c r="F51" s="38">
        <v>321152</v>
      </c>
    </row>
    <row r="52" spans="1:6" x14ac:dyDescent="0.35">
      <c r="A52" s="5" t="s">
        <v>16</v>
      </c>
      <c r="B52" s="13">
        <v>15331</v>
      </c>
      <c r="C52" s="13">
        <v>14659</v>
      </c>
      <c r="D52" s="13">
        <v>13909</v>
      </c>
      <c r="E52" s="13">
        <v>13668</v>
      </c>
      <c r="F52" s="14">
        <v>13589</v>
      </c>
    </row>
    <row r="53" spans="1:6" x14ac:dyDescent="0.35">
      <c r="A53" s="5" t="s">
        <v>17</v>
      </c>
      <c r="B53" s="13">
        <v>15437</v>
      </c>
      <c r="C53" s="13">
        <v>15170</v>
      </c>
      <c r="D53" s="13">
        <v>14476</v>
      </c>
      <c r="E53" s="13">
        <v>13638</v>
      </c>
      <c r="F53" s="14">
        <v>13462</v>
      </c>
    </row>
    <row r="54" spans="1:6" x14ac:dyDescent="0.35">
      <c r="A54" s="5" t="s">
        <v>18</v>
      </c>
      <c r="B54" s="13">
        <v>16807</v>
      </c>
      <c r="C54" s="13">
        <v>15492</v>
      </c>
      <c r="D54" s="13">
        <v>15104</v>
      </c>
      <c r="E54" s="13">
        <v>14278</v>
      </c>
      <c r="F54" s="14">
        <v>13505</v>
      </c>
    </row>
    <row r="55" spans="1:6" x14ac:dyDescent="0.35">
      <c r="A55" s="5" t="s">
        <v>19</v>
      </c>
      <c r="B55" s="13">
        <v>16578</v>
      </c>
      <c r="C55" s="13">
        <v>16900</v>
      </c>
      <c r="D55" s="13">
        <v>15467</v>
      </c>
      <c r="E55" s="13">
        <v>14948</v>
      </c>
      <c r="F55" s="14">
        <v>14166</v>
      </c>
    </row>
    <row r="56" spans="1:6" x14ac:dyDescent="0.35">
      <c r="A56" s="5" t="s">
        <v>20</v>
      </c>
      <c r="B56" s="13">
        <v>16214</v>
      </c>
      <c r="C56" s="13">
        <v>16669</v>
      </c>
      <c r="D56" s="13">
        <v>16878</v>
      </c>
      <c r="E56" s="13">
        <v>15330</v>
      </c>
      <c r="F56" s="14">
        <v>14850</v>
      </c>
    </row>
    <row r="57" spans="1:6" x14ac:dyDescent="0.35">
      <c r="A57" s="5" t="s">
        <v>21</v>
      </c>
      <c r="B57" s="13">
        <v>15526</v>
      </c>
      <c r="C57" s="13">
        <v>16295</v>
      </c>
      <c r="D57" s="13">
        <v>16652</v>
      </c>
      <c r="E57" s="13">
        <v>16751</v>
      </c>
      <c r="F57" s="14">
        <v>15239</v>
      </c>
    </row>
    <row r="58" spans="1:6" x14ac:dyDescent="0.35">
      <c r="A58" s="5" t="s">
        <v>22</v>
      </c>
      <c r="B58" s="13">
        <v>15776</v>
      </c>
      <c r="C58" s="13">
        <v>15624</v>
      </c>
      <c r="D58" s="13">
        <v>16289</v>
      </c>
      <c r="E58" s="13">
        <v>16548</v>
      </c>
      <c r="F58" s="14">
        <v>16677</v>
      </c>
    </row>
    <row r="59" spans="1:6" x14ac:dyDescent="0.35">
      <c r="A59" s="5" t="s">
        <v>23</v>
      </c>
      <c r="B59" s="13">
        <v>15547</v>
      </c>
      <c r="C59" s="13">
        <v>15872</v>
      </c>
      <c r="D59" s="13">
        <v>15625</v>
      </c>
      <c r="E59" s="13">
        <v>16201</v>
      </c>
      <c r="F59" s="14">
        <v>16477</v>
      </c>
    </row>
    <row r="60" spans="1:6" x14ac:dyDescent="0.35">
      <c r="A60" s="5" t="s">
        <v>24</v>
      </c>
      <c r="B60" s="13">
        <v>16207</v>
      </c>
      <c r="C60" s="13">
        <v>15618</v>
      </c>
      <c r="D60" s="13">
        <v>15856</v>
      </c>
      <c r="E60" s="13">
        <v>15536</v>
      </c>
      <c r="F60" s="14">
        <v>16134</v>
      </c>
    </row>
    <row r="61" spans="1:6" x14ac:dyDescent="0.35">
      <c r="A61" s="5" t="s">
        <v>25</v>
      </c>
      <c r="B61" s="13">
        <v>15692</v>
      </c>
      <c r="C61" s="13">
        <v>16286</v>
      </c>
      <c r="D61" s="13">
        <v>15616</v>
      </c>
      <c r="E61" s="13">
        <v>15785</v>
      </c>
      <c r="F61" s="14">
        <v>15478</v>
      </c>
    </row>
    <row r="62" spans="1:6" x14ac:dyDescent="0.35">
      <c r="A62" s="5" t="s">
        <v>26</v>
      </c>
      <c r="B62" s="13">
        <v>16114</v>
      </c>
      <c r="C62" s="13">
        <v>15754</v>
      </c>
      <c r="D62" s="13">
        <v>16275</v>
      </c>
      <c r="E62" s="13">
        <v>15541</v>
      </c>
      <c r="F62" s="14">
        <v>15726</v>
      </c>
    </row>
    <row r="63" spans="1:6" x14ac:dyDescent="0.35">
      <c r="A63" s="5" t="s">
        <v>27</v>
      </c>
      <c r="B63" s="13">
        <v>17675</v>
      </c>
      <c r="C63" s="13">
        <v>16182</v>
      </c>
      <c r="D63" s="13">
        <v>15750</v>
      </c>
      <c r="E63" s="13">
        <v>16206</v>
      </c>
      <c r="F63" s="14">
        <v>15496</v>
      </c>
    </row>
    <row r="64" spans="1:6" x14ac:dyDescent="0.35">
      <c r="A64" s="5" t="s">
        <v>28</v>
      </c>
      <c r="B64" s="13">
        <v>18612</v>
      </c>
      <c r="C64" s="13">
        <v>17721</v>
      </c>
      <c r="D64" s="13">
        <v>16174</v>
      </c>
      <c r="E64" s="13">
        <v>15686</v>
      </c>
      <c r="F64" s="14">
        <v>16156</v>
      </c>
    </row>
    <row r="65" spans="1:6" x14ac:dyDescent="0.35">
      <c r="A65" s="5" t="s">
        <v>29</v>
      </c>
      <c r="B65" s="13">
        <v>18660</v>
      </c>
      <c r="C65" s="13">
        <v>18657</v>
      </c>
      <c r="D65" s="13">
        <v>17707</v>
      </c>
      <c r="E65" s="13">
        <v>16108</v>
      </c>
      <c r="F65" s="14">
        <v>15634</v>
      </c>
    </row>
    <row r="66" spans="1:6" x14ac:dyDescent="0.35">
      <c r="A66" s="5" t="s">
        <v>30</v>
      </c>
      <c r="B66" s="13">
        <v>20712</v>
      </c>
      <c r="C66" s="13">
        <v>18707</v>
      </c>
      <c r="D66" s="13">
        <v>18643</v>
      </c>
      <c r="E66" s="13">
        <v>17631</v>
      </c>
      <c r="F66" s="14">
        <v>16054</v>
      </c>
    </row>
    <row r="67" spans="1:6" x14ac:dyDescent="0.35">
      <c r="A67" s="5" t="s">
        <v>31</v>
      </c>
      <c r="B67" s="13">
        <v>18214</v>
      </c>
      <c r="C67" s="13">
        <v>20745</v>
      </c>
      <c r="D67" s="13">
        <v>18674</v>
      </c>
      <c r="E67" s="13">
        <v>18536</v>
      </c>
      <c r="F67" s="14">
        <v>17560</v>
      </c>
    </row>
    <row r="68" spans="1:6" x14ac:dyDescent="0.35">
      <c r="A68" s="5" t="s">
        <v>32</v>
      </c>
      <c r="B68" s="13">
        <v>21841</v>
      </c>
      <c r="C68" s="13">
        <v>18232</v>
      </c>
      <c r="D68" s="13">
        <v>20703</v>
      </c>
      <c r="E68" s="13">
        <v>18529</v>
      </c>
      <c r="F68" s="14">
        <v>18447</v>
      </c>
    </row>
    <row r="69" spans="1:6" x14ac:dyDescent="0.35">
      <c r="A69" s="19" t="s">
        <v>33</v>
      </c>
      <c r="B69" s="39">
        <v>23351</v>
      </c>
      <c r="C69" s="39">
        <v>21858</v>
      </c>
      <c r="D69" s="39">
        <v>18153</v>
      </c>
      <c r="E69" s="39">
        <v>20535</v>
      </c>
      <c r="F69" s="40">
        <v>18417</v>
      </c>
    </row>
    <row r="70" spans="1:6" x14ac:dyDescent="0.35">
      <c r="A70" s="19" t="s">
        <v>34</v>
      </c>
      <c r="B70" s="13">
        <v>21859</v>
      </c>
      <c r="C70" s="13">
        <v>23341</v>
      </c>
      <c r="D70" s="13">
        <v>21738</v>
      </c>
      <c r="E70" s="13">
        <v>17885</v>
      </c>
      <c r="F70" s="14">
        <v>20398</v>
      </c>
    </row>
    <row r="71" spans="1:6" ht="15" thickBot="1" x14ac:dyDescent="0.4">
      <c r="A71" s="8" t="s">
        <v>35</v>
      </c>
      <c r="B71" s="15">
        <v>22879</v>
      </c>
      <c r="C71" s="15">
        <v>21840</v>
      </c>
      <c r="D71" s="15">
        <v>23187</v>
      </c>
      <c r="E71" s="15">
        <v>21389</v>
      </c>
      <c r="F71" s="16">
        <v>17687</v>
      </c>
    </row>
    <row r="72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B6F2-BD24-4F56-9ABE-BB698396EAD3}">
  <dimension ref="A1:Q42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70" customFormat="1" ht="21" x14ac:dyDescent="0.5">
      <c r="A1" s="70" t="s">
        <v>39</v>
      </c>
    </row>
    <row r="3" spans="1:17" x14ac:dyDescent="0.35">
      <c r="A3" s="11" t="s">
        <v>0</v>
      </c>
      <c r="B3" s="72" t="s">
        <v>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65" customFormat="1" ht="106" customHeight="1" x14ac:dyDescent="0.35">
      <c r="A4" s="24" t="s">
        <v>13</v>
      </c>
      <c r="B4" s="71" t="s">
        <v>67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25"/>
      <c r="O4" s="25"/>
      <c r="P4" s="25"/>
      <c r="Q4" s="25"/>
    </row>
    <row r="5" spans="1:17" x14ac:dyDescent="0.35">
      <c r="A5" s="11" t="s">
        <v>6</v>
      </c>
      <c r="B5" s="72" t="s">
        <v>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7" ht="15" thickBot="1" x14ac:dyDescent="0.4"/>
    <row r="8" spans="1:17" ht="19.5" thickTop="1" thickBot="1" x14ac:dyDescent="0.5">
      <c r="A8" s="30"/>
      <c r="B8" s="31">
        <v>2017</v>
      </c>
      <c r="C8" s="31">
        <v>2018</v>
      </c>
      <c r="D8" s="31">
        <v>2019</v>
      </c>
      <c r="E8" s="31">
        <v>2020</v>
      </c>
      <c r="F8" s="32">
        <v>2021</v>
      </c>
    </row>
    <row r="9" spans="1:17" ht="15" thickTop="1" x14ac:dyDescent="0.35">
      <c r="A9" s="33" t="s">
        <v>2</v>
      </c>
      <c r="B9" s="34">
        <v>412133</v>
      </c>
      <c r="C9" s="34">
        <v>395295</v>
      </c>
      <c r="D9" s="34">
        <v>381542</v>
      </c>
      <c r="E9" s="34">
        <v>364091</v>
      </c>
      <c r="F9" s="35">
        <v>351182</v>
      </c>
    </row>
    <row r="10" spans="1:17" x14ac:dyDescent="0.35">
      <c r="A10" s="5" t="s">
        <v>26</v>
      </c>
      <c r="B10" s="13">
        <v>33618</v>
      </c>
      <c r="C10" s="13">
        <v>32794</v>
      </c>
      <c r="D10" s="13">
        <v>33293</v>
      </c>
      <c r="E10" s="13">
        <v>31865</v>
      </c>
      <c r="F10" s="14">
        <v>32356</v>
      </c>
    </row>
    <row r="11" spans="1:17" x14ac:dyDescent="0.35">
      <c r="A11" s="5" t="s">
        <v>27</v>
      </c>
      <c r="B11" s="13">
        <v>37105</v>
      </c>
      <c r="C11" s="13">
        <v>33454</v>
      </c>
      <c r="D11" s="13">
        <v>32636</v>
      </c>
      <c r="E11" s="13">
        <v>33067</v>
      </c>
      <c r="F11" s="14">
        <v>31722</v>
      </c>
    </row>
    <row r="12" spans="1:17" x14ac:dyDescent="0.35">
      <c r="A12" s="5" t="s">
        <v>28</v>
      </c>
      <c r="B12" s="13">
        <v>38985</v>
      </c>
      <c r="C12" s="13">
        <v>36888</v>
      </c>
      <c r="D12" s="13">
        <v>33269</v>
      </c>
      <c r="E12" s="13">
        <v>32419</v>
      </c>
      <c r="F12" s="14">
        <v>32913</v>
      </c>
      <c r="G12" s="12"/>
    </row>
    <row r="13" spans="1:17" x14ac:dyDescent="0.35">
      <c r="A13" s="5" t="s">
        <v>29</v>
      </c>
      <c r="B13" s="13">
        <v>39050</v>
      </c>
      <c r="C13" s="13">
        <v>38744</v>
      </c>
      <c r="D13" s="13">
        <v>36659</v>
      </c>
      <c r="E13" s="13">
        <v>33031</v>
      </c>
      <c r="F13" s="14">
        <v>32260</v>
      </c>
      <c r="G13" s="12"/>
    </row>
    <row r="14" spans="1:17" x14ac:dyDescent="0.35">
      <c r="A14" s="5" t="s">
        <v>30</v>
      </c>
      <c r="B14" s="13">
        <v>42438</v>
      </c>
      <c r="C14" s="13">
        <v>38779</v>
      </c>
      <c r="D14" s="13">
        <v>38493</v>
      </c>
      <c r="E14" s="13">
        <v>36376</v>
      </c>
      <c r="F14" s="14">
        <v>32856</v>
      </c>
    </row>
    <row r="15" spans="1:17" x14ac:dyDescent="0.35">
      <c r="A15" s="5" t="s">
        <v>31</v>
      </c>
      <c r="B15" s="13">
        <v>38085</v>
      </c>
      <c r="C15" s="13">
        <v>42161</v>
      </c>
      <c r="D15" s="13">
        <v>38477</v>
      </c>
      <c r="E15" s="13">
        <v>38153</v>
      </c>
      <c r="F15" s="14">
        <v>36166</v>
      </c>
    </row>
    <row r="16" spans="1:17" x14ac:dyDescent="0.35">
      <c r="A16" s="5" t="s">
        <v>32</v>
      </c>
      <c r="B16" s="13">
        <v>44803</v>
      </c>
      <c r="C16" s="13">
        <v>37686</v>
      </c>
      <c r="D16" s="13">
        <v>41853</v>
      </c>
      <c r="E16" s="13">
        <v>38061</v>
      </c>
      <c r="F16" s="14">
        <v>37907</v>
      </c>
    </row>
    <row r="17" spans="1:6" x14ac:dyDescent="0.35">
      <c r="A17" s="5" t="s">
        <v>33</v>
      </c>
      <c r="B17" s="13">
        <v>46878</v>
      </c>
      <c r="C17" s="13">
        <v>44361</v>
      </c>
      <c r="D17" s="13">
        <v>37234</v>
      </c>
      <c r="E17" s="13">
        <v>41414</v>
      </c>
      <c r="F17" s="14">
        <v>37764</v>
      </c>
    </row>
    <row r="18" spans="1:6" x14ac:dyDescent="0.35">
      <c r="A18" s="5" t="s">
        <v>34</v>
      </c>
      <c r="B18" s="13">
        <v>44618</v>
      </c>
      <c r="C18" s="13">
        <v>46354</v>
      </c>
      <c r="D18" s="13">
        <v>43842</v>
      </c>
      <c r="E18" s="13">
        <v>36585</v>
      </c>
      <c r="F18" s="14">
        <v>41096</v>
      </c>
    </row>
    <row r="19" spans="1:6" x14ac:dyDescent="0.35">
      <c r="A19" s="5" t="s">
        <v>35</v>
      </c>
      <c r="B19" s="13">
        <v>46553</v>
      </c>
      <c r="C19" s="13">
        <v>44074</v>
      </c>
      <c r="D19" s="13">
        <v>45786</v>
      </c>
      <c r="E19" s="13">
        <v>43120</v>
      </c>
      <c r="F19" s="14">
        <v>36142</v>
      </c>
    </row>
    <row r="20" spans="1:6" x14ac:dyDescent="0.35">
      <c r="A20" s="36" t="s">
        <v>3</v>
      </c>
      <c r="B20" s="37">
        <v>212216</v>
      </c>
      <c r="C20" s="37">
        <v>202258</v>
      </c>
      <c r="D20" s="37">
        <v>194538</v>
      </c>
      <c r="E20" s="37">
        <v>186045</v>
      </c>
      <c r="F20" s="38">
        <v>179607</v>
      </c>
    </row>
    <row r="21" spans="1:6" x14ac:dyDescent="0.35">
      <c r="A21" s="5" t="s">
        <v>26</v>
      </c>
      <c r="B21" s="13">
        <v>17504</v>
      </c>
      <c r="C21" s="13">
        <v>17040</v>
      </c>
      <c r="D21" s="13">
        <v>17018</v>
      </c>
      <c r="E21" s="13">
        <v>16324</v>
      </c>
      <c r="F21" s="14">
        <v>16630</v>
      </c>
    </row>
    <row r="22" spans="1:6" x14ac:dyDescent="0.35">
      <c r="A22" s="5" t="s">
        <v>27</v>
      </c>
      <c r="B22" s="13">
        <v>19430</v>
      </c>
      <c r="C22" s="13">
        <v>17272</v>
      </c>
      <c r="D22" s="13">
        <v>16886</v>
      </c>
      <c r="E22" s="13">
        <v>16861</v>
      </c>
      <c r="F22" s="14">
        <v>16226</v>
      </c>
    </row>
    <row r="23" spans="1:6" x14ac:dyDescent="0.35">
      <c r="A23" s="5" t="s">
        <v>28</v>
      </c>
      <c r="B23" s="13">
        <v>20373</v>
      </c>
      <c r="C23" s="13">
        <v>19167</v>
      </c>
      <c r="D23" s="13">
        <v>17095</v>
      </c>
      <c r="E23" s="13">
        <v>16733</v>
      </c>
      <c r="F23" s="14">
        <v>16757</v>
      </c>
    </row>
    <row r="24" spans="1:6" x14ac:dyDescent="0.35">
      <c r="A24" s="5" t="s">
        <v>29</v>
      </c>
      <c r="B24" s="13">
        <v>20390</v>
      </c>
      <c r="C24" s="13">
        <v>20087</v>
      </c>
      <c r="D24" s="13">
        <v>18952</v>
      </c>
      <c r="E24" s="13">
        <v>16923</v>
      </c>
      <c r="F24" s="14">
        <v>16626</v>
      </c>
    </row>
    <row r="25" spans="1:6" x14ac:dyDescent="0.35">
      <c r="A25" s="5" t="s">
        <v>30</v>
      </c>
      <c r="B25" s="13">
        <v>21726</v>
      </c>
      <c r="C25" s="13">
        <v>20072</v>
      </c>
      <c r="D25" s="13">
        <v>19850</v>
      </c>
      <c r="E25" s="13">
        <v>18745</v>
      </c>
      <c r="F25" s="14">
        <v>16802</v>
      </c>
    </row>
    <row r="26" spans="1:6" x14ac:dyDescent="0.35">
      <c r="A26" s="5" t="s">
        <v>31</v>
      </c>
      <c r="B26" s="13">
        <v>19871</v>
      </c>
      <c r="C26" s="13">
        <v>21416</v>
      </c>
      <c r="D26" s="13">
        <v>19803</v>
      </c>
      <c r="E26" s="13">
        <v>19617</v>
      </c>
      <c r="F26" s="14">
        <v>18606</v>
      </c>
    </row>
    <row r="27" spans="1:6" x14ac:dyDescent="0.35">
      <c r="A27" s="5" t="s">
        <v>32</v>
      </c>
      <c r="B27" s="13">
        <v>22962</v>
      </c>
      <c r="C27" s="13">
        <v>19454</v>
      </c>
      <c r="D27" s="13">
        <v>21150</v>
      </c>
      <c r="E27" s="13">
        <v>19532</v>
      </c>
      <c r="F27" s="14">
        <v>19460</v>
      </c>
    </row>
    <row r="28" spans="1:6" x14ac:dyDescent="0.35">
      <c r="A28" s="5" t="s">
        <v>33</v>
      </c>
      <c r="B28" s="13">
        <v>23527</v>
      </c>
      <c r="C28" s="13">
        <v>22503</v>
      </c>
      <c r="D28" s="13">
        <v>19081</v>
      </c>
      <c r="E28" s="13">
        <v>20879</v>
      </c>
      <c r="F28" s="14">
        <v>19347</v>
      </c>
    </row>
    <row r="29" spans="1:6" x14ac:dyDescent="0.35">
      <c r="A29" s="5" t="s">
        <v>34</v>
      </c>
      <c r="B29" s="13">
        <v>22759</v>
      </c>
      <c r="C29" s="13">
        <v>23013</v>
      </c>
      <c r="D29" s="13">
        <v>22104</v>
      </c>
      <c r="E29" s="13">
        <v>18700</v>
      </c>
      <c r="F29" s="14">
        <v>20698</v>
      </c>
    </row>
    <row r="30" spans="1:6" x14ac:dyDescent="0.35">
      <c r="A30" s="5" t="s">
        <v>35</v>
      </c>
      <c r="B30" s="13">
        <v>23674</v>
      </c>
      <c r="C30" s="13">
        <v>22234</v>
      </c>
      <c r="D30" s="13">
        <v>22599</v>
      </c>
      <c r="E30" s="13">
        <v>21731</v>
      </c>
      <c r="F30" s="14">
        <v>18455</v>
      </c>
    </row>
    <row r="31" spans="1:6" x14ac:dyDescent="0.35">
      <c r="A31" s="36" t="s">
        <v>4</v>
      </c>
      <c r="B31" s="37">
        <v>199917</v>
      </c>
      <c r="C31" s="37">
        <v>193037</v>
      </c>
      <c r="D31" s="37">
        <v>187004</v>
      </c>
      <c r="E31" s="37">
        <v>178046</v>
      </c>
      <c r="F31" s="38">
        <v>171575</v>
      </c>
    </row>
    <row r="32" spans="1:6" x14ac:dyDescent="0.35">
      <c r="A32" s="5" t="s">
        <v>26</v>
      </c>
      <c r="B32" s="13">
        <v>16114</v>
      </c>
      <c r="C32" s="13">
        <v>15754</v>
      </c>
      <c r="D32" s="13">
        <v>16275</v>
      </c>
      <c r="E32" s="13">
        <v>15541</v>
      </c>
      <c r="F32" s="14">
        <v>15726</v>
      </c>
    </row>
    <row r="33" spans="1:6" x14ac:dyDescent="0.35">
      <c r="A33" s="5" t="s">
        <v>27</v>
      </c>
      <c r="B33" s="13">
        <v>17675</v>
      </c>
      <c r="C33" s="13">
        <v>16182</v>
      </c>
      <c r="D33" s="13">
        <v>15750</v>
      </c>
      <c r="E33" s="13">
        <v>16206</v>
      </c>
      <c r="F33" s="14">
        <v>15496</v>
      </c>
    </row>
    <row r="34" spans="1:6" x14ac:dyDescent="0.35">
      <c r="A34" s="5" t="s">
        <v>28</v>
      </c>
      <c r="B34" s="13">
        <v>18612</v>
      </c>
      <c r="C34" s="13">
        <v>17721</v>
      </c>
      <c r="D34" s="13">
        <v>16174</v>
      </c>
      <c r="E34" s="13">
        <v>15686</v>
      </c>
      <c r="F34" s="14">
        <v>16156</v>
      </c>
    </row>
    <row r="35" spans="1:6" x14ac:dyDescent="0.35">
      <c r="A35" s="5" t="s">
        <v>29</v>
      </c>
      <c r="B35" s="13">
        <v>18660</v>
      </c>
      <c r="C35" s="13">
        <v>18657</v>
      </c>
      <c r="D35" s="13">
        <v>17707</v>
      </c>
      <c r="E35" s="13">
        <v>16108</v>
      </c>
      <c r="F35" s="14">
        <v>15634</v>
      </c>
    </row>
    <row r="36" spans="1:6" x14ac:dyDescent="0.35">
      <c r="A36" s="5" t="s">
        <v>30</v>
      </c>
      <c r="B36" s="13">
        <v>20712</v>
      </c>
      <c r="C36" s="13">
        <v>18707</v>
      </c>
      <c r="D36" s="13">
        <v>18643</v>
      </c>
      <c r="E36" s="13">
        <v>17631</v>
      </c>
      <c r="F36" s="14">
        <v>16054</v>
      </c>
    </row>
    <row r="37" spans="1:6" x14ac:dyDescent="0.35">
      <c r="A37" s="5" t="s">
        <v>31</v>
      </c>
      <c r="B37" s="13">
        <v>18214</v>
      </c>
      <c r="C37" s="13">
        <v>20745</v>
      </c>
      <c r="D37" s="13">
        <v>18674</v>
      </c>
      <c r="E37" s="13">
        <v>18536</v>
      </c>
      <c r="F37" s="14">
        <v>17560</v>
      </c>
    </row>
    <row r="38" spans="1:6" x14ac:dyDescent="0.35">
      <c r="A38" s="5" t="s">
        <v>32</v>
      </c>
      <c r="B38" s="13">
        <v>21841</v>
      </c>
      <c r="C38" s="13">
        <v>18232</v>
      </c>
      <c r="D38" s="13">
        <v>20703</v>
      </c>
      <c r="E38" s="13">
        <v>18529</v>
      </c>
      <c r="F38" s="14">
        <v>18447</v>
      </c>
    </row>
    <row r="39" spans="1:6" x14ac:dyDescent="0.35">
      <c r="A39" s="19" t="s">
        <v>33</v>
      </c>
      <c r="B39" s="39">
        <v>23351</v>
      </c>
      <c r="C39" s="39">
        <v>21858</v>
      </c>
      <c r="D39" s="39">
        <v>18153</v>
      </c>
      <c r="E39" s="39">
        <v>20535</v>
      </c>
      <c r="F39" s="40">
        <v>18417</v>
      </c>
    </row>
    <row r="40" spans="1:6" x14ac:dyDescent="0.35">
      <c r="A40" s="19" t="s">
        <v>34</v>
      </c>
      <c r="B40" s="13">
        <v>21859</v>
      </c>
      <c r="C40" s="13">
        <v>23341</v>
      </c>
      <c r="D40" s="13">
        <v>21738</v>
      </c>
      <c r="E40" s="13">
        <v>17885</v>
      </c>
      <c r="F40" s="14">
        <v>20398</v>
      </c>
    </row>
    <row r="41" spans="1:6" ht="15" thickBot="1" x14ac:dyDescent="0.4">
      <c r="A41" s="8" t="s">
        <v>35</v>
      </c>
      <c r="B41" s="15">
        <v>22879</v>
      </c>
      <c r="C41" s="15">
        <v>21840</v>
      </c>
      <c r="D41" s="15">
        <v>23187</v>
      </c>
      <c r="E41" s="15">
        <v>21389</v>
      </c>
      <c r="F41" s="16">
        <v>17687</v>
      </c>
    </row>
    <row r="42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A46B-6BD4-4142-95BD-F45068FC53DE}">
  <dimension ref="A1:Q12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70" customFormat="1" ht="21" x14ac:dyDescent="0.5">
      <c r="A1" s="70" t="s">
        <v>38</v>
      </c>
    </row>
    <row r="3" spans="1:17" x14ac:dyDescent="0.35">
      <c r="A3" s="11" t="s">
        <v>0</v>
      </c>
      <c r="B3" s="72" t="s">
        <v>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26" customFormat="1" x14ac:dyDescent="0.35">
      <c r="A4" s="24" t="s">
        <v>13</v>
      </c>
      <c r="B4" s="73" t="s">
        <v>36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25"/>
      <c r="O4" s="25"/>
      <c r="P4" s="25"/>
      <c r="Q4" s="25"/>
    </row>
    <row r="5" spans="1:17" x14ac:dyDescent="0.35">
      <c r="A5" s="11" t="s">
        <v>6</v>
      </c>
      <c r="B5" s="72" t="s">
        <v>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7" ht="15" thickBot="1" x14ac:dyDescent="0.4"/>
    <row r="8" spans="1:17" ht="19.5" thickTop="1" thickBot="1" x14ac:dyDescent="0.5">
      <c r="A8" s="30"/>
      <c r="B8" s="31">
        <v>2017</v>
      </c>
      <c r="C8" s="31">
        <v>2018</v>
      </c>
      <c r="D8" s="31">
        <v>2019</v>
      </c>
      <c r="E8" s="31">
        <v>2020</v>
      </c>
      <c r="F8" s="32">
        <v>2021</v>
      </c>
    </row>
    <row r="9" spans="1:17" ht="15" thickTop="1" x14ac:dyDescent="0.35">
      <c r="A9" s="33" t="s">
        <v>2</v>
      </c>
      <c r="B9" s="47">
        <v>0.14327132359101449</v>
      </c>
      <c r="C9" s="47">
        <v>0.13771790222985281</v>
      </c>
      <c r="D9" s="47">
        <v>0.13329318092653542</v>
      </c>
      <c r="E9" s="47">
        <v>0.12793280287284936</v>
      </c>
      <c r="F9" s="48">
        <v>0.12410393742748894</v>
      </c>
      <c r="H9" s="53"/>
    </row>
    <row r="10" spans="1:17" x14ac:dyDescent="0.35">
      <c r="A10" s="19" t="s">
        <v>3</v>
      </c>
      <c r="B10" s="49">
        <v>0.14599999999999999</v>
      </c>
      <c r="C10" s="49">
        <v>0.14099999999999999</v>
      </c>
      <c r="D10" s="49">
        <v>0.13600000000000001</v>
      </c>
      <c r="E10" s="49">
        <v>0.13100000000000001</v>
      </c>
      <c r="F10" s="50">
        <v>0.127</v>
      </c>
    </row>
    <row r="11" spans="1:17" ht="15" thickBot="1" x14ac:dyDescent="0.4">
      <c r="A11" s="8" t="s">
        <v>4</v>
      </c>
      <c r="B11" s="51">
        <v>0.14000000000000001</v>
      </c>
      <c r="C11" s="51">
        <v>0.13500000000000001</v>
      </c>
      <c r="D11" s="51">
        <v>0.13100000000000001</v>
      </c>
      <c r="E11" s="51">
        <v>0.125</v>
      </c>
      <c r="F11" s="52">
        <v>0.121</v>
      </c>
    </row>
    <row r="12" spans="1: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91DE-E135-4CFA-AA4B-DAC1350D9894}">
  <dimension ref="A1:Q12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70" customFormat="1" ht="21" x14ac:dyDescent="0.5">
      <c r="A1" s="70" t="s">
        <v>42</v>
      </c>
    </row>
    <row r="3" spans="1:17" x14ac:dyDescent="0.35">
      <c r="A3" s="11" t="s">
        <v>0</v>
      </c>
      <c r="B3" s="72" t="s">
        <v>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26" customFormat="1" x14ac:dyDescent="0.35">
      <c r="A4" s="24" t="s">
        <v>13</v>
      </c>
      <c r="B4" s="73" t="s">
        <v>36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25"/>
      <c r="O4" s="25"/>
      <c r="P4" s="25"/>
      <c r="Q4" s="25"/>
    </row>
    <row r="5" spans="1:17" x14ac:dyDescent="0.35">
      <c r="A5" s="11" t="s">
        <v>6</v>
      </c>
      <c r="B5" s="72" t="s">
        <v>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7" ht="15" thickBot="1" x14ac:dyDescent="0.4"/>
    <row r="8" spans="1:17" ht="19.5" thickTop="1" thickBot="1" x14ac:dyDescent="0.5">
      <c r="A8" s="30"/>
      <c r="B8" s="31">
        <v>2017</v>
      </c>
      <c r="C8" s="31">
        <v>2018</v>
      </c>
      <c r="D8" s="31">
        <v>2019</v>
      </c>
      <c r="E8" s="31">
        <v>2020</v>
      </c>
      <c r="F8" s="32">
        <v>2021</v>
      </c>
    </row>
    <row r="9" spans="1:17" ht="15" thickTop="1" x14ac:dyDescent="0.35">
      <c r="A9" s="33" t="s">
        <v>2</v>
      </c>
      <c r="B9" s="47">
        <v>0.23163007879813299</v>
      </c>
      <c r="C9" s="47">
        <v>0.22381863510878902</v>
      </c>
      <c r="D9" s="47">
        <v>0.216083763882887</v>
      </c>
      <c r="E9" s="47">
        <v>0.20749309107136299</v>
      </c>
      <c r="F9" s="48">
        <v>0.20142090742580301</v>
      </c>
      <c r="H9" s="53"/>
    </row>
    <row r="10" spans="1:17" x14ac:dyDescent="0.35">
      <c r="A10" s="19" t="s">
        <v>3</v>
      </c>
      <c r="B10" s="49">
        <v>0.23555991884645799</v>
      </c>
      <c r="C10" s="49">
        <v>0.22715762239774701</v>
      </c>
      <c r="D10" s="49">
        <v>0.21898525035779401</v>
      </c>
      <c r="E10" s="49">
        <v>0.21037045275525401</v>
      </c>
      <c r="F10" s="50">
        <v>0.204784883778658</v>
      </c>
    </row>
    <row r="11" spans="1:17" ht="15" thickBot="1" x14ac:dyDescent="0.4">
      <c r="A11" s="8" t="s">
        <v>4</v>
      </c>
      <c r="B11" s="51">
        <v>0.22761603597905899</v>
      </c>
      <c r="C11" s="51">
        <v>0.22046356991440302</v>
      </c>
      <c r="D11" s="51">
        <v>0.213188836382188</v>
      </c>
      <c r="E11" s="51">
        <v>0.204625275898697</v>
      </c>
      <c r="F11" s="52">
        <v>0.19808009669246701</v>
      </c>
    </row>
    <row r="12" spans="1: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E25B-1FDF-4B0C-8A4C-F09DD5AE37EA}">
  <dimension ref="A1:Q12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70" customFormat="1" ht="21" x14ac:dyDescent="0.5">
      <c r="A1" s="70" t="s">
        <v>43</v>
      </c>
    </row>
    <row r="3" spans="1:17" x14ac:dyDescent="0.35">
      <c r="A3" s="11" t="s">
        <v>0</v>
      </c>
      <c r="B3" s="72" t="s">
        <v>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26" customFormat="1" x14ac:dyDescent="0.35">
      <c r="A4" s="24" t="s">
        <v>13</v>
      </c>
      <c r="B4" s="73" t="s">
        <v>36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25"/>
      <c r="O4" s="25"/>
      <c r="P4" s="25"/>
      <c r="Q4" s="25"/>
    </row>
    <row r="5" spans="1:17" x14ac:dyDescent="0.35">
      <c r="A5" s="11" t="s">
        <v>6</v>
      </c>
      <c r="B5" s="72" t="s">
        <v>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7" ht="15" thickBot="1" x14ac:dyDescent="0.4"/>
    <row r="8" spans="1:17" ht="19.5" thickTop="1" thickBot="1" x14ac:dyDescent="0.5">
      <c r="A8" s="30"/>
      <c r="B8" s="31">
        <v>2017</v>
      </c>
      <c r="C8" s="31">
        <v>2018</v>
      </c>
      <c r="D8" s="31">
        <v>2019</v>
      </c>
      <c r="E8" s="31">
        <v>2020</v>
      </c>
      <c r="F8" s="32">
        <v>2021</v>
      </c>
    </row>
    <row r="9" spans="1:17" ht="15" thickTop="1" x14ac:dyDescent="0.35">
      <c r="A9" s="33" t="s">
        <v>2</v>
      </c>
      <c r="B9" s="47">
        <f>(24.5195441409641) / 100</f>
        <v>0.245195441409641</v>
      </c>
      <c r="C9" s="47">
        <f>(24.2424200194821) / 100</f>
        <v>0.242424200194821</v>
      </c>
      <c r="D9" s="47">
        <f>(23.8102840701265) / 100</f>
        <v>0.238102840701265</v>
      </c>
      <c r="E9" s="47">
        <f>(23.2387722223296) / 100</f>
        <v>0.23238772222329601</v>
      </c>
      <c r="F9" s="48">
        <f>(22.7250126424998) / 100</f>
        <v>0.22725012642499798</v>
      </c>
      <c r="H9" s="53"/>
    </row>
    <row r="10" spans="1:17" x14ac:dyDescent="0.35">
      <c r="A10" s="19" t="s">
        <v>3</v>
      </c>
      <c r="B10" s="49">
        <f>(25.1846353147245) / 100</f>
        <v>0.25184635314724502</v>
      </c>
      <c r="C10" s="49">
        <f>(24.6399125822235) / 100</f>
        <v>0.246399125822235</v>
      </c>
      <c r="D10" s="49">
        <f>(24.0787244490394) / 100</f>
        <v>0.24078724449039399</v>
      </c>
      <c r="E10" s="49">
        <f>(23.4712057400573) / 100</f>
        <v>0.23471205740057299</v>
      </c>
      <c r="F10" s="50">
        <f>(22.9477397583799) / 100</f>
        <v>0.22947739758379901</v>
      </c>
    </row>
    <row r="11" spans="1:17" ht="15" thickBot="1" x14ac:dyDescent="0.4">
      <c r="A11" s="8" t="s">
        <v>4</v>
      </c>
      <c r="B11" s="51">
        <f>(23.8402023822072) / 100</f>
        <v>0.23840202382207198</v>
      </c>
      <c r="C11" s="51">
        <f>(23.8430134489057) / 100</f>
        <v>0.23843013448905701</v>
      </c>
      <c r="D11" s="51">
        <f>(23.5424505158661) / 100</f>
        <v>0.23542450515866101</v>
      </c>
      <c r="E11" s="51">
        <f>(23.0071098725779) / 100</f>
        <v>0.23007109872577899</v>
      </c>
      <c r="F11" s="52">
        <f>(22.5038193101787) / 100</f>
        <v>0.22503819310178699</v>
      </c>
    </row>
    <row r="12" spans="1: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A261-40BE-4351-B024-624FEC00F986}">
  <dimension ref="A1:Q12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70" customFormat="1" ht="21" x14ac:dyDescent="0.5">
      <c r="A1" s="70" t="s">
        <v>44</v>
      </c>
    </row>
    <row r="3" spans="1:17" x14ac:dyDescent="0.35">
      <c r="A3" s="11" t="s">
        <v>0</v>
      </c>
      <c r="B3" s="72" t="s">
        <v>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26" customFormat="1" ht="29" customHeight="1" x14ac:dyDescent="0.35">
      <c r="A4" s="24" t="s">
        <v>13</v>
      </c>
      <c r="B4" s="73" t="s">
        <v>46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25"/>
      <c r="O4" s="25"/>
      <c r="P4" s="25"/>
      <c r="Q4" s="25"/>
    </row>
    <row r="5" spans="1:17" x14ac:dyDescent="0.35">
      <c r="A5" s="11" t="s">
        <v>6</v>
      </c>
      <c r="B5" s="72" t="s">
        <v>47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7" ht="15" thickBot="1" x14ac:dyDescent="0.4"/>
    <row r="8" spans="1:17" ht="19.5" thickTop="1" thickBot="1" x14ac:dyDescent="0.5">
      <c r="A8" s="30"/>
      <c r="B8" s="31">
        <v>2017</v>
      </c>
      <c r="C8" s="31">
        <v>2018</v>
      </c>
      <c r="D8" s="31">
        <v>2019</v>
      </c>
      <c r="E8" s="31">
        <v>2020</v>
      </c>
      <c r="F8" s="32">
        <v>2021</v>
      </c>
    </row>
    <row r="9" spans="1:17" ht="15" thickTop="1" x14ac:dyDescent="0.35">
      <c r="A9" s="33" t="s">
        <v>2</v>
      </c>
      <c r="B9" s="41">
        <v>78.471637321667373</v>
      </c>
      <c r="C9" s="41">
        <v>78.886708754721298</v>
      </c>
      <c r="D9" s="41">
        <v>79.048781648118094</v>
      </c>
      <c r="E9" s="41">
        <v>77.337046242326707</v>
      </c>
      <c r="F9" s="42">
        <v>76.5</v>
      </c>
      <c r="H9" s="53"/>
    </row>
    <row r="10" spans="1:17" x14ac:dyDescent="0.35">
      <c r="A10" s="19" t="s">
        <v>3</v>
      </c>
      <c r="B10" s="43">
        <v>77.076943806647179</v>
      </c>
      <c r="C10" s="43">
        <v>77.361310944114493</v>
      </c>
      <c r="D10" s="43">
        <v>77.576111669556028</v>
      </c>
      <c r="E10" s="43">
        <v>75.219887955330094</v>
      </c>
      <c r="F10" s="44">
        <v>74.400000000000006</v>
      </c>
    </row>
    <row r="11" spans="1:17" ht="15" thickBot="1" x14ac:dyDescent="0.4">
      <c r="A11" s="8" t="s">
        <v>4</v>
      </c>
      <c r="B11" s="45">
        <v>80.005942730724399</v>
      </c>
      <c r="C11" s="45">
        <v>80.52344910572954</v>
      </c>
      <c r="D11" s="45">
        <v>80.64877417454602</v>
      </c>
      <c r="E11" s="45">
        <v>79.597623494095117</v>
      </c>
      <c r="F11" s="46">
        <v>78.7</v>
      </c>
    </row>
    <row r="12" spans="1: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3154-1D05-4D5F-BB91-4BE6874A8E48}">
  <dimension ref="A1:Q12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70" customFormat="1" ht="21" x14ac:dyDescent="0.5">
      <c r="A1" s="70" t="s">
        <v>48</v>
      </c>
    </row>
    <row r="3" spans="1:17" x14ac:dyDescent="0.35">
      <c r="A3" s="11" t="s">
        <v>0</v>
      </c>
      <c r="B3" s="72" t="s">
        <v>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26" customFormat="1" x14ac:dyDescent="0.35">
      <c r="A4" s="24" t="s">
        <v>13</v>
      </c>
      <c r="B4" s="73" t="s">
        <v>49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25"/>
      <c r="O4" s="25"/>
      <c r="P4" s="25"/>
      <c r="Q4" s="25"/>
    </row>
    <row r="5" spans="1:17" x14ac:dyDescent="0.35">
      <c r="A5" s="11" t="s">
        <v>6</v>
      </c>
      <c r="B5" s="72" t="s">
        <v>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7" ht="15" thickBot="1" x14ac:dyDescent="0.4"/>
    <row r="8" spans="1:17" ht="19.5" thickTop="1" thickBot="1" x14ac:dyDescent="0.5">
      <c r="A8" s="30"/>
      <c r="B8" s="31">
        <v>2017</v>
      </c>
      <c r="C8" s="31">
        <v>2018</v>
      </c>
      <c r="D8" s="31">
        <v>2019</v>
      </c>
      <c r="E8" s="31">
        <v>2020</v>
      </c>
      <c r="F8" s="32">
        <v>2021</v>
      </c>
    </row>
    <row r="9" spans="1:17" ht="15" thickTop="1" x14ac:dyDescent="0.35">
      <c r="A9" s="33" t="s">
        <v>2</v>
      </c>
      <c r="B9" s="41">
        <v>10.742809097195469</v>
      </c>
      <c r="C9" s="41">
        <v>10.094279326927103</v>
      </c>
      <c r="D9" s="41">
        <v>10.006688410130927</v>
      </c>
      <c r="E9" s="41">
        <v>9.8930563254070254</v>
      </c>
      <c r="F9" s="42">
        <v>9.7038552943343905</v>
      </c>
      <c r="H9" s="53"/>
    </row>
    <row r="10" spans="1:17" x14ac:dyDescent="0.35">
      <c r="A10" s="19" t="s">
        <v>3</v>
      </c>
      <c r="B10" s="43">
        <v>11.208301667068906</v>
      </c>
      <c r="C10" s="43">
        <v>10.476939576124989</v>
      </c>
      <c r="D10" s="43">
        <v>10.450465369544959</v>
      </c>
      <c r="E10" s="43">
        <v>10.235300268918632</v>
      </c>
      <c r="F10" s="44">
        <v>10.107864413324133</v>
      </c>
    </row>
    <row r="11" spans="1:17" ht="15" thickBot="1" x14ac:dyDescent="0.4">
      <c r="A11" s="8" t="s">
        <v>4</v>
      </c>
      <c r="B11" s="45">
        <v>10.271223060895933</v>
      </c>
      <c r="C11" s="45">
        <v>9.7111306914738389</v>
      </c>
      <c r="D11" s="45">
        <v>9.5641482988789353</v>
      </c>
      <c r="E11" s="45">
        <v>9.5525573424081109</v>
      </c>
      <c r="F11" s="46">
        <v>9.304030496387151</v>
      </c>
    </row>
    <row r="12" spans="1: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711C-AC48-42D2-A04D-8108010A939D}">
  <dimension ref="A1:Q10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70" customFormat="1" ht="21" x14ac:dyDescent="0.5">
      <c r="A1" s="70" t="s">
        <v>50</v>
      </c>
    </row>
    <row r="3" spans="1:17" x14ac:dyDescent="0.35">
      <c r="A3" s="11" t="s">
        <v>0</v>
      </c>
      <c r="B3" s="72" t="s">
        <v>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26" customFormat="1" x14ac:dyDescent="0.35">
      <c r="A4" s="24" t="s">
        <v>13</v>
      </c>
      <c r="B4" s="73" t="s">
        <v>51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25"/>
      <c r="O4" s="25"/>
      <c r="P4" s="25"/>
      <c r="Q4" s="25"/>
    </row>
    <row r="5" spans="1:17" x14ac:dyDescent="0.35">
      <c r="A5" s="11" t="s">
        <v>6</v>
      </c>
      <c r="B5" s="72" t="s">
        <v>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7" ht="15" thickBot="1" x14ac:dyDescent="0.4"/>
    <row r="8" spans="1:17" ht="19.5" thickTop="1" thickBot="1" x14ac:dyDescent="0.5">
      <c r="A8" s="57"/>
      <c r="B8" s="58">
        <v>2017</v>
      </c>
      <c r="C8" s="58">
        <v>2018</v>
      </c>
      <c r="D8" s="58">
        <v>2019</v>
      </c>
      <c r="E8" s="58">
        <v>2020</v>
      </c>
      <c r="F8" s="59">
        <v>2021</v>
      </c>
    </row>
    <row r="9" spans="1:17" ht="15.5" thickTop="1" thickBot="1" x14ac:dyDescent="0.4">
      <c r="A9" s="54" t="s">
        <v>2</v>
      </c>
      <c r="B9" s="55">
        <v>111</v>
      </c>
      <c r="C9" s="55">
        <v>108.02358185347616</v>
      </c>
      <c r="D9" s="55">
        <v>108.96254023997658</v>
      </c>
      <c r="E9" s="55">
        <v>107</v>
      </c>
      <c r="F9" s="56">
        <v>108</v>
      </c>
    </row>
    <row r="10" spans="1: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09D2-2F47-4887-99B5-26B9F8A31F3B}">
  <dimension ref="A1:Q10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70" customFormat="1" ht="21" x14ac:dyDescent="0.5">
      <c r="A1" s="70" t="s">
        <v>52</v>
      </c>
    </row>
    <row r="3" spans="1:17" x14ac:dyDescent="0.35">
      <c r="A3" s="11" t="s">
        <v>0</v>
      </c>
      <c r="B3" s="72" t="s">
        <v>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26" customFormat="1" x14ac:dyDescent="0.35">
      <c r="A4" s="24" t="s">
        <v>13</v>
      </c>
      <c r="B4" s="73" t="s">
        <v>70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25"/>
      <c r="O4" s="25"/>
      <c r="P4" s="25"/>
      <c r="Q4" s="25"/>
    </row>
    <row r="5" spans="1:17" x14ac:dyDescent="0.35">
      <c r="A5" s="11" t="s">
        <v>6</v>
      </c>
      <c r="B5" s="72" t="s">
        <v>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7" ht="15" thickBot="1" x14ac:dyDescent="0.4"/>
    <row r="8" spans="1:17" ht="19.5" thickTop="1" thickBot="1" x14ac:dyDescent="0.5">
      <c r="A8" s="57"/>
      <c r="B8" s="58">
        <v>2017</v>
      </c>
      <c r="C8" s="58">
        <v>2018</v>
      </c>
      <c r="D8" s="58">
        <v>2019</v>
      </c>
      <c r="E8" s="58">
        <v>2020</v>
      </c>
      <c r="F8" s="59">
        <v>2021</v>
      </c>
    </row>
    <row r="9" spans="1:17" ht="15.5" thickTop="1" thickBot="1" x14ac:dyDescent="0.4">
      <c r="A9" s="54" t="s">
        <v>2</v>
      </c>
      <c r="B9" s="60">
        <f>(5.65292040558489) / 100</f>
        <v>5.6529204055848901E-2</v>
      </c>
      <c r="C9" s="60">
        <f>(5.21877376097325) / 100</f>
        <v>5.2187737609732505E-2</v>
      </c>
      <c r="D9" s="60">
        <f>(4.49154051647373) / 100</f>
        <v>4.4915405164737299E-2</v>
      </c>
      <c r="E9" s="60">
        <f>(4.49154051647373) / 100</f>
        <v>4.4915405164737299E-2</v>
      </c>
      <c r="F9" s="61">
        <f>(4.04266236622196) / 100</f>
        <v>4.04266236622196E-2</v>
      </c>
    </row>
    <row r="10" spans="1: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AAF9-DA97-4E03-AE98-B7F2C2D90DCD}">
  <dimension ref="A1:Q10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70" customFormat="1" ht="21" x14ac:dyDescent="0.5">
      <c r="A1" s="70" t="s">
        <v>69</v>
      </c>
    </row>
    <row r="3" spans="1:17" x14ac:dyDescent="0.35">
      <c r="A3" s="11" t="s">
        <v>0</v>
      </c>
      <c r="B3" s="72" t="s">
        <v>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26" customFormat="1" ht="30" customHeight="1" x14ac:dyDescent="0.35">
      <c r="A4" s="24" t="s">
        <v>13</v>
      </c>
      <c r="B4" s="73" t="s">
        <v>71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25"/>
      <c r="O4" s="25"/>
      <c r="P4" s="25"/>
      <c r="Q4" s="25"/>
    </row>
    <row r="5" spans="1:17" x14ac:dyDescent="0.35">
      <c r="A5" s="11" t="s">
        <v>6</v>
      </c>
      <c r="B5" s="72" t="s">
        <v>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7" spans="1:17" ht="15" thickBot="1" x14ac:dyDescent="0.4"/>
    <row r="8" spans="1:17" ht="19.5" thickTop="1" thickBot="1" x14ac:dyDescent="0.5">
      <c r="A8" s="57"/>
      <c r="B8" s="58">
        <v>2017</v>
      </c>
      <c r="C8" s="58">
        <v>2018</v>
      </c>
      <c r="D8" s="58">
        <v>2019</v>
      </c>
      <c r="E8" s="58">
        <v>2020</v>
      </c>
      <c r="F8" s="59">
        <v>2021</v>
      </c>
    </row>
    <row r="9" spans="1:17" ht="15.5" thickTop="1" thickBot="1" x14ac:dyDescent="0.4">
      <c r="A9" s="54" t="s">
        <v>2</v>
      </c>
      <c r="B9" s="55">
        <v>16.296227119910348</v>
      </c>
      <c r="C9" s="55">
        <v>14.476903151532595</v>
      </c>
      <c r="D9" s="55">
        <v>14.21777171295553</v>
      </c>
      <c r="E9" s="55">
        <v>13.295737760317662</v>
      </c>
      <c r="F9" s="56">
        <v>12.1</v>
      </c>
    </row>
    <row r="10" spans="1: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Përmbledhje</vt:lpstr>
      <vt:lpstr>Indikatori_1</vt:lpstr>
      <vt:lpstr>Indikatori_2</vt:lpstr>
      <vt:lpstr>Indikatori_3</vt:lpstr>
      <vt:lpstr>Indikatori_4</vt:lpstr>
      <vt:lpstr>Indikatori_5</vt:lpstr>
      <vt:lpstr>Indikatori_6</vt:lpstr>
      <vt:lpstr>Indikatori_7</vt:lpstr>
      <vt:lpstr>Indikatori_8</vt:lpstr>
      <vt:lpstr>Indikatori_9</vt:lpstr>
      <vt:lpstr>Indikatori_10</vt:lpstr>
      <vt:lpstr>Indikatori_11</vt:lpstr>
      <vt:lpstr>Indikatori_12</vt:lpstr>
      <vt:lpstr>Indikatori_13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Erik Gjermeni</cp:lastModifiedBy>
  <dcterms:created xsi:type="dcterms:W3CDTF">2006-09-16T00:00:00Z</dcterms:created>
  <dcterms:modified xsi:type="dcterms:W3CDTF">2022-11-19T15:14:52Z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2022-10-02T17:36:22Z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3ad4e718-8cbd-4a35-9382-bd0f3b0fd195</vt:lpwstr>
  </property>
  <property fmtid="{D5CDD505-2E9C-101B-9397-08002B2CF9AE}" pid="8" name="MSIP_Label_ea60d57e-af5b-4752-ac57-3e4f28ca11dc_ContentBits">
    <vt:lpwstr>0</vt:lpwstr>
  </property>
</Properties>
</file>