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585" yWindow="5685" windowWidth="28530" windowHeight="7410" tabRatio="606" activeTab="3"/>
  </bookViews>
  <sheets>
    <sheet name="Kapaku-Cover" sheetId="17" r:id="rId1"/>
    <sheet name="Permbajtja-Content" sheetId="15" r:id="rId2"/>
    <sheet name="sup18pp" sheetId="33" r:id="rId3"/>
    <sheet name="use18pp" sheetId="35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d" localSheetId="2">#REF!</definedName>
    <definedName name="ad" localSheetId="3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 localSheetId="2">#REF!</definedName>
    <definedName name="datab" localSheetId="3">#REF!</definedName>
    <definedName name="datab">#REF!</definedName>
    <definedName name="_xlnm.Database" localSheetId="2">#REF!</definedName>
    <definedName name="_xlnm.Database" localSheetId="3">#REF!</definedName>
    <definedName name="_xlnm.Database">#REF!</definedName>
    <definedName name="dfd" localSheetId="2">#REF!</definedName>
    <definedName name="dfd" localSheetId="3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other2">OFFSET('[1]Other 92'!$V$2,'[1]Other 92'!$X$1,0,1,5)</definedName>
    <definedName name="_xlnm.Print_Area" localSheetId="0">'Kapaku-Cover'!$A$1:$J$42</definedName>
    <definedName name="Prov">OFFSET([3]Admin!$Y$2,[3]Admin!$X$1,0,1,8)</definedName>
    <definedName name="renta05">'[4]ConstantePisani(25)'!$G$50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hih">OFFSET([5]FromMoF!$A$61,[5]FromMoF!$D$78,1,1,8)</definedName>
    <definedName name="SubPermbledhese" localSheetId="2">#REF!</definedName>
    <definedName name="SubPermbledhese" localSheetId="3">#REF!</definedName>
    <definedName name="SubPermbledhese">#REF!</definedName>
    <definedName name="Taxes_constp_2010" localSheetId="2">#REF!</definedName>
    <definedName name="Taxes_constp_2010" localSheetId="3">#REF!</definedName>
    <definedName name="Taxes_constp_2010">#REF!</definedName>
    <definedName name="x">[2]Temp!$L$4:$L$23</definedName>
    <definedName name="y">[2]Temp!$D$4:$D$23</definedName>
  </definedNames>
  <calcPr calcId="145621"/>
</workbook>
</file>

<file path=xl/calcChain.xml><?xml version="1.0" encoding="utf-8"?>
<calcChain xmlns="http://schemas.openxmlformats.org/spreadsheetml/2006/main">
  <c r="E47" i="35" l="1"/>
  <c r="F47" i="35"/>
  <c r="G47" i="35"/>
  <c r="H47" i="35"/>
  <c r="I47" i="35"/>
  <c r="J47" i="35"/>
  <c r="K47" i="35"/>
  <c r="L47" i="35"/>
  <c r="M47" i="35"/>
  <c r="N47" i="35"/>
  <c r="O47" i="35"/>
  <c r="P47" i="35"/>
  <c r="Q47" i="35"/>
  <c r="R47" i="35"/>
  <c r="S47" i="35"/>
  <c r="T47" i="35"/>
  <c r="U47" i="35"/>
  <c r="V47" i="35"/>
  <c r="W47" i="35"/>
  <c r="X47" i="35"/>
  <c r="Y47" i="35"/>
  <c r="Z47" i="35"/>
  <c r="AA47" i="35"/>
  <c r="AB47" i="35"/>
  <c r="AC47" i="35"/>
  <c r="AD47" i="35"/>
  <c r="AE47" i="35"/>
  <c r="AF47" i="35"/>
  <c r="AG47" i="35"/>
  <c r="AH47" i="35"/>
  <c r="AI47" i="35"/>
  <c r="AJ47" i="35"/>
  <c r="AK47" i="35"/>
  <c r="AL47" i="35"/>
  <c r="D48" i="35"/>
  <c r="D47" i="35"/>
  <c r="AN46" i="35"/>
  <c r="AN12" i="35"/>
  <c r="AN13" i="35"/>
  <c r="AN14" i="35"/>
  <c r="AP14" i="35" s="1"/>
  <c r="AN15" i="35"/>
  <c r="AN16" i="35"/>
  <c r="AN17" i="35"/>
  <c r="AN18" i="35"/>
  <c r="AP18" i="35" s="1"/>
  <c r="AN19" i="35"/>
  <c r="AN20" i="35"/>
  <c r="AN21" i="35"/>
  <c r="AN22" i="35"/>
  <c r="AP22" i="35" s="1"/>
  <c r="AN23" i="35"/>
  <c r="AN24" i="35"/>
  <c r="AN25" i="35"/>
  <c r="AN26" i="35"/>
  <c r="AP26" i="35" s="1"/>
  <c r="AN27" i="35"/>
  <c r="AN28" i="35"/>
  <c r="AN29" i="35"/>
  <c r="AN30" i="35"/>
  <c r="AP30" i="35" s="1"/>
  <c r="AN31" i="35"/>
  <c r="AN32" i="35"/>
  <c r="AN33" i="35"/>
  <c r="AN34" i="35"/>
  <c r="AP34" i="35" s="1"/>
  <c r="AN35" i="35"/>
  <c r="AN36" i="35"/>
  <c r="AN37" i="35"/>
  <c r="AN38" i="35"/>
  <c r="AP38" i="35" s="1"/>
  <c r="AN39" i="35"/>
  <c r="AN40" i="35"/>
  <c r="AN41" i="35"/>
  <c r="AN42" i="35"/>
  <c r="AP42" i="35" s="1"/>
  <c r="AN43" i="35"/>
  <c r="AN44" i="35"/>
  <c r="AT12" i="35"/>
  <c r="AT13" i="35"/>
  <c r="AT14" i="35"/>
  <c r="AT15" i="35"/>
  <c r="AT16" i="35"/>
  <c r="AT17" i="35"/>
  <c r="AT18" i="35"/>
  <c r="AT19" i="35"/>
  <c r="AT20" i="35"/>
  <c r="AT21" i="35"/>
  <c r="AT22" i="35"/>
  <c r="AT23" i="35"/>
  <c r="AT24" i="35"/>
  <c r="AT25" i="35"/>
  <c r="AT26" i="35"/>
  <c r="AT27" i="35"/>
  <c r="AT28" i="35"/>
  <c r="AT29" i="35"/>
  <c r="AT30" i="35"/>
  <c r="AT31" i="35"/>
  <c r="AT32" i="35"/>
  <c r="AT33" i="35"/>
  <c r="AT34" i="35"/>
  <c r="AT35" i="35"/>
  <c r="AT36" i="35"/>
  <c r="AT37" i="35"/>
  <c r="AT38" i="35"/>
  <c r="AT39" i="35"/>
  <c r="AT40" i="35"/>
  <c r="AT41" i="35"/>
  <c r="AT42" i="35"/>
  <c r="AT43" i="35"/>
  <c r="AT44" i="35"/>
  <c r="AT45" i="35"/>
  <c r="AT11" i="35"/>
  <c r="AQ12" i="35"/>
  <c r="AR12" i="35"/>
  <c r="AQ13" i="35"/>
  <c r="AR13" i="35"/>
  <c r="AQ14" i="35"/>
  <c r="AR14" i="35"/>
  <c r="AQ15" i="35"/>
  <c r="AR15" i="35"/>
  <c r="AQ16" i="35"/>
  <c r="AR16" i="35"/>
  <c r="AQ17" i="35"/>
  <c r="AR17" i="35"/>
  <c r="AQ18" i="35"/>
  <c r="AR18" i="35"/>
  <c r="AQ19" i="35"/>
  <c r="AR19" i="35"/>
  <c r="AQ20" i="35"/>
  <c r="AR20" i="35"/>
  <c r="AQ21" i="35"/>
  <c r="AR21" i="35"/>
  <c r="AQ22" i="35"/>
  <c r="AR22" i="35"/>
  <c r="AQ23" i="35"/>
  <c r="AR23" i="35"/>
  <c r="AQ24" i="35"/>
  <c r="AR24" i="35"/>
  <c r="AQ25" i="35"/>
  <c r="AR25" i="35"/>
  <c r="AQ26" i="35"/>
  <c r="AR26" i="35"/>
  <c r="AQ27" i="35"/>
  <c r="AR27" i="35"/>
  <c r="AQ28" i="35"/>
  <c r="AR28" i="35"/>
  <c r="AQ29" i="35"/>
  <c r="AR29" i="35"/>
  <c r="AQ30" i="35"/>
  <c r="AR30" i="35"/>
  <c r="AQ31" i="35"/>
  <c r="AR31" i="35"/>
  <c r="AQ32" i="35"/>
  <c r="AR32" i="35"/>
  <c r="AQ33" i="35"/>
  <c r="AR33" i="35"/>
  <c r="AQ34" i="35"/>
  <c r="AR34" i="35"/>
  <c r="AQ35" i="35"/>
  <c r="AR35" i="35"/>
  <c r="AQ36" i="35"/>
  <c r="AR36" i="35"/>
  <c r="AQ37" i="35"/>
  <c r="AR37" i="35"/>
  <c r="AQ38" i="35"/>
  <c r="AR38" i="35"/>
  <c r="AQ39" i="35"/>
  <c r="AR39" i="35"/>
  <c r="AQ40" i="35"/>
  <c r="AR40" i="35"/>
  <c r="AQ41" i="35"/>
  <c r="AR41" i="35"/>
  <c r="AQ42" i="35"/>
  <c r="AR42" i="35"/>
  <c r="AQ43" i="35"/>
  <c r="AR43" i="35"/>
  <c r="AQ44" i="35"/>
  <c r="AR44" i="35"/>
  <c r="AQ45" i="35"/>
  <c r="AR45" i="35"/>
  <c r="AR11" i="35"/>
  <c r="AQ11" i="35"/>
  <c r="AP12" i="35"/>
  <c r="AP13" i="35"/>
  <c r="AP15" i="35"/>
  <c r="AP16" i="35"/>
  <c r="AP17" i="35"/>
  <c r="AP19" i="35"/>
  <c r="AP20" i="35"/>
  <c r="AP21" i="35"/>
  <c r="AP23" i="35"/>
  <c r="AP24" i="35"/>
  <c r="AP25" i="35"/>
  <c r="AP27" i="35"/>
  <c r="AP28" i="35"/>
  <c r="AP29" i="35"/>
  <c r="AP31" i="35"/>
  <c r="AP32" i="35"/>
  <c r="AP33" i="35"/>
  <c r="AP35" i="35"/>
  <c r="AP36" i="35"/>
  <c r="AP37" i="35"/>
  <c r="AP39" i="35"/>
  <c r="AP40" i="35"/>
  <c r="AP41" i="35"/>
  <c r="AP43" i="35"/>
  <c r="AP44" i="35"/>
  <c r="AP45" i="35"/>
  <c r="AO12" i="35"/>
  <c r="AO13" i="35"/>
  <c r="AO14" i="35"/>
  <c r="AO15" i="35"/>
  <c r="AO16" i="35"/>
  <c r="AO17" i="35"/>
  <c r="AO18" i="35"/>
  <c r="AO19" i="35"/>
  <c r="AO20" i="35"/>
  <c r="AO21" i="35"/>
  <c r="AO22" i="35"/>
  <c r="AO23" i="35"/>
  <c r="AO24" i="35"/>
  <c r="AO25" i="35"/>
  <c r="AO26" i="35"/>
  <c r="AO27" i="35"/>
  <c r="AO28" i="35"/>
  <c r="AO29" i="35"/>
  <c r="AO30" i="35"/>
  <c r="AO31" i="35"/>
  <c r="AO32" i="35"/>
  <c r="AO33" i="35"/>
  <c r="AO34" i="35"/>
  <c r="AO35" i="35"/>
  <c r="AO36" i="35"/>
  <c r="AO37" i="35"/>
  <c r="AO38" i="35"/>
  <c r="AO39" i="35"/>
  <c r="AO40" i="35"/>
  <c r="AO41" i="35"/>
  <c r="AO42" i="35"/>
  <c r="AO43" i="35"/>
  <c r="AO44" i="35"/>
  <c r="AO11" i="35"/>
  <c r="AN11" i="35"/>
  <c r="E11" i="35"/>
  <c r="F11" i="35"/>
  <c r="G11" i="35"/>
  <c r="H11" i="35"/>
  <c r="I11" i="35"/>
  <c r="J11" i="35"/>
  <c r="K11" i="35"/>
  <c r="L11" i="35"/>
  <c r="M11" i="35"/>
  <c r="N11" i="35"/>
  <c r="O11" i="35"/>
  <c r="P11" i="35"/>
  <c r="Q11" i="35"/>
  <c r="R11" i="35"/>
  <c r="S11" i="35"/>
  <c r="T11" i="35"/>
  <c r="U11" i="35"/>
  <c r="V11" i="35"/>
  <c r="W11" i="35"/>
  <c r="X11" i="35"/>
  <c r="Y11" i="35"/>
  <c r="Z11" i="35"/>
  <c r="AA11" i="35"/>
  <c r="AB11" i="35"/>
  <c r="AC11" i="35"/>
  <c r="AD11" i="35"/>
  <c r="AE11" i="35"/>
  <c r="AF11" i="35"/>
  <c r="AG11" i="35"/>
  <c r="AH11" i="35"/>
  <c r="AI11" i="35"/>
  <c r="AJ11" i="35"/>
  <c r="AK11" i="35"/>
  <c r="AL11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E13" i="35"/>
  <c r="F13" i="35"/>
  <c r="G13" i="35"/>
  <c r="H13" i="35"/>
  <c r="I13" i="35"/>
  <c r="J13" i="35"/>
  <c r="K13" i="35"/>
  <c r="L13" i="35"/>
  <c r="M13" i="35"/>
  <c r="N13" i="35"/>
  <c r="O13" i="35"/>
  <c r="P13" i="35"/>
  <c r="Q13" i="35"/>
  <c r="R13" i="35"/>
  <c r="S13" i="35"/>
  <c r="T13" i="35"/>
  <c r="U13" i="35"/>
  <c r="V13" i="35"/>
  <c r="W13" i="35"/>
  <c r="X13" i="35"/>
  <c r="Y13" i="35"/>
  <c r="Z13" i="35"/>
  <c r="AA13" i="35"/>
  <c r="AB13" i="35"/>
  <c r="AC13" i="35"/>
  <c r="AD13" i="35"/>
  <c r="AE13" i="35"/>
  <c r="AF13" i="35"/>
  <c r="AG13" i="35"/>
  <c r="AH13" i="35"/>
  <c r="AI13" i="35"/>
  <c r="AJ13" i="35"/>
  <c r="AK13" i="35"/>
  <c r="AL13" i="35"/>
  <c r="E14" i="35"/>
  <c r="F14" i="35"/>
  <c r="G14" i="35"/>
  <c r="H14" i="35"/>
  <c r="I14" i="35"/>
  <c r="J14" i="35"/>
  <c r="K14" i="35"/>
  <c r="L14" i="35"/>
  <c r="M14" i="35"/>
  <c r="N14" i="35"/>
  <c r="O14" i="35"/>
  <c r="P14" i="35"/>
  <c r="Q14" i="35"/>
  <c r="R14" i="35"/>
  <c r="S14" i="35"/>
  <c r="T14" i="35"/>
  <c r="U14" i="35"/>
  <c r="V14" i="35"/>
  <c r="W14" i="35"/>
  <c r="X14" i="35"/>
  <c r="Y14" i="35"/>
  <c r="Z14" i="35"/>
  <c r="AA14" i="35"/>
  <c r="AB14" i="35"/>
  <c r="AC14" i="35"/>
  <c r="AD14" i="35"/>
  <c r="AE14" i="35"/>
  <c r="AF14" i="35"/>
  <c r="AG14" i="35"/>
  <c r="AH14" i="35"/>
  <c r="AI14" i="35"/>
  <c r="AJ14" i="35"/>
  <c r="AK14" i="35"/>
  <c r="AL14" i="35"/>
  <c r="E15" i="35"/>
  <c r="F15" i="35"/>
  <c r="G15" i="35"/>
  <c r="H15" i="35"/>
  <c r="I15" i="35"/>
  <c r="J15" i="35"/>
  <c r="K15" i="35"/>
  <c r="L15" i="35"/>
  <c r="M15" i="35"/>
  <c r="N15" i="35"/>
  <c r="O15" i="35"/>
  <c r="P15" i="35"/>
  <c r="Q15" i="35"/>
  <c r="R15" i="35"/>
  <c r="S15" i="35"/>
  <c r="T15" i="35"/>
  <c r="U15" i="35"/>
  <c r="V15" i="35"/>
  <c r="W15" i="35"/>
  <c r="X15" i="35"/>
  <c r="Y15" i="35"/>
  <c r="Z15" i="35"/>
  <c r="AA15" i="35"/>
  <c r="AB15" i="35"/>
  <c r="AC15" i="35"/>
  <c r="AD15" i="35"/>
  <c r="AE15" i="35"/>
  <c r="AF15" i="35"/>
  <c r="AG15" i="35"/>
  <c r="AH15" i="35"/>
  <c r="AI15" i="35"/>
  <c r="AJ15" i="35"/>
  <c r="AK15" i="35"/>
  <c r="AL15" i="35"/>
  <c r="E16" i="35"/>
  <c r="F16" i="35"/>
  <c r="G16" i="35"/>
  <c r="H16" i="35"/>
  <c r="I16" i="35"/>
  <c r="J16" i="35"/>
  <c r="K16" i="35"/>
  <c r="L16" i="35"/>
  <c r="M16" i="35"/>
  <c r="N16" i="35"/>
  <c r="O16" i="35"/>
  <c r="P16" i="35"/>
  <c r="Q16" i="35"/>
  <c r="R16" i="35"/>
  <c r="S16" i="35"/>
  <c r="T16" i="35"/>
  <c r="U16" i="35"/>
  <c r="V16" i="35"/>
  <c r="W16" i="35"/>
  <c r="X16" i="35"/>
  <c r="Y16" i="35"/>
  <c r="Z16" i="35"/>
  <c r="AA16" i="35"/>
  <c r="AB16" i="35"/>
  <c r="AC16" i="35"/>
  <c r="AD16" i="35"/>
  <c r="AE16" i="35"/>
  <c r="AF16" i="35"/>
  <c r="AG16" i="35"/>
  <c r="AH16" i="35"/>
  <c r="AI16" i="35"/>
  <c r="AJ16" i="35"/>
  <c r="AK16" i="35"/>
  <c r="AL16" i="35"/>
  <c r="E17" i="35"/>
  <c r="AM17" i="35" s="1"/>
  <c r="F17" i="35"/>
  <c r="G17" i="35"/>
  <c r="H17" i="35"/>
  <c r="I17" i="35"/>
  <c r="J17" i="35"/>
  <c r="K17" i="35"/>
  <c r="L17" i="35"/>
  <c r="M17" i="35"/>
  <c r="N17" i="35"/>
  <c r="O17" i="35"/>
  <c r="P17" i="35"/>
  <c r="Q17" i="35"/>
  <c r="R17" i="35"/>
  <c r="S17" i="35"/>
  <c r="T17" i="35"/>
  <c r="U17" i="35"/>
  <c r="V17" i="35"/>
  <c r="W17" i="35"/>
  <c r="X17" i="35"/>
  <c r="Y17" i="35"/>
  <c r="Z17" i="35"/>
  <c r="AA17" i="35"/>
  <c r="AB17" i="35"/>
  <c r="AC17" i="35"/>
  <c r="AD17" i="35"/>
  <c r="AE17" i="35"/>
  <c r="AF17" i="35"/>
  <c r="AG17" i="35"/>
  <c r="AH17" i="35"/>
  <c r="AI17" i="35"/>
  <c r="AJ17" i="35"/>
  <c r="AK17" i="35"/>
  <c r="AL17" i="35"/>
  <c r="E18" i="35"/>
  <c r="F18" i="35"/>
  <c r="G18" i="35"/>
  <c r="H18" i="35"/>
  <c r="I18" i="35"/>
  <c r="J18" i="35"/>
  <c r="K18" i="35"/>
  <c r="L18" i="35"/>
  <c r="M18" i="35"/>
  <c r="N18" i="35"/>
  <c r="O18" i="35"/>
  <c r="P18" i="35"/>
  <c r="Q18" i="35"/>
  <c r="R18" i="35"/>
  <c r="S18" i="35"/>
  <c r="T18" i="35"/>
  <c r="U18" i="35"/>
  <c r="V18" i="35"/>
  <c r="W18" i="35"/>
  <c r="X18" i="35"/>
  <c r="Y18" i="35"/>
  <c r="Z18" i="35"/>
  <c r="AA18" i="35"/>
  <c r="AB18" i="35"/>
  <c r="AC18" i="35"/>
  <c r="AD18" i="35"/>
  <c r="AE18" i="35"/>
  <c r="AF18" i="35"/>
  <c r="AG18" i="35"/>
  <c r="AH18" i="35"/>
  <c r="AI18" i="35"/>
  <c r="AJ18" i="35"/>
  <c r="AK18" i="35"/>
  <c r="AL18" i="35"/>
  <c r="E19" i="35"/>
  <c r="F19" i="35"/>
  <c r="G19" i="35"/>
  <c r="H19" i="35"/>
  <c r="I19" i="35"/>
  <c r="J19" i="35"/>
  <c r="K19" i="35"/>
  <c r="L19" i="35"/>
  <c r="M19" i="35"/>
  <c r="N19" i="35"/>
  <c r="O19" i="35"/>
  <c r="P19" i="35"/>
  <c r="Q19" i="35"/>
  <c r="R19" i="35"/>
  <c r="S19" i="35"/>
  <c r="T19" i="35"/>
  <c r="U19" i="35"/>
  <c r="V19" i="35"/>
  <c r="W19" i="35"/>
  <c r="X19" i="35"/>
  <c r="Y19" i="35"/>
  <c r="Z19" i="35"/>
  <c r="AA19" i="35"/>
  <c r="AB19" i="35"/>
  <c r="AC19" i="35"/>
  <c r="AD19" i="35"/>
  <c r="AE19" i="35"/>
  <c r="AF19" i="35"/>
  <c r="AG19" i="35"/>
  <c r="AH19" i="35"/>
  <c r="AI19" i="35"/>
  <c r="AJ19" i="35"/>
  <c r="AK19" i="35"/>
  <c r="AL19" i="35"/>
  <c r="E20" i="35"/>
  <c r="F20" i="35"/>
  <c r="G20" i="35"/>
  <c r="H20" i="35"/>
  <c r="I20" i="35"/>
  <c r="J20" i="35"/>
  <c r="K20" i="35"/>
  <c r="L20" i="35"/>
  <c r="M20" i="35"/>
  <c r="N20" i="35"/>
  <c r="O20" i="35"/>
  <c r="P20" i="35"/>
  <c r="Q20" i="35"/>
  <c r="R20" i="35"/>
  <c r="S20" i="35"/>
  <c r="T20" i="35"/>
  <c r="U20" i="35"/>
  <c r="V20" i="35"/>
  <c r="W20" i="35"/>
  <c r="X20" i="35"/>
  <c r="Y20" i="35"/>
  <c r="Z20" i="35"/>
  <c r="AA20" i="35"/>
  <c r="AB20" i="35"/>
  <c r="AC20" i="35"/>
  <c r="AD20" i="35"/>
  <c r="AE20" i="35"/>
  <c r="AF20" i="35"/>
  <c r="AG20" i="35"/>
  <c r="AH20" i="35"/>
  <c r="AI20" i="35"/>
  <c r="AJ20" i="35"/>
  <c r="AK20" i="35"/>
  <c r="AL20" i="35"/>
  <c r="E21" i="35"/>
  <c r="F21" i="35"/>
  <c r="G21" i="35"/>
  <c r="H21" i="35"/>
  <c r="I21" i="35"/>
  <c r="J21" i="35"/>
  <c r="K21" i="35"/>
  <c r="L21" i="35"/>
  <c r="M21" i="35"/>
  <c r="N21" i="35"/>
  <c r="O21" i="35"/>
  <c r="P21" i="35"/>
  <c r="Q21" i="35"/>
  <c r="R21" i="35"/>
  <c r="S21" i="35"/>
  <c r="T21" i="35"/>
  <c r="U21" i="35"/>
  <c r="V21" i="35"/>
  <c r="W21" i="35"/>
  <c r="X21" i="35"/>
  <c r="Y21" i="35"/>
  <c r="Z21" i="35"/>
  <c r="AA21" i="35"/>
  <c r="AB21" i="35"/>
  <c r="AC21" i="35"/>
  <c r="AD21" i="35"/>
  <c r="AE21" i="35"/>
  <c r="AF21" i="35"/>
  <c r="AG21" i="35"/>
  <c r="AH21" i="35"/>
  <c r="AI21" i="35"/>
  <c r="AJ21" i="35"/>
  <c r="AK21" i="35"/>
  <c r="AL21" i="35"/>
  <c r="E22" i="35"/>
  <c r="F22" i="35"/>
  <c r="G22" i="35"/>
  <c r="H22" i="35"/>
  <c r="I22" i="35"/>
  <c r="J22" i="35"/>
  <c r="K22" i="35"/>
  <c r="L22" i="35"/>
  <c r="M22" i="35"/>
  <c r="N22" i="35"/>
  <c r="O22" i="35"/>
  <c r="P22" i="35"/>
  <c r="Q22" i="35"/>
  <c r="R22" i="35"/>
  <c r="S22" i="35"/>
  <c r="T22" i="35"/>
  <c r="U22" i="35"/>
  <c r="V22" i="35"/>
  <c r="W22" i="35"/>
  <c r="X22" i="35"/>
  <c r="Y22" i="35"/>
  <c r="Z22" i="35"/>
  <c r="AA22" i="35"/>
  <c r="AB22" i="35"/>
  <c r="AC22" i="35"/>
  <c r="AD22" i="35"/>
  <c r="AE22" i="35"/>
  <c r="AF22" i="35"/>
  <c r="AG22" i="35"/>
  <c r="AH22" i="35"/>
  <c r="AI22" i="35"/>
  <c r="AJ22" i="35"/>
  <c r="AK22" i="35"/>
  <c r="AL22" i="35"/>
  <c r="E23" i="35"/>
  <c r="AM23" i="35" s="1"/>
  <c r="F23" i="35"/>
  <c r="G23" i="35"/>
  <c r="H23" i="35"/>
  <c r="I23" i="35"/>
  <c r="J23" i="35"/>
  <c r="K23" i="35"/>
  <c r="L23" i="35"/>
  <c r="M23" i="35"/>
  <c r="N23" i="35"/>
  <c r="O23" i="35"/>
  <c r="P23" i="35"/>
  <c r="Q23" i="35"/>
  <c r="R23" i="35"/>
  <c r="S23" i="35"/>
  <c r="T23" i="35"/>
  <c r="U23" i="35"/>
  <c r="V23" i="35"/>
  <c r="W23" i="35"/>
  <c r="X23" i="35"/>
  <c r="Y23" i="35"/>
  <c r="Z23" i="35"/>
  <c r="AA23" i="35"/>
  <c r="AB23" i="35"/>
  <c r="AC23" i="35"/>
  <c r="AD23" i="35"/>
  <c r="AE23" i="35"/>
  <c r="AF23" i="35"/>
  <c r="AG23" i="35"/>
  <c r="AH23" i="35"/>
  <c r="AI23" i="35"/>
  <c r="AJ23" i="35"/>
  <c r="AK23" i="35"/>
  <c r="AL23" i="35"/>
  <c r="E24" i="35"/>
  <c r="F24" i="35"/>
  <c r="G24" i="35"/>
  <c r="H24" i="35"/>
  <c r="I24" i="35"/>
  <c r="J24" i="35"/>
  <c r="K24" i="35"/>
  <c r="L24" i="35"/>
  <c r="M24" i="35"/>
  <c r="N24" i="35"/>
  <c r="O24" i="35"/>
  <c r="P24" i="35"/>
  <c r="Q24" i="35"/>
  <c r="R24" i="35"/>
  <c r="S24" i="35"/>
  <c r="T24" i="35"/>
  <c r="U24" i="35"/>
  <c r="V24" i="35"/>
  <c r="W24" i="35"/>
  <c r="X24" i="35"/>
  <c r="Y24" i="35"/>
  <c r="Z24" i="35"/>
  <c r="AA24" i="35"/>
  <c r="AB24" i="35"/>
  <c r="AC24" i="35"/>
  <c r="AD24" i="35"/>
  <c r="AE24" i="35"/>
  <c r="AF24" i="35"/>
  <c r="AG24" i="35"/>
  <c r="AH24" i="35"/>
  <c r="AI24" i="35"/>
  <c r="AJ24" i="35"/>
  <c r="AK24" i="35"/>
  <c r="AL24" i="35"/>
  <c r="E25" i="35"/>
  <c r="F25" i="35"/>
  <c r="G25" i="35"/>
  <c r="H25" i="35"/>
  <c r="I25" i="35"/>
  <c r="J25" i="35"/>
  <c r="K25" i="35"/>
  <c r="L25" i="35"/>
  <c r="M25" i="35"/>
  <c r="N25" i="35"/>
  <c r="O25" i="35"/>
  <c r="P25" i="35"/>
  <c r="Q25" i="35"/>
  <c r="R25" i="35"/>
  <c r="S25" i="35"/>
  <c r="T25" i="35"/>
  <c r="U25" i="35"/>
  <c r="V25" i="35"/>
  <c r="W25" i="35"/>
  <c r="X25" i="35"/>
  <c r="Y25" i="35"/>
  <c r="Z25" i="35"/>
  <c r="AA25" i="35"/>
  <c r="AB25" i="35"/>
  <c r="AC25" i="35"/>
  <c r="AD25" i="35"/>
  <c r="AE25" i="35"/>
  <c r="AF25" i="35"/>
  <c r="AG25" i="35"/>
  <c r="AH25" i="35"/>
  <c r="AI25" i="35"/>
  <c r="AJ25" i="35"/>
  <c r="AK25" i="35"/>
  <c r="AL25" i="35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R26" i="35"/>
  <c r="S26" i="35"/>
  <c r="T26" i="35"/>
  <c r="U26" i="35"/>
  <c r="V26" i="35"/>
  <c r="W26" i="35"/>
  <c r="X26" i="35"/>
  <c r="Y26" i="35"/>
  <c r="Z26" i="35"/>
  <c r="AA26" i="35"/>
  <c r="AB26" i="35"/>
  <c r="AC26" i="35"/>
  <c r="AD26" i="35"/>
  <c r="AE26" i="35"/>
  <c r="AF26" i="35"/>
  <c r="AG26" i="35"/>
  <c r="AH26" i="35"/>
  <c r="AI26" i="35"/>
  <c r="AJ26" i="35"/>
  <c r="AK26" i="35"/>
  <c r="AL26" i="35"/>
  <c r="E27" i="35"/>
  <c r="F27" i="35"/>
  <c r="G27" i="35"/>
  <c r="H27" i="35"/>
  <c r="I27" i="35"/>
  <c r="J27" i="35"/>
  <c r="K27" i="35"/>
  <c r="L27" i="35"/>
  <c r="M27" i="35"/>
  <c r="N27" i="35"/>
  <c r="O27" i="35"/>
  <c r="P27" i="35"/>
  <c r="Q27" i="35"/>
  <c r="R27" i="35"/>
  <c r="S27" i="35"/>
  <c r="T27" i="35"/>
  <c r="U27" i="35"/>
  <c r="V27" i="35"/>
  <c r="W27" i="35"/>
  <c r="X27" i="35"/>
  <c r="Y27" i="35"/>
  <c r="Z27" i="35"/>
  <c r="AA27" i="35"/>
  <c r="AB27" i="35"/>
  <c r="AC27" i="35"/>
  <c r="AD27" i="35"/>
  <c r="AE27" i="35"/>
  <c r="AF27" i="35"/>
  <c r="AG27" i="35"/>
  <c r="AH27" i="35"/>
  <c r="AI27" i="35"/>
  <c r="AJ27" i="35"/>
  <c r="AK27" i="35"/>
  <c r="AL27" i="35"/>
  <c r="E28" i="35"/>
  <c r="AM28" i="35" s="1"/>
  <c r="F28" i="35"/>
  <c r="G28" i="35"/>
  <c r="H28" i="35"/>
  <c r="I28" i="35"/>
  <c r="J28" i="35"/>
  <c r="K28" i="35"/>
  <c r="L28" i="35"/>
  <c r="M28" i="35"/>
  <c r="N28" i="35"/>
  <c r="O28" i="35"/>
  <c r="P28" i="35"/>
  <c r="Q28" i="35"/>
  <c r="R28" i="35"/>
  <c r="S28" i="35"/>
  <c r="T28" i="35"/>
  <c r="U28" i="35"/>
  <c r="V28" i="35"/>
  <c r="W28" i="35"/>
  <c r="X28" i="35"/>
  <c r="Y28" i="35"/>
  <c r="Z28" i="35"/>
  <c r="AA28" i="35"/>
  <c r="AB28" i="35"/>
  <c r="AC28" i="35"/>
  <c r="AD28" i="35"/>
  <c r="AE28" i="35"/>
  <c r="AF28" i="35"/>
  <c r="AG28" i="35"/>
  <c r="AH28" i="35"/>
  <c r="AI28" i="35"/>
  <c r="AJ28" i="35"/>
  <c r="AK28" i="35"/>
  <c r="AL28" i="35"/>
  <c r="E29" i="35"/>
  <c r="F29" i="35"/>
  <c r="AM29" i="35" s="1"/>
  <c r="G29" i="35"/>
  <c r="H29" i="35"/>
  <c r="I29" i="35"/>
  <c r="J29" i="35"/>
  <c r="K29" i="35"/>
  <c r="L29" i="35"/>
  <c r="M29" i="35"/>
  <c r="N29" i="35"/>
  <c r="O29" i="35"/>
  <c r="P29" i="35"/>
  <c r="Q29" i="35"/>
  <c r="R29" i="35"/>
  <c r="S29" i="35"/>
  <c r="T29" i="35"/>
  <c r="U29" i="35"/>
  <c r="V29" i="35"/>
  <c r="W29" i="35"/>
  <c r="X29" i="35"/>
  <c r="Y29" i="35"/>
  <c r="Z29" i="35"/>
  <c r="AA29" i="35"/>
  <c r="AB29" i="35"/>
  <c r="AC29" i="35"/>
  <c r="AD29" i="35"/>
  <c r="AE29" i="35"/>
  <c r="AF29" i="35"/>
  <c r="AG29" i="35"/>
  <c r="AH29" i="35"/>
  <c r="AI29" i="35"/>
  <c r="AJ29" i="35"/>
  <c r="AK29" i="35"/>
  <c r="AL29" i="35"/>
  <c r="E30" i="35"/>
  <c r="F30" i="35"/>
  <c r="G30" i="35"/>
  <c r="H30" i="35"/>
  <c r="I30" i="35"/>
  <c r="J30" i="35"/>
  <c r="K30" i="35"/>
  <c r="L30" i="35"/>
  <c r="M30" i="35"/>
  <c r="N30" i="35"/>
  <c r="O30" i="35"/>
  <c r="P30" i="35"/>
  <c r="Q30" i="35"/>
  <c r="R30" i="35"/>
  <c r="S30" i="35"/>
  <c r="T30" i="35"/>
  <c r="U30" i="35"/>
  <c r="V30" i="35"/>
  <c r="W30" i="35"/>
  <c r="X30" i="35"/>
  <c r="Y30" i="35"/>
  <c r="Z30" i="35"/>
  <c r="AA30" i="35"/>
  <c r="AB30" i="35"/>
  <c r="AC30" i="35"/>
  <c r="AD30" i="35"/>
  <c r="AE30" i="35"/>
  <c r="AF30" i="35"/>
  <c r="AG30" i="35"/>
  <c r="AH30" i="35"/>
  <c r="AI30" i="35"/>
  <c r="AJ30" i="35"/>
  <c r="AK30" i="35"/>
  <c r="AL30" i="35"/>
  <c r="E31" i="35"/>
  <c r="F31" i="35"/>
  <c r="G31" i="35"/>
  <c r="H31" i="35"/>
  <c r="I31" i="35"/>
  <c r="J31" i="35"/>
  <c r="K31" i="35"/>
  <c r="L31" i="35"/>
  <c r="M31" i="35"/>
  <c r="N31" i="35"/>
  <c r="O31" i="35"/>
  <c r="P31" i="35"/>
  <c r="Q31" i="35"/>
  <c r="R31" i="35"/>
  <c r="S31" i="35"/>
  <c r="T31" i="35"/>
  <c r="U31" i="35"/>
  <c r="V31" i="35"/>
  <c r="W31" i="35"/>
  <c r="X31" i="35"/>
  <c r="Y31" i="35"/>
  <c r="Z31" i="35"/>
  <c r="AA31" i="35"/>
  <c r="AB31" i="35"/>
  <c r="AC31" i="35"/>
  <c r="AD31" i="35"/>
  <c r="AE31" i="35"/>
  <c r="AF31" i="35"/>
  <c r="AG31" i="35"/>
  <c r="AH31" i="35"/>
  <c r="AI31" i="35"/>
  <c r="AJ31" i="35"/>
  <c r="AK31" i="35"/>
  <c r="AL31" i="35"/>
  <c r="E32" i="35"/>
  <c r="F32" i="35"/>
  <c r="G32" i="35"/>
  <c r="H32" i="35"/>
  <c r="I32" i="35"/>
  <c r="J32" i="35"/>
  <c r="K32" i="35"/>
  <c r="L32" i="35"/>
  <c r="M32" i="35"/>
  <c r="N32" i="35"/>
  <c r="O32" i="35"/>
  <c r="P32" i="35"/>
  <c r="Q32" i="35"/>
  <c r="R32" i="35"/>
  <c r="S32" i="35"/>
  <c r="T32" i="35"/>
  <c r="U32" i="35"/>
  <c r="V32" i="35"/>
  <c r="W32" i="35"/>
  <c r="X32" i="35"/>
  <c r="Y32" i="35"/>
  <c r="Z32" i="35"/>
  <c r="AA32" i="35"/>
  <c r="AB32" i="35"/>
  <c r="AC32" i="35"/>
  <c r="AD32" i="35"/>
  <c r="AE32" i="35"/>
  <c r="AF32" i="35"/>
  <c r="AG32" i="35"/>
  <c r="AH32" i="35"/>
  <c r="AI32" i="35"/>
  <c r="AJ32" i="35"/>
  <c r="AK32" i="35"/>
  <c r="AL32" i="35"/>
  <c r="E33" i="35"/>
  <c r="AM33" i="35" s="1"/>
  <c r="F33" i="35"/>
  <c r="G33" i="35"/>
  <c r="H33" i="35"/>
  <c r="I33" i="35"/>
  <c r="J33" i="35"/>
  <c r="K33" i="35"/>
  <c r="L33" i="35"/>
  <c r="M33" i="35"/>
  <c r="N33" i="35"/>
  <c r="O33" i="35"/>
  <c r="P33" i="35"/>
  <c r="Q33" i="35"/>
  <c r="R33" i="35"/>
  <c r="S33" i="35"/>
  <c r="T33" i="35"/>
  <c r="U33" i="35"/>
  <c r="V33" i="35"/>
  <c r="W33" i="35"/>
  <c r="X33" i="35"/>
  <c r="Y33" i="35"/>
  <c r="Z33" i="35"/>
  <c r="AA33" i="35"/>
  <c r="AB33" i="35"/>
  <c r="AC33" i="35"/>
  <c r="AD33" i="35"/>
  <c r="AE33" i="35"/>
  <c r="AF33" i="35"/>
  <c r="AG33" i="35"/>
  <c r="AH33" i="35"/>
  <c r="AI33" i="35"/>
  <c r="AJ33" i="35"/>
  <c r="AK33" i="35"/>
  <c r="AL33" i="35"/>
  <c r="E34" i="35"/>
  <c r="F34" i="35"/>
  <c r="G34" i="35"/>
  <c r="H34" i="35"/>
  <c r="I34" i="35"/>
  <c r="J34" i="35"/>
  <c r="K34" i="35"/>
  <c r="L34" i="35"/>
  <c r="M34" i="35"/>
  <c r="N34" i="35"/>
  <c r="O34" i="35"/>
  <c r="P34" i="35"/>
  <c r="Q34" i="35"/>
  <c r="R34" i="35"/>
  <c r="S34" i="35"/>
  <c r="T34" i="35"/>
  <c r="U34" i="35"/>
  <c r="V34" i="35"/>
  <c r="W34" i="35"/>
  <c r="X34" i="35"/>
  <c r="Y34" i="35"/>
  <c r="Z34" i="35"/>
  <c r="AA34" i="35"/>
  <c r="AB34" i="35"/>
  <c r="AC34" i="35"/>
  <c r="AD34" i="35"/>
  <c r="AE34" i="35"/>
  <c r="AF34" i="35"/>
  <c r="AG34" i="35"/>
  <c r="AH34" i="35"/>
  <c r="AI34" i="35"/>
  <c r="AJ34" i="35"/>
  <c r="AK34" i="35"/>
  <c r="AL34" i="35"/>
  <c r="E35" i="35"/>
  <c r="F35" i="35"/>
  <c r="G35" i="35"/>
  <c r="H35" i="35"/>
  <c r="I35" i="35"/>
  <c r="J35" i="35"/>
  <c r="K35" i="35"/>
  <c r="L35" i="35"/>
  <c r="M35" i="35"/>
  <c r="N35" i="35"/>
  <c r="O35" i="35"/>
  <c r="P35" i="35"/>
  <c r="Q35" i="35"/>
  <c r="R35" i="35"/>
  <c r="S35" i="35"/>
  <c r="T35" i="35"/>
  <c r="U35" i="35"/>
  <c r="V35" i="35"/>
  <c r="W35" i="35"/>
  <c r="X35" i="35"/>
  <c r="Y35" i="35"/>
  <c r="Z35" i="35"/>
  <c r="AM35" i="35" s="1"/>
  <c r="AA35" i="35"/>
  <c r="AB35" i="35"/>
  <c r="AC35" i="35"/>
  <c r="AD35" i="35"/>
  <c r="AE35" i="35"/>
  <c r="AF35" i="35"/>
  <c r="AG35" i="35"/>
  <c r="AH35" i="35"/>
  <c r="AI35" i="35"/>
  <c r="AJ35" i="35"/>
  <c r="AK35" i="35"/>
  <c r="AL35" i="35"/>
  <c r="E36" i="35"/>
  <c r="F36" i="35"/>
  <c r="G36" i="35"/>
  <c r="H36" i="35"/>
  <c r="I36" i="35"/>
  <c r="J36" i="35"/>
  <c r="K36" i="35"/>
  <c r="L36" i="35"/>
  <c r="M36" i="35"/>
  <c r="N36" i="35"/>
  <c r="O36" i="35"/>
  <c r="P36" i="35"/>
  <c r="Q36" i="35"/>
  <c r="R36" i="35"/>
  <c r="S36" i="35"/>
  <c r="T36" i="35"/>
  <c r="U36" i="35"/>
  <c r="V36" i="35"/>
  <c r="W36" i="35"/>
  <c r="X36" i="35"/>
  <c r="Y36" i="35"/>
  <c r="Z36" i="35"/>
  <c r="AA36" i="35"/>
  <c r="AB36" i="35"/>
  <c r="AC36" i="35"/>
  <c r="AD36" i="35"/>
  <c r="AE36" i="35"/>
  <c r="AF36" i="35"/>
  <c r="AG36" i="35"/>
  <c r="AH36" i="35"/>
  <c r="AI36" i="35"/>
  <c r="AJ36" i="35"/>
  <c r="AK36" i="35"/>
  <c r="AL36" i="35"/>
  <c r="E37" i="35"/>
  <c r="F37" i="35"/>
  <c r="G37" i="35"/>
  <c r="H37" i="35"/>
  <c r="I37" i="35"/>
  <c r="J37" i="35"/>
  <c r="K37" i="35"/>
  <c r="L37" i="35"/>
  <c r="M37" i="35"/>
  <c r="N37" i="35"/>
  <c r="O37" i="35"/>
  <c r="P37" i="35"/>
  <c r="Q37" i="35"/>
  <c r="R37" i="35"/>
  <c r="S37" i="35"/>
  <c r="T37" i="35"/>
  <c r="U37" i="35"/>
  <c r="V37" i="35"/>
  <c r="W37" i="35"/>
  <c r="X37" i="35"/>
  <c r="Y37" i="35"/>
  <c r="Z37" i="35"/>
  <c r="AA37" i="35"/>
  <c r="AB37" i="35"/>
  <c r="AC37" i="35"/>
  <c r="AD37" i="35"/>
  <c r="AE37" i="35"/>
  <c r="AF37" i="35"/>
  <c r="AG37" i="35"/>
  <c r="AH37" i="35"/>
  <c r="AI37" i="35"/>
  <c r="AJ37" i="35"/>
  <c r="AK37" i="35"/>
  <c r="AL37" i="35"/>
  <c r="E38" i="35"/>
  <c r="F38" i="35"/>
  <c r="G38" i="35"/>
  <c r="H38" i="35"/>
  <c r="I38" i="35"/>
  <c r="J38" i="35"/>
  <c r="K38" i="35"/>
  <c r="L38" i="35"/>
  <c r="M38" i="35"/>
  <c r="N38" i="35"/>
  <c r="O38" i="35"/>
  <c r="P38" i="35"/>
  <c r="Q38" i="35"/>
  <c r="R38" i="35"/>
  <c r="S38" i="35"/>
  <c r="T38" i="35"/>
  <c r="U38" i="35"/>
  <c r="V38" i="35"/>
  <c r="W38" i="35"/>
  <c r="X38" i="35"/>
  <c r="Y38" i="35"/>
  <c r="Z38" i="35"/>
  <c r="AA38" i="35"/>
  <c r="AB38" i="35"/>
  <c r="AC38" i="35"/>
  <c r="AD38" i="35"/>
  <c r="AE38" i="35"/>
  <c r="AF38" i="35"/>
  <c r="AG38" i="35"/>
  <c r="AH38" i="35"/>
  <c r="AI38" i="35"/>
  <c r="AJ38" i="35"/>
  <c r="AK38" i="35"/>
  <c r="AL38" i="35"/>
  <c r="E39" i="35"/>
  <c r="AM39" i="35" s="1"/>
  <c r="F39" i="35"/>
  <c r="G39" i="35"/>
  <c r="H39" i="35"/>
  <c r="I39" i="35"/>
  <c r="J39" i="35"/>
  <c r="K39" i="35"/>
  <c r="L39" i="35"/>
  <c r="M39" i="35"/>
  <c r="N39" i="35"/>
  <c r="O39" i="35"/>
  <c r="P39" i="35"/>
  <c r="Q39" i="35"/>
  <c r="R39" i="35"/>
  <c r="S39" i="35"/>
  <c r="T39" i="35"/>
  <c r="U39" i="35"/>
  <c r="V39" i="35"/>
  <c r="W39" i="35"/>
  <c r="X39" i="35"/>
  <c r="Y39" i="35"/>
  <c r="Z39" i="35"/>
  <c r="AA39" i="35"/>
  <c r="AB39" i="35"/>
  <c r="AC39" i="35"/>
  <c r="AD39" i="35"/>
  <c r="AE39" i="35"/>
  <c r="AF39" i="35"/>
  <c r="AG39" i="35"/>
  <c r="AH39" i="35"/>
  <c r="AI39" i="35"/>
  <c r="AJ39" i="35"/>
  <c r="AK39" i="35"/>
  <c r="AL39" i="35"/>
  <c r="E40" i="35"/>
  <c r="AM40" i="35" s="1"/>
  <c r="F40" i="35"/>
  <c r="G40" i="35"/>
  <c r="H40" i="35"/>
  <c r="I40" i="35"/>
  <c r="J40" i="35"/>
  <c r="K40" i="35"/>
  <c r="L40" i="35"/>
  <c r="M40" i="35"/>
  <c r="N40" i="35"/>
  <c r="O40" i="35"/>
  <c r="P40" i="35"/>
  <c r="Q40" i="35"/>
  <c r="R40" i="35"/>
  <c r="S40" i="35"/>
  <c r="T40" i="35"/>
  <c r="U40" i="35"/>
  <c r="V40" i="35"/>
  <c r="W40" i="35"/>
  <c r="X40" i="35"/>
  <c r="Y40" i="35"/>
  <c r="Z40" i="35"/>
  <c r="AA40" i="35"/>
  <c r="AB40" i="35"/>
  <c r="AC40" i="35"/>
  <c r="AD40" i="35"/>
  <c r="AE40" i="35"/>
  <c r="AF40" i="35"/>
  <c r="AG40" i="35"/>
  <c r="AH40" i="35"/>
  <c r="AI40" i="35"/>
  <c r="AJ40" i="35"/>
  <c r="AK40" i="35"/>
  <c r="AL40" i="35"/>
  <c r="E41" i="35"/>
  <c r="F41" i="35"/>
  <c r="AM41" i="35" s="1"/>
  <c r="G41" i="35"/>
  <c r="H41" i="35"/>
  <c r="I41" i="35"/>
  <c r="J41" i="35"/>
  <c r="K41" i="35"/>
  <c r="L41" i="35"/>
  <c r="M41" i="35"/>
  <c r="N41" i="35"/>
  <c r="O41" i="35"/>
  <c r="P41" i="35"/>
  <c r="Q41" i="35"/>
  <c r="R41" i="35"/>
  <c r="S41" i="35"/>
  <c r="T41" i="35"/>
  <c r="U41" i="35"/>
  <c r="V41" i="35"/>
  <c r="W41" i="35"/>
  <c r="X41" i="35"/>
  <c r="Y41" i="35"/>
  <c r="Z41" i="35"/>
  <c r="AA41" i="35"/>
  <c r="AB41" i="35"/>
  <c r="AC41" i="35"/>
  <c r="AD41" i="35"/>
  <c r="AE41" i="35"/>
  <c r="AF41" i="35"/>
  <c r="AG41" i="35"/>
  <c r="AH41" i="35"/>
  <c r="AI41" i="35"/>
  <c r="AJ41" i="35"/>
  <c r="AK41" i="35"/>
  <c r="AL41" i="35"/>
  <c r="E42" i="35"/>
  <c r="F42" i="35"/>
  <c r="G42" i="35"/>
  <c r="H42" i="35"/>
  <c r="I42" i="35"/>
  <c r="J42" i="35"/>
  <c r="K42" i="35"/>
  <c r="L42" i="35"/>
  <c r="M42" i="35"/>
  <c r="N42" i="35"/>
  <c r="O42" i="35"/>
  <c r="P42" i="35"/>
  <c r="Q42" i="35"/>
  <c r="R42" i="35"/>
  <c r="S42" i="35"/>
  <c r="T42" i="35"/>
  <c r="U42" i="35"/>
  <c r="V42" i="35"/>
  <c r="W42" i="35"/>
  <c r="X42" i="35"/>
  <c r="Y42" i="35"/>
  <c r="Z42" i="35"/>
  <c r="AA42" i="35"/>
  <c r="AB42" i="35"/>
  <c r="AC42" i="35"/>
  <c r="AD42" i="35"/>
  <c r="AE42" i="35"/>
  <c r="AF42" i="35"/>
  <c r="AG42" i="35"/>
  <c r="AH42" i="35"/>
  <c r="AI42" i="35"/>
  <c r="AJ42" i="35"/>
  <c r="AK42" i="35"/>
  <c r="AL42" i="35"/>
  <c r="E43" i="35"/>
  <c r="F43" i="35"/>
  <c r="G43" i="35"/>
  <c r="H43" i="35"/>
  <c r="I43" i="35"/>
  <c r="J43" i="35"/>
  <c r="K43" i="35"/>
  <c r="L43" i="35"/>
  <c r="M43" i="35"/>
  <c r="N43" i="35"/>
  <c r="O43" i="35"/>
  <c r="P43" i="35"/>
  <c r="Q43" i="35"/>
  <c r="R43" i="35"/>
  <c r="S43" i="35"/>
  <c r="T43" i="35"/>
  <c r="U43" i="35"/>
  <c r="V43" i="35"/>
  <c r="W43" i="35"/>
  <c r="X43" i="35"/>
  <c r="Y43" i="35"/>
  <c r="Z43" i="35"/>
  <c r="AA43" i="35"/>
  <c r="AB43" i="35"/>
  <c r="AC43" i="35"/>
  <c r="AD43" i="35"/>
  <c r="AE43" i="35"/>
  <c r="AF43" i="35"/>
  <c r="AG43" i="35"/>
  <c r="AH43" i="35"/>
  <c r="AI43" i="35"/>
  <c r="AJ43" i="35"/>
  <c r="AK43" i="35"/>
  <c r="AL43" i="35"/>
  <c r="E44" i="35"/>
  <c r="AM44" i="35" s="1"/>
  <c r="F44" i="35"/>
  <c r="G44" i="35"/>
  <c r="H44" i="35"/>
  <c r="I44" i="35"/>
  <c r="J44" i="35"/>
  <c r="K44" i="35"/>
  <c r="L44" i="35"/>
  <c r="M44" i="35"/>
  <c r="N44" i="35"/>
  <c r="O44" i="35"/>
  <c r="P44" i="35"/>
  <c r="Q44" i="35"/>
  <c r="R44" i="35"/>
  <c r="S44" i="35"/>
  <c r="T44" i="35"/>
  <c r="U44" i="35"/>
  <c r="V44" i="35"/>
  <c r="W44" i="35"/>
  <c r="X44" i="35"/>
  <c r="Y44" i="35"/>
  <c r="Z44" i="35"/>
  <c r="AA44" i="35"/>
  <c r="AB44" i="35"/>
  <c r="AC44" i="35"/>
  <c r="AD44" i="35"/>
  <c r="AE44" i="35"/>
  <c r="AF44" i="35"/>
  <c r="AG44" i="35"/>
  <c r="AH44" i="35"/>
  <c r="AI44" i="35"/>
  <c r="AJ44" i="35"/>
  <c r="AK44" i="35"/>
  <c r="AL44" i="35"/>
  <c r="E45" i="35"/>
  <c r="F45" i="35"/>
  <c r="AM45" i="35" s="1"/>
  <c r="G45" i="35"/>
  <c r="H45" i="35"/>
  <c r="I45" i="35"/>
  <c r="J45" i="35"/>
  <c r="K45" i="35"/>
  <c r="L45" i="35"/>
  <c r="M45" i="35"/>
  <c r="N45" i="35"/>
  <c r="O45" i="35"/>
  <c r="P45" i="35"/>
  <c r="Q45" i="35"/>
  <c r="R45" i="35"/>
  <c r="S45" i="35"/>
  <c r="T45" i="35"/>
  <c r="U45" i="35"/>
  <c r="V45" i="35"/>
  <c r="W45" i="35"/>
  <c r="X45" i="35"/>
  <c r="Y45" i="35"/>
  <c r="Z45" i="35"/>
  <c r="AA45" i="35"/>
  <c r="AB45" i="35"/>
  <c r="AC45" i="35"/>
  <c r="AD45" i="35"/>
  <c r="AE45" i="35"/>
  <c r="AF45" i="35"/>
  <c r="AG45" i="35"/>
  <c r="AH45" i="35"/>
  <c r="AI45" i="35"/>
  <c r="AJ45" i="35"/>
  <c r="AK45" i="35"/>
  <c r="AL45" i="35"/>
  <c r="D12" i="35"/>
  <c r="D13" i="35"/>
  <c r="D14" i="35"/>
  <c r="AM14" i="35" s="1"/>
  <c r="D15" i="35"/>
  <c r="D16" i="35"/>
  <c r="D17" i="35"/>
  <c r="D18" i="35"/>
  <c r="AM18" i="35" s="1"/>
  <c r="D19" i="35"/>
  <c r="D20" i="35"/>
  <c r="D21" i="35"/>
  <c r="D22" i="35"/>
  <c r="AM22" i="35" s="1"/>
  <c r="D23" i="35"/>
  <c r="D24" i="35"/>
  <c r="D25" i="35"/>
  <c r="D26" i="35"/>
  <c r="AM26" i="35" s="1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D45" i="35"/>
  <c r="D11" i="35"/>
  <c r="AM12" i="33"/>
  <c r="AM13" i="33"/>
  <c r="AM14" i="33"/>
  <c r="AM15" i="33"/>
  <c r="AM16" i="33"/>
  <c r="AM17" i="33"/>
  <c r="AO17" i="33" s="1"/>
  <c r="AR17" i="33" s="1"/>
  <c r="AM18" i="33"/>
  <c r="AO18" i="33" s="1"/>
  <c r="AR18" i="33" s="1"/>
  <c r="AM19" i="33"/>
  <c r="AM20" i="33"/>
  <c r="AM21" i="33"/>
  <c r="AM22" i="33"/>
  <c r="AM23" i="33"/>
  <c r="AM24" i="33"/>
  <c r="AM25" i="33"/>
  <c r="AO25" i="33" s="1"/>
  <c r="AR25" i="33" s="1"/>
  <c r="AM26" i="33"/>
  <c r="AO26" i="33" s="1"/>
  <c r="AR26" i="33" s="1"/>
  <c r="AM27" i="33"/>
  <c r="AM28" i="33"/>
  <c r="AM29" i="33"/>
  <c r="AM30" i="33"/>
  <c r="AM31" i="33"/>
  <c r="AM32" i="33"/>
  <c r="AM33" i="33"/>
  <c r="AO33" i="33" s="1"/>
  <c r="AR33" i="33" s="1"/>
  <c r="AM34" i="33"/>
  <c r="AO34" i="33" s="1"/>
  <c r="AR34" i="33" s="1"/>
  <c r="AM35" i="33"/>
  <c r="AM36" i="33"/>
  <c r="AM37" i="33"/>
  <c r="AM38" i="33"/>
  <c r="AM39" i="33"/>
  <c r="AM40" i="33"/>
  <c r="AM41" i="33"/>
  <c r="AO41" i="33" s="1"/>
  <c r="AR41" i="33" s="1"/>
  <c r="AM42" i="33"/>
  <c r="AO42" i="33" s="1"/>
  <c r="AR42" i="33" s="1"/>
  <c r="AM43" i="33"/>
  <c r="AM44" i="33"/>
  <c r="AM45" i="33"/>
  <c r="AM11" i="33"/>
  <c r="AP12" i="33"/>
  <c r="AQ12" i="33"/>
  <c r="AP13" i="33"/>
  <c r="AQ13" i="33"/>
  <c r="AP14" i="33"/>
  <c r="AQ14" i="33"/>
  <c r="AP15" i="33"/>
  <c r="AQ15" i="33"/>
  <c r="AP16" i="33"/>
  <c r="AQ16" i="33"/>
  <c r="AP17" i="33"/>
  <c r="AQ17" i="33"/>
  <c r="AP18" i="33"/>
  <c r="AQ18" i="33"/>
  <c r="AP19" i="33"/>
  <c r="AQ19" i="33"/>
  <c r="AP20" i="33"/>
  <c r="AQ20" i="33"/>
  <c r="AP21" i="33"/>
  <c r="AQ21" i="33"/>
  <c r="AP22" i="33"/>
  <c r="AQ22" i="33"/>
  <c r="AP23" i="33"/>
  <c r="AQ23" i="33"/>
  <c r="AP24" i="33"/>
  <c r="AQ24" i="33"/>
  <c r="AP25" i="33"/>
  <c r="AQ25" i="33"/>
  <c r="AP26" i="33"/>
  <c r="AQ26" i="33"/>
  <c r="AP27" i="33"/>
  <c r="AQ27" i="33"/>
  <c r="AP28" i="33"/>
  <c r="AQ28" i="33"/>
  <c r="AP29" i="33"/>
  <c r="AQ29" i="33"/>
  <c r="AP30" i="33"/>
  <c r="AQ30" i="33"/>
  <c r="AP31" i="33"/>
  <c r="AQ31" i="33"/>
  <c r="AP32" i="33"/>
  <c r="AQ32" i="33"/>
  <c r="AP33" i="33"/>
  <c r="AQ33" i="33"/>
  <c r="AP34" i="33"/>
  <c r="AQ34" i="33"/>
  <c r="AP35" i="33"/>
  <c r="AQ35" i="33"/>
  <c r="AP36" i="33"/>
  <c r="AQ36" i="33"/>
  <c r="AP37" i="33"/>
  <c r="AQ37" i="33"/>
  <c r="AP38" i="33"/>
  <c r="AQ38" i="33"/>
  <c r="AP39" i="33"/>
  <c r="AQ39" i="33"/>
  <c r="AP40" i="33"/>
  <c r="AQ40" i="33"/>
  <c r="AP41" i="33"/>
  <c r="AQ41" i="33"/>
  <c r="AP42" i="33"/>
  <c r="AQ42" i="33"/>
  <c r="AP43" i="33"/>
  <c r="AQ43" i="33"/>
  <c r="AP44" i="33"/>
  <c r="AQ44" i="33"/>
  <c r="AP45" i="33"/>
  <c r="AQ45" i="33"/>
  <c r="AQ11" i="33"/>
  <c r="AP11" i="33"/>
  <c r="AO12" i="33"/>
  <c r="AR12" i="33" s="1"/>
  <c r="AO13" i="33"/>
  <c r="AR13" i="33" s="1"/>
  <c r="AO14" i="33"/>
  <c r="AR14" i="33" s="1"/>
  <c r="AO15" i="33"/>
  <c r="AR15" i="33" s="1"/>
  <c r="AO16" i="33"/>
  <c r="AR16" i="33" s="1"/>
  <c r="AO19" i="33"/>
  <c r="AR19" i="33" s="1"/>
  <c r="AO20" i="33"/>
  <c r="AR20" i="33" s="1"/>
  <c r="AO21" i="33"/>
  <c r="AR21" i="33" s="1"/>
  <c r="AO22" i="33"/>
  <c r="AR22" i="33" s="1"/>
  <c r="AO23" i="33"/>
  <c r="AR23" i="33" s="1"/>
  <c r="AO24" i="33"/>
  <c r="AR24" i="33" s="1"/>
  <c r="AO27" i="33"/>
  <c r="AR27" i="33" s="1"/>
  <c r="AO28" i="33"/>
  <c r="AR28" i="33" s="1"/>
  <c r="AO29" i="33"/>
  <c r="AR29" i="33" s="1"/>
  <c r="AO30" i="33"/>
  <c r="AR30" i="33" s="1"/>
  <c r="AO31" i="33"/>
  <c r="AR31" i="33" s="1"/>
  <c r="AO32" i="33"/>
  <c r="AR32" i="33" s="1"/>
  <c r="AO35" i="33"/>
  <c r="AR35" i="33" s="1"/>
  <c r="AO36" i="33"/>
  <c r="AR36" i="33" s="1"/>
  <c r="AO37" i="33"/>
  <c r="AR37" i="33" s="1"/>
  <c r="AO38" i="33"/>
  <c r="AR38" i="33" s="1"/>
  <c r="AO39" i="33"/>
  <c r="AR39" i="33" s="1"/>
  <c r="AO40" i="33"/>
  <c r="AR40" i="33" s="1"/>
  <c r="AO43" i="33"/>
  <c r="AR43" i="33" s="1"/>
  <c r="AO44" i="33"/>
  <c r="AR44" i="33" s="1"/>
  <c r="AO45" i="33"/>
  <c r="AR45" i="33" s="1"/>
  <c r="AO11" i="33"/>
  <c r="AR11" i="33" s="1"/>
  <c r="AN12" i="33"/>
  <c r="AN13" i="33"/>
  <c r="AN14" i="33"/>
  <c r="AN15" i="33"/>
  <c r="AN16" i="33"/>
  <c r="AN17" i="33"/>
  <c r="AN18" i="33"/>
  <c r="AN19" i="33"/>
  <c r="AN20" i="33"/>
  <c r="AN21" i="33"/>
  <c r="AN22" i="33"/>
  <c r="AN23" i="33"/>
  <c r="AN24" i="33"/>
  <c r="AN25" i="33"/>
  <c r="AN26" i="33"/>
  <c r="AN27" i="33"/>
  <c r="AN28" i="33"/>
  <c r="AN29" i="33"/>
  <c r="AN30" i="33"/>
  <c r="AN31" i="33"/>
  <c r="AN32" i="33"/>
  <c r="AN33" i="33"/>
  <c r="AN34" i="33"/>
  <c r="AN35" i="33"/>
  <c r="AN36" i="33"/>
  <c r="AN37" i="33"/>
  <c r="AN38" i="33"/>
  <c r="AN39" i="33"/>
  <c r="AN40" i="33"/>
  <c r="AN41" i="33"/>
  <c r="AN42" i="33"/>
  <c r="AN43" i="33"/>
  <c r="AN44" i="33"/>
  <c r="AN45" i="33"/>
  <c r="AN11" i="33"/>
  <c r="E11" i="33"/>
  <c r="F11" i="33"/>
  <c r="G11" i="33"/>
  <c r="H11" i="33"/>
  <c r="I11" i="33"/>
  <c r="J11" i="33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Z11" i="33"/>
  <c r="AA11" i="33"/>
  <c r="AB11" i="33"/>
  <c r="AC11" i="33"/>
  <c r="AD11" i="33"/>
  <c r="AE11" i="33"/>
  <c r="AF11" i="33"/>
  <c r="AG11" i="33"/>
  <c r="AH11" i="33"/>
  <c r="AI11" i="33"/>
  <c r="AJ11" i="33"/>
  <c r="AK11" i="33"/>
  <c r="AL11" i="33"/>
  <c r="E12" i="33"/>
  <c r="F12" i="33"/>
  <c r="G12" i="33"/>
  <c r="H12" i="33"/>
  <c r="I12" i="33"/>
  <c r="J12" i="33"/>
  <c r="K12" i="33"/>
  <c r="L12" i="33"/>
  <c r="M12" i="33"/>
  <c r="N12" i="33"/>
  <c r="O12" i="33"/>
  <c r="P12" i="33"/>
  <c r="Q12" i="33"/>
  <c r="R12" i="33"/>
  <c r="S12" i="33"/>
  <c r="T12" i="33"/>
  <c r="U12" i="33"/>
  <c r="V12" i="33"/>
  <c r="W12" i="33"/>
  <c r="X12" i="33"/>
  <c r="Y12" i="33"/>
  <c r="Z12" i="33"/>
  <c r="AA12" i="33"/>
  <c r="AB12" i="33"/>
  <c r="AC12" i="33"/>
  <c r="AD12" i="33"/>
  <c r="AE12" i="33"/>
  <c r="AF12" i="33"/>
  <c r="AG12" i="33"/>
  <c r="AH12" i="33"/>
  <c r="AI12" i="33"/>
  <c r="AJ12" i="33"/>
  <c r="AK12" i="33"/>
  <c r="AL12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E14" i="33"/>
  <c r="F14" i="33"/>
  <c r="G14" i="33"/>
  <c r="H14" i="33"/>
  <c r="I14" i="33"/>
  <c r="J14" i="33"/>
  <c r="K14" i="33"/>
  <c r="L14" i="33"/>
  <c r="M14" i="33"/>
  <c r="N14" i="33"/>
  <c r="O14" i="33"/>
  <c r="P14" i="33"/>
  <c r="Q14" i="33"/>
  <c r="R14" i="33"/>
  <c r="S14" i="33"/>
  <c r="T14" i="33"/>
  <c r="U14" i="33"/>
  <c r="V14" i="33"/>
  <c r="W14" i="33"/>
  <c r="X14" i="33"/>
  <c r="Y14" i="33"/>
  <c r="Z14" i="33"/>
  <c r="AA14" i="33"/>
  <c r="AB14" i="33"/>
  <c r="AC14" i="33"/>
  <c r="AD14" i="33"/>
  <c r="AE14" i="33"/>
  <c r="AF14" i="33"/>
  <c r="AG14" i="33"/>
  <c r="AH14" i="33"/>
  <c r="AI14" i="33"/>
  <c r="AJ14" i="33"/>
  <c r="AK14" i="33"/>
  <c r="AL14" i="33"/>
  <c r="E15" i="33"/>
  <c r="F15" i="33"/>
  <c r="G15" i="33"/>
  <c r="H15" i="33"/>
  <c r="I15" i="33"/>
  <c r="J15" i="33"/>
  <c r="K15" i="33"/>
  <c r="L15" i="33"/>
  <c r="M15" i="33"/>
  <c r="N15" i="33"/>
  <c r="O15" i="33"/>
  <c r="P15" i="33"/>
  <c r="Q15" i="33"/>
  <c r="R15" i="33"/>
  <c r="S15" i="33"/>
  <c r="T15" i="33"/>
  <c r="U15" i="33"/>
  <c r="V15" i="33"/>
  <c r="W15" i="33"/>
  <c r="X15" i="33"/>
  <c r="Y15" i="33"/>
  <c r="Z15" i="33"/>
  <c r="AA15" i="33"/>
  <c r="AB15" i="33"/>
  <c r="AC15" i="33"/>
  <c r="AD15" i="33"/>
  <c r="AE15" i="33"/>
  <c r="AF15" i="33"/>
  <c r="AG15" i="33"/>
  <c r="AH15" i="33"/>
  <c r="AI15" i="33"/>
  <c r="AJ15" i="33"/>
  <c r="AK15" i="33"/>
  <c r="AL15" i="33"/>
  <c r="E16" i="33"/>
  <c r="F16" i="33"/>
  <c r="G16" i="33"/>
  <c r="H16" i="33"/>
  <c r="I16" i="33"/>
  <c r="J16" i="33"/>
  <c r="K16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X16" i="33"/>
  <c r="Y16" i="33"/>
  <c r="Z16" i="33"/>
  <c r="AA16" i="33"/>
  <c r="AB16" i="33"/>
  <c r="AC16" i="33"/>
  <c r="AD16" i="33"/>
  <c r="AE16" i="33"/>
  <c r="AF16" i="33"/>
  <c r="AG16" i="33"/>
  <c r="AH16" i="33"/>
  <c r="AI16" i="33"/>
  <c r="AJ16" i="33"/>
  <c r="AK16" i="33"/>
  <c r="AL16" i="33"/>
  <c r="E17" i="33"/>
  <c r="F17" i="33"/>
  <c r="G17" i="33"/>
  <c r="H17" i="33"/>
  <c r="I17" i="33"/>
  <c r="J17" i="33"/>
  <c r="K17" i="33"/>
  <c r="L17" i="33"/>
  <c r="M17" i="33"/>
  <c r="N17" i="33"/>
  <c r="O17" i="33"/>
  <c r="P17" i="33"/>
  <c r="Q17" i="33"/>
  <c r="R17" i="33"/>
  <c r="S17" i="33"/>
  <c r="T17" i="33"/>
  <c r="U17" i="33"/>
  <c r="V17" i="33"/>
  <c r="W17" i="33"/>
  <c r="X17" i="33"/>
  <c r="Y17" i="33"/>
  <c r="Z17" i="33"/>
  <c r="AA17" i="33"/>
  <c r="AB17" i="33"/>
  <c r="AC17" i="33"/>
  <c r="AD17" i="33"/>
  <c r="AE17" i="33"/>
  <c r="AF17" i="33"/>
  <c r="AG17" i="33"/>
  <c r="AH17" i="33"/>
  <c r="AI17" i="33"/>
  <c r="AJ17" i="33"/>
  <c r="AK17" i="33"/>
  <c r="AL17" i="33"/>
  <c r="E18" i="33"/>
  <c r="F18" i="33"/>
  <c r="G18" i="33"/>
  <c r="H18" i="33"/>
  <c r="I18" i="33"/>
  <c r="J18" i="33"/>
  <c r="K18" i="33"/>
  <c r="L18" i="33"/>
  <c r="M18" i="33"/>
  <c r="N18" i="33"/>
  <c r="O18" i="33"/>
  <c r="P18" i="33"/>
  <c r="Q18" i="33"/>
  <c r="R18" i="33"/>
  <c r="S18" i="33"/>
  <c r="T18" i="33"/>
  <c r="U18" i="33"/>
  <c r="V18" i="33"/>
  <c r="W18" i="33"/>
  <c r="X18" i="33"/>
  <c r="Y18" i="33"/>
  <c r="Z18" i="33"/>
  <c r="AA18" i="33"/>
  <c r="AB18" i="33"/>
  <c r="AC18" i="33"/>
  <c r="AD18" i="33"/>
  <c r="AE18" i="33"/>
  <c r="AF18" i="33"/>
  <c r="AG18" i="33"/>
  <c r="AH18" i="33"/>
  <c r="AI18" i="33"/>
  <c r="AJ18" i="33"/>
  <c r="AK18" i="33"/>
  <c r="AL18" i="33"/>
  <c r="E19" i="33"/>
  <c r="F19" i="33"/>
  <c r="G19" i="33"/>
  <c r="H19" i="33"/>
  <c r="I19" i="33"/>
  <c r="J19" i="33"/>
  <c r="K19" i="33"/>
  <c r="L19" i="33"/>
  <c r="M19" i="33"/>
  <c r="N19" i="33"/>
  <c r="O19" i="33"/>
  <c r="P19" i="33"/>
  <c r="Q19" i="33"/>
  <c r="R19" i="33"/>
  <c r="S19" i="33"/>
  <c r="T19" i="33"/>
  <c r="U19" i="33"/>
  <c r="V19" i="33"/>
  <c r="W19" i="33"/>
  <c r="X19" i="33"/>
  <c r="Y19" i="33"/>
  <c r="Z19" i="33"/>
  <c r="AA19" i="33"/>
  <c r="AB19" i="33"/>
  <c r="AC19" i="33"/>
  <c r="AD19" i="33"/>
  <c r="AE19" i="33"/>
  <c r="AF19" i="33"/>
  <c r="AG19" i="33"/>
  <c r="AH19" i="33"/>
  <c r="AI19" i="33"/>
  <c r="AJ19" i="33"/>
  <c r="AK19" i="33"/>
  <c r="AL19" i="33"/>
  <c r="E20" i="33"/>
  <c r="F20" i="33"/>
  <c r="G20" i="33"/>
  <c r="H20" i="33"/>
  <c r="I20" i="33"/>
  <c r="J20" i="33"/>
  <c r="K20" i="33"/>
  <c r="L20" i="33"/>
  <c r="M20" i="33"/>
  <c r="N20" i="33"/>
  <c r="O20" i="33"/>
  <c r="P20" i="33"/>
  <c r="Q20" i="33"/>
  <c r="R20" i="33"/>
  <c r="S20" i="33"/>
  <c r="T20" i="33"/>
  <c r="U20" i="33"/>
  <c r="V20" i="33"/>
  <c r="W20" i="33"/>
  <c r="X20" i="33"/>
  <c r="Y20" i="33"/>
  <c r="Z20" i="33"/>
  <c r="AA20" i="33"/>
  <c r="AB20" i="33"/>
  <c r="AC20" i="33"/>
  <c r="AD20" i="33"/>
  <c r="AE20" i="33"/>
  <c r="AF20" i="33"/>
  <c r="AG20" i="33"/>
  <c r="AH20" i="33"/>
  <c r="AI20" i="33"/>
  <c r="AJ20" i="33"/>
  <c r="AK20" i="33"/>
  <c r="AL20" i="33"/>
  <c r="E21" i="33"/>
  <c r="F21" i="33"/>
  <c r="G21" i="33"/>
  <c r="H21" i="33"/>
  <c r="I21" i="33"/>
  <c r="J21" i="33"/>
  <c r="K21" i="33"/>
  <c r="L21" i="33"/>
  <c r="M21" i="33"/>
  <c r="N21" i="33"/>
  <c r="O21" i="33"/>
  <c r="P21" i="33"/>
  <c r="Q21" i="33"/>
  <c r="R21" i="33"/>
  <c r="S21" i="33"/>
  <c r="T21" i="33"/>
  <c r="U21" i="33"/>
  <c r="V21" i="33"/>
  <c r="W21" i="33"/>
  <c r="X21" i="33"/>
  <c r="Y21" i="33"/>
  <c r="Z21" i="33"/>
  <c r="AA21" i="33"/>
  <c r="AB21" i="33"/>
  <c r="AC21" i="33"/>
  <c r="AD21" i="33"/>
  <c r="AE21" i="33"/>
  <c r="AF21" i="33"/>
  <c r="AG21" i="33"/>
  <c r="AH21" i="33"/>
  <c r="AI21" i="33"/>
  <c r="AJ21" i="33"/>
  <c r="AK21" i="33"/>
  <c r="AL21" i="33"/>
  <c r="E22" i="33"/>
  <c r="F22" i="33"/>
  <c r="G22" i="33"/>
  <c r="H22" i="33"/>
  <c r="I22" i="33"/>
  <c r="J22" i="33"/>
  <c r="K22" i="33"/>
  <c r="L22" i="33"/>
  <c r="M22" i="33"/>
  <c r="N22" i="33"/>
  <c r="O22" i="33"/>
  <c r="P22" i="33"/>
  <c r="Q22" i="33"/>
  <c r="R22" i="33"/>
  <c r="S22" i="33"/>
  <c r="T22" i="33"/>
  <c r="U22" i="33"/>
  <c r="V22" i="33"/>
  <c r="W22" i="33"/>
  <c r="X22" i="33"/>
  <c r="Y22" i="33"/>
  <c r="Z22" i="33"/>
  <c r="AA22" i="33"/>
  <c r="AB22" i="33"/>
  <c r="AC22" i="33"/>
  <c r="AD22" i="33"/>
  <c r="AE22" i="33"/>
  <c r="AF22" i="33"/>
  <c r="AG22" i="33"/>
  <c r="AH22" i="33"/>
  <c r="AI22" i="33"/>
  <c r="AJ22" i="33"/>
  <c r="AK22" i="33"/>
  <c r="AL22" i="33"/>
  <c r="E23" i="33"/>
  <c r="F23" i="33"/>
  <c r="G23" i="33"/>
  <c r="H23" i="33"/>
  <c r="I23" i="33"/>
  <c r="J23" i="33"/>
  <c r="K23" i="33"/>
  <c r="L23" i="33"/>
  <c r="M23" i="33"/>
  <c r="N23" i="33"/>
  <c r="O23" i="33"/>
  <c r="P23" i="33"/>
  <c r="Q23" i="33"/>
  <c r="R23" i="33"/>
  <c r="S23" i="33"/>
  <c r="T23" i="33"/>
  <c r="U23" i="33"/>
  <c r="V23" i="33"/>
  <c r="W23" i="33"/>
  <c r="X23" i="33"/>
  <c r="Y23" i="33"/>
  <c r="Z23" i="33"/>
  <c r="AA23" i="33"/>
  <c r="AB23" i="33"/>
  <c r="AC23" i="33"/>
  <c r="AD23" i="33"/>
  <c r="AE23" i="33"/>
  <c r="AF23" i="33"/>
  <c r="AG23" i="33"/>
  <c r="AH23" i="33"/>
  <c r="AI23" i="33"/>
  <c r="AJ23" i="33"/>
  <c r="AK23" i="33"/>
  <c r="AL23" i="33"/>
  <c r="E24" i="33"/>
  <c r="F24" i="33"/>
  <c r="G24" i="33"/>
  <c r="H24" i="33"/>
  <c r="I24" i="33"/>
  <c r="J24" i="33"/>
  <c r="K24" i="33"/>
  <c r="L24" i="33"/>
  <c r="M24" i="33"/>
  <c r="N24" i="33"/>
  <c r="O24" i="33"/>
  <c r="P24" i="33"/>
  <c r="Q24" i="33"/>
  <c r="R24" i="33"/>
  <c r="S24" i="33"/>
  <c r="T24" i="33"/>
  <c r="U24" i="33"/>
  <c r="V24" i="33"/>
  <c r="W24" i="33"/>
  <c r="X24" i="33"/>
  <c r="Y24" i="33"/>
  <c r="Z24" i="33"/>
  <c r="AA24" i="33"/>
  <c r="AB24" i="33"/>
  <c r="AC24" i="33"/>
  <c r="AD24" i="33"/>
  <c r="AE24" i="33"/>
  <c r="AF24" i="33"/>
  <c r="AG24" i="33"/>
  <c r="AH24" i="33"/>
  <c r="AI24" i="33"/>
  <c r="AJ24" i="33"/>
  <c r="AK24" i="33"/>
  <c r="AL24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E26" i="33"/>
  <c r="F26" i="33"/>
  <c r="G26" i="33"/>
  <c r="H26" i="33"/>
  <c r="I26" i="33"/>
  <c r="J26" i="33"/>
  <c r="K26" i="33"/>
  <c r="L26" i="33"/>
  <c r="M26" i="33"/>
  <c r="N26" i="33"/>
  <c r="O26" i="33"/>
  <c r="P26" i="33"/>
  <c r="Q26" i="33"/>
  <c r="R26" i="33"/>
  <c r="S26" i="33"/>
  <c r="T26" i="33"/>
  <c r="U26" i="33"/>
  <c r="V26" i="33"/>
  <c r="W26" i="33"/>
  <c r="X26" i="33"/>
  <c r="Y26" i="33"/>
  <c r="Z26" i="33"/>
  <c r="AA26" i="33"/>
  <c r="AB26" i="33"/>
  <c r="AC26" i="33"/>
  <c r="AD26" i="33"/>
  <c r="AE26" i="33"/>
  <c r="AF26" i="33"/>
  <c r="AG26" i="33"/>
  <c r="AH26" i="33"/>
  <c r="AI26" i="33"/>
  <c r="AJ26" i="33"/>
  <c r="AK26" i="33"/>
  <c r="AL26" i="33"/>
  <c r="E27" i="33"/>
  <c r="F27" i="33"/>
  <c r="G27" i="33"/>
  <c r="H27" i="33"/>
  <c r="I27" i="33"/>
  <c r="J27" i="33"/>
  <c r="K27" i="33"/>
  <c r="L27" i="33"/>
  <c r="M27" i="33"/>
  <c r="N27" i="33"/>
  <c r="O27" i="33"/>
  <c r="P27" i="33"/>
  <c r="Q27" i="33"/>
  <c r="R27" i="33"/>
  <c r="S27" i="33"/>
  <c r="T27" i="33"/>
  <c r="U27" i="33"/>
  <c r="V27" i="33"/>
  <c r="W27" i="33"/>
  <c r="X27" i="33"/>
  <c r="Y27" i="33"/>
  <c r="Z27" i="33"/>
  <c r="AA27" i="33"/>
  <c r="AB27" i="33"/>
  <c r="AC27" i="33"/>
  <c r="AD27" i="33"/>
  <c r="AE27" i="33"/>
  <c r="AF27" i="33"/>
  <c r="AG27" i="33"/>
  <c r="AH27" i="33"/>
  <c r="AI27" i="33"/>
  <c r="AJ27" i="33"/>
  <c r="AK27" i="33"/>
  <c r="AL27" i="33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T28" i="33"/>
  <c r="U28" i="33"/>
  <c r="V28" i="33"/>
  <c r="W28" i="33"/>
  <c r="X28" i="33"/>
  <c r="Y28" i="33"/>
  <c r="Z28" i="33"/>
  <c r="AA28" i="33"/>
  <c r="AB28" i="33"/>
  <c r="AC28" i="33"/>
  <c r="AD28" i="33"/>
  <c r="AE28" i="33"/>
  <c r="AF28" i="33"/>
  <c r="AG28" i="33"/>
  <c r="AH28" i="33"/>
  <c r="AI28" i="33"/>
  <c r="AJ28" i="33"/>
  <c r="AK28" i="33"/>
  <c r="AL28" i="33"/>
  <c r="E29" i="33"/>
  <c r="F29" i="33"/>
  <c r="G29" i="33"/>
  <c r="H29" i="33"/>
  <c r="I29" i="33"/>
  <c r="J29" i="33"/>
  <c r="K29" i="33"/>
  <c r="L29" i="33"/>
  <c r="M29" i="33"/>
  <c r="N29" i="33"/>
  <c r="O29" i="33"/>
  <c r="P29" i="33"/>
  <c r="Q29" i="33"/>
  <c r="R29" i="33"/>
  <c r="S29" i="33"/>
  <c r="T29" i="33"/>
  <c r="U29" i="33"/>
  <c r="V29" i="33"/>
  <c r="W29" i="33"/>
  <c r="X29" i="33"/>
  <c r="Y29" i="33"/>
  <c r="Z29" i="33"/>
  <c r="AA29" i="33"/>
  <c r="AB29" i="33"/>
  <c r="AC29" i="33"/>
  <c r="AD29" i="33"/>
  <c r="AE29" i="33"/>
  <c r="AF29" i="33"/>
  <c r="AG29" i="33"/>
  <c r="AH29" i="33"/>
  <c r="AI29" i="33"/>
  <c r="AJ29" i="33"/>
  <c r="AK29" i="33"/>
  <c r="AL29" i="33"/>
  <c r="E30" i="33"/>
  <c r="F30" i="33"/>
  <c r="G30" i="33"/>
  <c r="H30" i="33"/>
  <c r="I30" i="33"/>
  <c r="J30" i="33"/>
  <c r="K30" i="33"/>
  <c r="L30" i="33"/>
  <c r="M30" i="33"/>
  <c r="N30" i="33"/>
  <c r="O30" i="33"/>
  <c r="P30" i="33"/>
  <c r="Q30" i="33"/>
  <c r="R30" i="33"/>
  <c r="S30" i="33"/>
  <c r="T30" i="33"/>
  <c r="U30" i="33"/>
  <c r="V30" i="33"/>
  <c r="W30" i="33"/>
  <c r="X30" i="33"/>
  <c r="Y30" i="33"/>
  <c r="Z30" i="33"/>
  <c r="AA30" i="33"/>
  <c r="AB30" i="33"/>
  <c r="AC30" i="33"/>
  <c r="AD30" i="33"/>
  <c r="AE30" i="33"/>
  <c r="AF30" i="33"/>
  <c r="AG30" i="33"/>
  <c r="AH30" i="33"/>
  <c r="AI30" i="33"/>
  <c r="AJ30" i="33"/>
  <c r="AK30" i="33"/>
  <c r="AL30" i="33"/>
  <c r="E31" i="33"/>
  <c r="F31" i="33"/>
  <c r="G31" i="33"/>
  <c r="H31" i="33"/>
  <c r="I31" i="33"/>
  <c r="J31" i="33"/>
  <c r="K31" i="33"/>
  <c r="L31" i="33"/>
  <c r="M31" i="33"/>
  <c r="N31" i="33"/>
  <c r="O31" i="33"/>
  <c r="P31" i="33"/>
  <c r="Q31" i="33"/>
  <c r="R31" i="33"/>
  <c r="S31" i="33"/>
  <c r="T31" i="33"/>
  <c r="U31" i="33"/>
  <c r="V31" i="33"/>
  <c r="W31" i="33"/>
  <c r="X31" i="33"/>
  <c r="Y31" i="33"/>
  <c r="Z31" i="33"/>
  <c r="AA31" i="33"/>
  <c r="AB31" i="33"/>
  <c r="AC31" i="33"/>
  <c r="AD31" i="33"/>
  <c r="AE31" i="33"/>
  <c r="AF31" i="33"/>
  <c r="AG31" i="33"/>
  <c r="AH31" i="33"/>
  <c r="AI31" i="33"/>
  <c r="AJ31" i="33"/>
  <c r="AK31" i="33"/>
  <c r="AL31" i="33"/>
  <c r="E32" i="33"/>
  <c r="F32" i="33"/>
  <c r="G32" i="33"/>
  <c r="H32" i="33"/>
  <c r="I32" i="33"/>
  <c r="J32" i="33"/>
  <c r="K32" i="33"/>
  <c r="L32" i="33"/>
  <c r="M32" i="33"/>
  <c r="N32" i="33"/>
  <c r="O32" i="33"/>
  <c r="P32" i="33"/>
  <c r="Q32" i="33"/>
  <c r="R32" i="33"/>
  <c r="S32" i="33"/>
  <c r="T32" i="33"/>
  <c r="U32" i="33"/>
  <c r="V32" i="33"/>
  <c r="W32" i="33"/>
  <c r="X32" i="33"/>
  <c r="Y32" i="33"/>
  <c r="Z32" i="33"/>
  <c r="AA32" i="33"/>
  <c r="AB32" i="33"/>
  <c r="AC32" i="33"/>
  <c r="AD32" i="33"/>
  <c r="AE32" i="33"/>
  <c r="AF32" i="33"/>
  <c r="AG32" i="33"/>
  <c r="AH32" i="33"/>
  <c r="AI32" i="33"/>
  <c r="AJ32" i="33"/>
  <c r="AK32" i="33"/>
  <c r="AL32" i="33"/>
  <c r="E33" i="33"/>
  <c r="F33" i="33"/>
  <c r="G33" i="33"/>
  <c r="H33" i="33"/>
  <c r="I33" i="33"/>
  <c r="J33" i="33"/>
  <c r="K33" i="33"/>
  <c r="L33" i="33"/>
  <c r="M33" i="33"/>
  <c r="N33" i="33"/>
  <c r="O33" i="33"/>
  <c r="P33" i="33"/>
  <c r="Q33" i="33"/>
  <c r="R33" i="33"/>
  <c r="S33" i="33"/>
  <c r="T33" i="33"/>
  <c r="U33" i="33"/>
  <c r="V33" i="33"/>
  <c r="W33" i="33"/>
  <c r="X33" i="33"/>
  <c r="Y33" i="33"/>
  <c r="Z33" i="33"/>
  <c r="AA33" i="33"/>
  <c r="AB33" i="33"/>
  <c r="AC33" i="33"/>
  <c r="AD33" i="33"/>
  <c r="AE33" i="33"/>
  <c r="AF33" i="33"/>
  <c r="AG33" i="33"/>
  <c r="AH33" i="33"/>
  <c r="AI33" i="33"/>
  <c r="AJ33" i="33"/>
  <c r="AK33" i="33"/>
  <c r="AL33" i="33"/>
  <c r="E34" i="33"/>
  <c r="F34" i="33"/>
  <c r="G34" i="33"/>
  <c r="H34" i="33"/>
  <c r="I34" i="33"/>
  <c r="J34" i="33"/>
  <c r="K34" i="33"/>
  <c r="L34" i="33"/>
  <c r="M34" i="33"/>
  <c r="N34" i="33"/>
  <c r="O34" i="33"/>
  <c r="P34" i="33"/>
  <c r="Q34" i="33"/>
  <c r="R34" i="33"/>
  <c r="S34" i="33"/>
  <c r="T34" i="33"/>
  <c r="U34" i="33"/>
  <c r="V34" i="33"/>
  <c r="W34" i="33"/>
  <c r="X34" i="33"/>
  <c r="Y34" i="33"/>
  <c r="Z34" i="33"/>
  <c r="AA34" i="33"/>
  <c r="AB34" i="33"/>
  <c r="AC34" i="33"/>
  <c r="AD34" i="33"/>
  <c r="AE34" i="33"/>
  <c r="AF34" i="33"/>
  <c r="AG34" i="33"/>
  <c r="AH34" i="33"/>
  <c r="AI34" i="33"/>
  <c r="AJ34" i="33"/>
  <c r="AK34" i="33"/>
  <c r="AL34" i="33"/>
  <c r="E35" i="33"/>
  <c r="F35" i="33"/>
  <c r="G35" i="33"/>
  <c r="H35" i="33"/>
  <c r="I35" i="33"/>
  <c r="J35" i="33"/>
  <c r="K35" i="33"/>
  <c r="L35" i="33"/>
  <c r="M35" i="33"/>
  <c r="N35" i="33"/>
  <c r="O35" i="33"/>
  <c r="P35" i="33"/>
  <c r="Q35" i="33"/>
  <c r="R35" i="33"/>
  <c r="S35" i="33"/>
  <c r="T35" i="33"/>
  <c r="U35" i="33"/>
  <c r="V35" i="33"/>
  <c r="W35" i="33"/>
  <c r="X35" i="33"/>
  <c r="Y35" i="33"/>
  <c r="Z35" i="33"/>
  <c r="AA35" i="33"/>
  <c r="AB35" i="33"/>
  <c r="AC35" i="33"/>
  <c r="AD35" i="33"/>
  <c r="AE35" i="33"/>
  <c r="AF35" i="33"/>
  <c r="AG35" i="33"/>
  <c r="AH35" i="33"/>
  <c r="AI35" i="33"/>
  <c r="AJ35" i="33"/>
  <c r="AK35" i="33"/>
  <c r="AL35" i="33"/>
  <c r="E36" i="33"/>
  <c r="F36" i="33"/>
  <c r="G36" i="33"/>
  <c r="H36" i="33"/>
  <c r="I36" i="33"/>
  <c r="J36" i="33"/>
  <c r="K36" i="33"/>
  <c r="L36" i="33"/>
  <c r="M36" i="33"/>
  <c r="N36" i="33"/>
  <c r="O36" i="33"/>
  <c r="P36" i="33"/>
  <c r="Q36" i="33"/>
  <c r="R36" i="33"/>
  <c r="S36" i="33"/>
  <c r="T36" i="33"/>
  <c r="U36" i="33"/>
  <c r="V36" i="33"/>
  <c r="W36" i="33"/>
  <c r="X36" i="33"/>
  <c r="Y36" i="33"/>
  <c r="Z36" i="33"/>
  <c r="AA36" i="33"/>
  <c r="AB36" i="33"/>
  <c r="AC36" i="33"/>
  <c r="AD36" i="33"/>
  <c r="AE36" i="33"/>
  <c r="AF36" i="33"/>
  <c r="AG36" i="33"/>
  <c r="AH36" i="33"/>
  <c r="AI36" i="33"/>
  <c r="AJ36" i="33"/>
  <c r="AK36" i="33"/>
  <c r="AL36" i="33"/>
  <c r="E37" i="33"/>
  <c r="F37" i="33"/>
  <c r="G37" i="33"/>
  <c r="H37" i="33"/>
  <c r="I37" i="33"/>
  <c r="J37" i="33"/>
  <c r="K37" i="33"/>
  <c r="L37" i="33"/>
  <c r="M37" i="33"/>
  <c r="N37" i="33"/>
  <c r="O37" i="33"/>
  <c r="P37" i="33"/>
  <c r="Q37" i="33"/>
  <c r="R37" i="33"/>
  <c r="S37" i="33"/>
  <c r="T37" i="33"/>
  <c r="U37" i="33"/>
  <c r="V37" i="33"/>
  <c r="W37" i="33"/>
  <c r="X37" i="33"/>
  <c r="Y37" i="33"/>
  <c r="Z37" i="33"/>
  <c r="AA37" i="33"/>
  <c r="AB37" i="33"/>
  <c r="AC37" i="33"/>
  <c r="AD37" i="33"/>
  <c r="AE37" i="33"/>
  <c r="AF37" i="33"/>
  <c r="AG37" i="33"/>
  <c r="AH37" i="33"/>
  <c r="AI37" i="33"/>
  <c r="AJ37" i="33"/>
  <c r="AK37" i="33"/>
  <c r="AL37" i="33"/>
  <c r="E38" i="33"/>
  <c r="F38" i="33"/>
  <c r="G38" i="33"/>
  <c r="H38" i="33"/>
  <c r="I38" i="33"/>
  <c r="J38" i="33"/>
  <c r="K38" i="33"/>
  <c r="L38" i="33"/>
  <c r="M38" i="33"/>
  <c r="N38" i="33"/>
  <c r="O38" i="33"/>
  <c r="P38" i="33"/>
  <c r="Q38" i="33"/>
  <c r="R38" i="33"/>
  <c r="S38" i="33"/>
  <c r="T38" i="33"/>
  <c r="U38" i="33"/>
  <c r="V38" i="33"/>
  <c r="W38" i="33"/>
  <c r="X38" i="33"/>
  <c r="Y38" i="33"/>
  <c r="Z38" i="33"/>
  <c r="AA38" i="33"/>
  <c r="AB38" i="33"/>
  <c r="AC38" i="33"/>
  <c r="AD38" i="33"/>
  <c r="AE38" i="33"/>
  <c r="AF38" i="33"/>
  <c r="AG38" i="33"/>
  <c r="AH38" i="33"/>
  <c r="AI38" i="33"/>
  <c r="AJ38" i="33"/>
  <c r="AK38" i="33"/>
  <c r="AL38" i="33"/>
  <c r="E39" i="33"/>
  <c r="F39" i="33"/>
  <c r="G39" i="33"/>
  <c r="H39" i="33"/>
  <c r="I39" i="33"/>
  <c r="J39" i="33"/>
  <c r="K39" i="33"/>
  <c r="L39" i="33"/>
  <c r="M39" i="33"/>
  <c r="N39" i="33"/>
  <c r="O39" i="33"/>
  <c r="P39" i="33"/>
  <c r="Q39" i="33"/>
  <c r="R39" i="33"/>
  <c r="S39" i="33"/>
  <c r="T39" i="33"/>
  <c r="U39" i="33"/>
  <c r="V39" i="33"/>
  <c r="W39" i="33"/>
  <c r="X39" i="33"/>
  <c r="Y39" i="33"/>
  <c r="Z39" i="33"/>
  <c r="AA39" i="33"/>
  <c r="AB39" i="33"/>
  <c r="AC39" i="33"/>
  <c r="AD39" i="33"/>
  <c r="AE39" i="33"/>
  <c r="AF39" i="33"/>
  <c r="AG39" i="33"/>
  <c r="AH39" i="33"/>
  <c r="AI39" i="33"/>
  <c r="AJ39" i="33"/>
  <c r="AK39" i="33"/>
  <c r="AL39" i="33"/>
  <c r="E40" i="33"/>
  <c r="F40" i="33"/>
  <c r="G40" i="33"/>
  <c r="H40" i="33"/>
  <c r="I40" i="33"/>
  <c r="J40" i="33"/>
  <c r="K40" i="33"/>
  <c r="L40" i="33"/>
  <c r="M40" i="33"/>
  <c r="N40" i="33"/>
  <c r="O40" i="33"/>
  <c r="P40" i="33"/>
  <c r="Q40" i="33"/>
  <c r="R40" i="33"/>
  <c r="S40" i="33"/>
  <c r="T40" i="33"/>
  <c r="U40" i="33"/>
  <c r="V40" i="33"/>
  <c r="W40" i="33"/>
  <c r="X40" i="33"/>
  <c r="Y40" i="33"/>
  <c r="Z40" i="33"/>
  <c r="AA40" i="33"/>
  <c r="AB40" i="33"/>
  <c r="AC40" i="33"/>
  <c r="AD40" i="33"/>
  <c r="AE40" i="33"/>
  <c r="AF40" i="33"/>
  <c r="AG40" i="33"/>
  <c r="AH40" i="33"/>
  <c r="AI40" i="33"/>
  <c r="AJ40" i="33"/>
  <c r="AK40" i="33"/>
  <c r="AL40" i="33"/>
  <c r="E41" i="33"/>
  <c r="F41" i="33"/>
  <c r="G41" i="33"/>
  <c r="H41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AG41" i="33"/>
  <c r="AH41" i="33"/>
  <c r="AI41" i="33"/>
  <c r="AJ41" i="33"/>
  <c r="AK41" i="33"/>
  <c r="AL41" i="33"/>
  <c r="E42" i="33"/>
  <c r="F42" i="33"/>
  <c r="G42" i="33"/>
  <c r="H42" i="33"/>
  <c r="I42" i="33"/>
  <c r="J42" i="33"/>
  <c r="K42" i="33"/>
  <c r="L42" i="33"/>
  <c r="M42" i="33"/>
  <c r="N42" i="33"/>
  <c r="O42" i="33"/>
  <c r="P42" i="33"/>
  <c r="Q42" i="33"/>
  <c r="R42" i="33"/>
  <c r="S42" i="33"/>
  <c r="T42" i="33"/>
  <c r="U42" i="33"/>
  <c r="V42" i="33"/>
  <c r="W42" i="33"/>
  <c r="X42" i="33"/>
  <c r="Y42" i="33"/>
  <c r="Z42" i="33"/>
  <c r="AA42" i="33"/>
  <c r="AB42" i="33"/>
  <c r="AC42" i="33"/>
  <c r="AD42" i="33"/>
  <c r="AE42" i="33"/>
  <c r="AF42" i="33"/>
  <c r="AG42" i="33"/>
  <c r="AH42" i="33"/>
  <c r="AI42" i="33"/>
  <c r="AJ42" i="33"/>
  <c r="AK42" i="33"/>
  <c r="AL42" i="33"/>
  <c r="E43" i="33"/>
  <c r="F43" i="33"/>
  <c r="G43" i="33"/>
  <c r="H43" i="33"/>
  <c r="I43" i="33"/>
  <c r="J43" i="33"/>
  <c r="K43" i="33"/>
  <c r="L43" i="33"/>
  <c r="M43" i="33"/>
  <c r="N43" i="33"/>
  <c r="O43" i="33"/>
  <c r="P43" i="33"/>
  <c r="Q43" i="33"/>
  <c r="R43" i="33"/>
  <c r="S43" i="33"/>
  <c r="T43" i="33"/>
  <c r="U43" i="33"/>
  <c r="V43" i="33"/>
  <c r="W43" i="33"/>
  <c r="X43" i="33"/>
  <c r="Y43" i="33"/>
  <c r="Z43" i="33"/>
  <c r="AA43" i="33"/>
  <c r="AB43" i="33"/>
  <c r="AC43" i="33"/>
  <c r="AD43" i="33"/>
  <c r="AE43" i="33"/>
  <c r="AF43" i="33"/>
  <c r="AG43" i="33"/>
  <c r="AH43" i="33"/>
  <c r="AI43" i="33"/>
  <c r="AJ43" i="33"/>
  <c r="AK43" i="33"/>
  <c r="AL43" i="33"/>
  <c r="E44" i="33"/>
  <c r="F44" i="33"/>
  <c r="G44" i="33"/>
  <c r="H44" i="33"/>
  <c r="I44" i="33"/>
  <c r="J44" i="33"/>
  <c r="K44" i="33"/>
  <c r="L44" i="33"/>
  <c r="M44" i="33"/>
  <c r="N44" i="33"/>
  <c r="O44" i="33"/>
  <c r="P44" i="33"/>
  <c r="Q44" i="33"/>
  <c r="R44" i="33"/>
  <c r="S44" i="33"/>
  <c r="T44" i="33"/>
  <c r="U44" i="33"/>
  <c r="V44" i="33"/>
  <c r="W44" i="33"/>
  <c r="X44" i="33"/>
  <c r="Y44" i="33"/>
  <c r="Z44" i="33"/>
  <c r="AA44" i="33"/>
  <c r="AB44" i="33"/>
  <c r="AC44" i="33"/>
  <c r="AD44" i="33"/>
  <c r="AE44" i="33"/>
  <c r="AF44" i="33"/>
  <c r="AG44" i="33"/>
  <c r="AH44" i="33"/>
  <c r="AI44" i="33"/>
  <c r="AJ44" i="33"/>
  <c r="AK44" i="33"/>
  <c r="AL44" i="33"/>
  <c r="E45" i="33"/>
  <c r="F45" i="33"/>
  <c r="G45" i="33"/>
  <c r="H45" i="33"/>
  <c r="I45" i="33"/>
  <c r="J45" i="33"/>
  <c r="K45" i="33"/>
  <c r="L45" i="33"/>
  <c r="M45" i="33"/>
  <c r="N45" i="33"/>
  <c r="O45" i="33"/>
  <c r="P45" i="33"/>
  <c r="Q45" i="33"/>
  <c r="R45" i="33"/>
  <c r="S45" i="33"/>
  <c r="T45" i="33"/>
  <c r="U45" i="33"/>
  <c r="V45" i="33"/>
  <c r="W45" i="33"/>
  <c r="X45" i="33"/>
  <c r="Y45" i="33"/>
  <c r="Z45" i="33"/>
  <c r="AA45" i="33"/>
  <c r="AB45" i="33"/>
  <c r="AC45" i="33"/>
  <c r="AD45" i="33"/>
  <c r="AE45" i="33"/>
  <c r="AF45" i="33"/>
  <c r="AG45" i="33"/>
  <c r="AH45" i="33"/>
  <c r="AI45" i="33"/>
  <c r="AJ45" i="33"/>
  <c r="AK45" i="33"/>
  <c r="AL45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11" i="33"/>
  <c r="AM12" i="35"/>
  <c r="AM13" i="35"/>
  <c r="AM15" i="35"/>
  <c r="AM16" i="35"/>
  <c r="AM19" i="35"/>
  <c r="AM20" i="35"/>
  <c r="AM21" i="35"/>
  <c r="AM24" i="35"/>
  <c r="AM25" i="35"/>
  <c r="AM27" i="35"/>
  <c r="AM31" i="35"/>
  <c r="AM32" i="35"/>
  <c r="AM36" i="35"/>
  <c r="AM37" i="35"/>
  <c r="AM43" i="35"/>
  <c r="A41" i="17"/>
  <c r="A35" i="17"/>
  <c r="A34" i="17"/>
  <c r="B18" i="17"/>
  <c r="AM38" i="35" l="1"/>
  <c r="AM42" i="35"/>
  <c r="AM34" i="35"/>
  <c r="AM30" i="35"/>
  <c r="D46" i="33" l="1"/>
  <c r="AP46" i="33" l="1"/>
  <c r="B8" i="15" l="1"/>
  <c r="B7" i="15"/>
  <c r="AQ46" i="33"/>
  <c r="AN46" i="33"/>
  <c r="AL46" i="33"/>
  <c r="AK46" i="33"/>
  <c r="AJ46" i="33"/>
  <c r="AI46" i="33"/>
  <c r="AH46" i="33"/>
  <c r="AG46" i="33"/>
  <c r="AF46" i="33"/>
  <c r="AE46" i="33"/>
  <c r="AD46" i="33"/>
  <c r="AC46" i="33"/>
  <c r="AB46" i="33"/>
  <c r="AA46" i="33"/>
  <c r="Z46" i="33"/>
  <c r="Y46" i="33"/>
  <c r="X46" i="33"/>
  <c r="W46" i="33"/>
  <c r="V46" i="33"/>
  <c r="U46" i="33"/>
  <c r="T46" i="33"/>
  <c r="S46" i="33"/>
  <c r="R46" i="33"/>
  <c r="Q46" i="33"/>
  <c r="P46" i="33"/>
  <c r="O46" i="33"/>
  <c r="N46" i="33"/>
  <c r="M46" i="33"/>
  <c r="L46" i="33"/>
  <c r="K46" i="33"/>
  <c r="J46" i="33"/>
  <c r="I46" i="33"/>
  <c r="H46" i="33"/>
  <c r="G46" i="33"/>
  <c r="F46" i="33"/>
  <c r="E46" i="33"/>
  <c r="AM46" i="33" l="1"/>
  <c r="AO46" i="33"/>
  <c r="AR46" i="33"/>
  <c r="A37" i="17" l="1"/>
  <c r="B20" i="17"/>
  <c r="A42" i="17" l="1"/>
  <c r="A38" i="17" l="1"/>
  <c r="C4" i="17" l="1"/>
  <c r="A3" i="15" l="1"/>
  <c r="AD46" i="35" l="1"/>
  <c r="AS16" i="35" l="1"/>
  <c r="AS22" i="35"/>
  <c r="AS23" i="35"/>
  <c r="AS26" i="35"/>
  <c r="AS27" i="35"/>
  <c r="AS28" i="35"/>
  <c r="AS29" i="35"/>
  <c r="AS31" i="35"/>
  <c r="AS34" i="35"/>
  <c r="AS37" i="35"/>
  <c r="AS41" i="35"/>
  <c r="AS42" i="35"/>
  <c r="AU23" i="35"/>
  <c r="AU31" i="35" l="1"/>
  <c r="AU29" i="35"/>
  <c r="AU27" i="35"/>
  <c r="AU37" i="35"/>
  <c r="AV37" i="35" s="1"/>
  <c r="AU42" i="35"/>
  <c r="AU34" i="35"/>
  <c r="AU16" i="35"/>
  <c r="AU41" i="35"/>
  <c r="AU28" i="35"/>
  <c r="AU26" i="35"/>
  <c r="AU22" i="35"/>
  <c r="AT46" i="35" l="1"/>
  <c r="AS14" i="35"/>
  <c r="AS25" i="35"/>
  <c r="AS40" i="35"/>
  <c r="AS13" i="35"/>
  <c r="AS20" i="35"/>
  <c r="AS30" i="35"/>
  <c r="AS36" i="35"/>
  <c r="AS44" i="35"/>
  <c r="AU44" i="35" s="1"/>
  <c r="AS18" i="35"/>
  <c r="AS32" i="35"/>
  <c r="AP11" i="35"/>
  <c r="AS12" i="35"/>
  <c r="AU12" i="35" s="1"/>
  <c r="AS21" i="35"/>
  <c r="AU21" i="35" s="1"/>
  <c r="AS39" i="35"/>
  <c r="AS43" i="35"/>
  <c r="AS15" i="35"/>
  <c r="AS24" i="35"/>
  <c r="AS33" i="35"/>
  <c r="AS38" i="35"/>
  <c r="AU38" i="35" s="1"/>
  <c r="AS45" i="35"/>
  <c r="AR46" i="35"/>
  <c r="AS17" i="35"/>
  <c r="AS19" i="35"/>
  <c r="AS35" i="35"/>
  <c r="AU24" i="35"/>
  <c r="AU35" i="35"/>
  <c r="AU43" i="35" l="1"/>
  <c r="AU30" i="35"/>
  <c r="AU36" i="35"/>
  <c r="AU33" i="35"/>
  <c r="AU40" i="35"/>
  <c r="AU18" i="35"/>
  <c r="AU20" i="35"/>
  <c r="AU14" i="35"/>
  <c r="AU17" i="35"/>
  <c r="AU15" i="35"/>
  <c r="AV16" i="35"/>
  <c r="AV23" i="35"/>
  <c r="AV27" i="35"/>
  <c r="AV29" i="35"/>
  <c r="AV34" i="35"/>
  <c r="AV42" i="35"/>
  <c r="AV22" i="35"/>
  <c r="AV26" i="35"/>
  <c r="AV28" i="35"/>
  <c r="AV31" i="35"/>
  <c r="AV41" i="35"/>
  <c r="AU32" i="35"/>
  <c r="AU19" i="35"/>
  <c r="AQ46" i="35"/>
  <c r="AS11" i="35"/>
  <c r="AS46" i="35" s="1"/>
  <c r="AU39" i="35"/>
  <c r="AU13" i="35"/>
  <c r="AU25" i="35"/>
  <c r="P46" i="35"/>
  <c r="T46" i="35"/>
  <c r="AA46" i="35"/>
  <c r="AI46" i="35"/>
  <c r="O46" i="35"/>
  <c r="S46" i="35"/>
  <c r="AH46" i="35"/>
  <c r="I46" i="35"/>
  <c r="V46" i="35"/>
  <c r="X46" i="35"/>
  <c r="U46" i="35"/>
  <c r="AU11" i="35" l="1"/>
  <c r="AV19" i="35"/>
  <c r="AV18" i="35"/>
  <c r="AV17" i="35"/>
  <c r="AV38" i="35"/>
  <c r="AV35" i="35"/>
  <c r="AV24" i="35"/>
  <c r="AV36" i="35"/>
  <c r="AV32" i="35"/>
  <c r="AV13" i="35"/>
  <c r="AV33" i="35"/>
  <c r="AV25" i="35"/>
  <c r="Q46" i="35"/>
  <c r="M46" i="35"/>
  <c r="K46" i="35"/>
  <c r="AE46" i="35"/>
  <c r="AV30" i="35"/>
  <c r="AV44" i="35"/>
  <c r="AV43" i="35"/>
  <c r="AV21" i="35"/>
  <c r="L46" i="35"/>
  <c r="J46" i="35"/>
  <c r="H46" i="35"/>
  <c r="AL46" i="35"/>
  <c r="R46" i="35"/>
  <c r="N46" i="35"/>
  <c r="G46" i="35"/>
  <c r="E46" i="35"/>
  <c r="AM11" i="35"/>
  <c r="D46" i="35"/>
  <c r="AV40" i="35"/>
  <c r="AV14" i="35"/>
  <c r="AJ46" i="35"/>
  <c r="AG46" i="35"/>
  <c r="AF46" i="35"/>
  <c r="AB46" i="35"/>
  <c r="Z46" i="35"/>
  <c r="F46" i="35"/>
  <c r="AV15" i="35"/>
  <c r="AV20" i="35"/>
  <c r="AV39" i="35"/>
  <c r="AV12" i="35"/>
  <c r="AC46" i="35"/>
  <c r="Y46" i="35"/>
  <c r="W46" i="35"/>
  <c r="AK46" i="35"/>
  <c r="AM46" i="35" l="1"/>
  <c r="AV11" i="35"/>
  <c r="AM47" i="35" l="1"/>
  <c r="AU45" i="35" l="1"/>
  <c r="AO46" i="35"/>
  <c r="AP46" i="35" l="1"/>
  <c r="AV45" i="35"/>
  <c r="AU46" i="35"/>
  <c r="AV46" i="35" l="1"/>
</calcChain>
</file>

<file path=xl/sharedStrings.xml><?xml version="1.0" encoding="utf-8"?>
<sst xmlns="http://schemas.openxmlformats.org/spreadsheetml/2006/main" count="615" uniqueCount="284">
  <si>
    <t>Ndërtimi</t>
  </si>
  <si>
    <t>Construction</t>
  </si>
  <si>
    <t>Total</t>
  </si>
  <si>
    <t>Industria nxjerrëse</t>
  </si>
  <si>
    <t>Prodhimi i produkteve ushqimore, pijeve dhe duhanit</t>
  </si>
  <si>
    <t>Prodhimi i tekstileve, veshjeve; industria e lëkurës dhe këpucëve</t>
  </si>
  <si>
    <t>Prodhimi i produkteve prej druri, letre dhe të shtypshkrimit</t>
  </si>
  <si>
    <t>Përpunimi i koksit dhe produkteve të naftës së rafinuar</t>
  </si>
  <si>
    <t>Industria kimike dhe e produkteve farmaceutike</t>
  </si>
  <si>
    <t>Prodhimi i produkteve prej kauçuku, plastike dhe produkte të tjera minerale</t>
  </si>
  <si>
    <t>Prodhimi i produkteve metalike dhe me bazë metalike përveç makinerive</t>
  </si>
  <si>
    <t>Të tjera industri prodhuese, riparime dhe instalime të makinerive dhe pajisjeve</t>
  </si>
  <si>
    <t>Energjia elektrike, furnizimi me gaz, avull dhe ajër të kondicionuar</t>
  </si>
  <si>
    <t>Prodhimi dhe furnizimi me ujë</t>
  </si>
  <si>
    <t>Kanalizime dhe menaxhimi e trajtimi i mbetjeve</t>
  </si>
  <si>
    <t>Tregtia me shumicë dhe pakicë dhe riparimi i automjeteve dhe motorçikletave</t>
  </si>
  <si>
    <t>Tregtia me shumicë, përveç automjeteve dhe motorçikletave</t>
  </si>
  <si>
    <t>Tregtia me pakicë, përveç tregtisë së automjeteve dhe motorçikletave</t>
  </si>
  <si>
    <t>Transporti tokësor dhe me tubacione</t>
  </si>
  <si>
    <t>Transporti ujor, ajror dhe magazinimi</t>
  </si>
  <si>
    <t>Akomodimi dhe shërbimi ushqimor</t>
  </si>
  <si>
    <t>Aktivitete të publikimit, audiovizuale dhe transmetimit</t>
  </si>
  <si>
    <t>Telekomunikimi</t>
  </si>
  <si>
    <t>IT dhe të tjera shërbime informacioni</t>
  </si>
  <si>
    <t>Aktivitete financiare dhe të siguracionit</t>
  </si>
  <si>
    <t>Aktivitete të Real estate (Dhënies-Marrjes me qera)</t>
  </si>
  <si>
    <t>Aktivitete ligjore dhe kontabiliteti, drejtimi, arkitekture dhe inxhinierie</t>
  </si>
  <si>
    <t>Aktivitete administrative dhe shërbime mbështetëse</t>
  </si>
  <si>
    <t>Administrata publike dhe mbrojtja, sigurimi i detyruar social</t>
  </si>
  <si>
    <t>Arsimi</t>
  </si>
  <si>
    <t>Shëndetësia dhe aktivitete të punës sociale</t>
  </si>
  <si>
    <t>Arte,argëtim dhe çlodhje</t>
  </si>
  <si>
    <t>Aktivitete të tjera shërbimi dhe aktivitete të familjeve</t>
  </si>
  <si>
    <t>Agriculture, forestry and fishing</t>
  </si>
  <si>
    <t>Mining and quarrying</t>
  </si>
  <si>
    <t>Manufacture of food products, beverages and tobacco products</t>
  </si>
  <si>
    <t>Manufacture of textiles, wearing apparel and leather products</t>
  </si>
  <si>
    <t>Manufacture of wood and paper products, and printing</t>
  </si>
  <si>
    <t>Manufacture of coke and refined petroleum products</t>
  </si>
  <si>
    <t>Manufacture of chemical and pharmaceutical products</t>
  </si>
  <si>
    <t>Manufacture of rubber and plastic products and other non-metallic mineral products</t>
  </si>
  <si>
    <t>Manufacture of basic metals and fabricated metal products, except machinery and equipment</t>
  </si>
  <si>
    <t>Manufacture of furniture; other manufacturing; repair and installation of machinery and equipment</t>
  </si>
  <si>
    <t>Electricity, gas, steam and air-conditioning supply</t>
  </si>
  <si>
    <t>Water supply</t>
  </si>
  <si>
    <t>Sewerage, waste management and remediation activities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</si>
  <si>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</si>
  <si>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</si>
  <si>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</si>
  <si>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</si>
  <si>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and air transport; warehousing</t>
  </si>
  <si>
    <t>Postal and courier activities</t>
  </si>
  <si>
    <t>Accommodation and food service activities</t>
  </si>
  <si>
    <t>Publishing, audiovisual and broadcasting activities</t>
  </si>
  <si>
    <t>Telecommunications</t>
  </si>
  <si>
    <t>Computer programming, consultancy and related activities; information service activities</t>
  </si>
  <si>
    <t>Financial and insurance activities</t>
  </si>
  <si>
    <t>Real estate activities</t>
  </si>
  <si>
    <t>Legal and accounting activities; management consultancy activities; architectural and engineering activities</t>
  </si>
  <si>
    <t>Scientific research and development; other 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</si>
  <si>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</si>
  <si>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</si>
  <si>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</si>
  <si>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activities</t>
  </si>
  <si>
    <t>Arts, entertainment and recreation</t>
  </si>
  <si>
    <t>Other services and activities of households</t>
  </si>
  <si>
    <t xml:space="preserve"> </t>
  </si>
  <si>
    <t>94-98</t>
  </si>
  <si>
    <t>Përshkrimi</t>
  </si>
  <si>
    <t>Bujqësia, pyjet dhe peshkimi</t>
  </si>
  <si>
    <t>Aktivitete të postës dhe sherbimeve korier</t>
  </si>
  <si>
    <t>Importet (CIF)</t>
  </si>
  <si>
    <t>Marzhi i tregtisë dhe transportit</t>
  </si>
  <si>
    <t>Taksat minus subvencione mbi produktet</t>
  </si>
  <si>
    <t>NVE</t>
  </si>
  <si>
    <t>A01-03</t>
  </si>
  <si>
    <t>B</t>
  </si>
  <si>
    <t>C10-C12</t>
  </si>
  <si>
    <t>C13-C15</t>
  </si>
  <si>
    <t>C16-C18</t>
  </si>
  <si>
    <t>C19</t>
  </si>
  <si>
    <t>C20-C21</t>
  </si>
  <si>
    <t>C22-C23</t>
  </si>
  <si>
    <t>C24-C25</t>
  </si>
  <si>
    <t>C31-C33</t>
  </si>
  <si>
    <t>D35</t>
  </si>
  <si>
    <t>E36</t>
  </si>
  <si>
    <t>E37-E39</t>
  </si>
  <si>
    <t>F</t>
  </si>
  <si>
    <t>G45</t>
  </si>
  <si>
    <t>G46</t>
  </si>
  <si>
    <t>G47</t>
  </si>
  <si>
    <t>H49</t>
  </si>
  <si>
    <t>H50-H52</t>
  </si>
  <si>
    <t>H53</t>
  </si>
  <si>
    <t>I</t>
  </si>
  <si>
    <t>J58-J60</t>
  </si>
  <si>
    <t>J61</t>
  </si>
  <si>
    <t>J62_J63</t>
  </si>
  <si>
    <t>K64-K66</t>
  </si>
  <si>
    <t>L68</t>
  </si>
  <si>
    <t>M69-M71</t>
  </si>
  <si>
    <t>M72-M75</t>
  </si>
  <si>
    <t>N77-N82</t>
  </si>
  <si>
    <t>O84</t>
  </si>
  <si>
    <t>P85</t>
  </si>
  <si>
    <t>Q86-Q88</t>
  </si>
  <si>
    <t>R90-R93</t>
  </si>
  <si>
    <t>P7</t>
  </si>
  <si>
    <t>SUPBP</t>
  </si>
  <si>
    <t>P118</t>
  </si>
  <si>
    <t>D21_M_D31</t>
  </si>
  <si>
    <t>SUPPP</t>
  </si>
  <si>
    <t>Description</t>
  </si>
  <si>
    <t>Total supply at basic prices</t>
  </si>
  <si>
    <t>Trade and transport margins</t>
  </si>
  <si>
    <t>Taxes less subsidies on products</t>
  </si>
  <si>
    <t>Total supply at purchasers' prices</t>
  </si>
  <si>
    <t>NACE</t>
  </si>
  <si>
    <t>TOTAL</t>
  </si>
  <si>
    <t>CPA_A01-03</t>
  </si>
  <si>
    <t>Products of agriculture, forestry and fishing</t>
  </si>
  <si>
    <t>Produkte bujqësore, pyjore dhe të peshkimit</t>
  </si>
  <si>
    <t>CPA_B</t>
  </si>
  <si>
    <t>Produkte të industrisë nxjerrëse</t>
  </si>
  <si>
    <t>CPA_C10-C12</t>
  </si>
  <si>
    <t>Food products, beverages and tobacco products</t>
  </si>
  <si>
    <t>Produkte ushqimore, pije dhe produkte duhani</t>
  </si>
  <si>
    <t>CPA_C13-C15</t>
  </si>
  <si>
    <t>Textiles, wearing apparel and leather products</t>
  </si>
  <si>
    <t>Tekstile, veshje dhe produkte prej lëkure</t>
  </si>
  <si>
    <t>CPA_C16-C18</t>
  </si>
  <si>
    <t>Wood and of products of wood and cork, paper products and printing and recording services</t>
  </si>
  <si>
    <t>Produkte prej druri dhe letre dhe shërbime printimi</t>
  </si>
  <si>
    <t>CPA_C19</t>
  </si>
  <si>
    <t>Coke and refined petroleum products</t>
  </si>
  <si>
    <t>Produkte koksi dhe të rafinimit të naftës</t>
  </si>
  <si>
    <t>CPA_C20-C21</t>
  </si>
  <si>
    <t>Chemical products and basic pharmaceutical products and pharmaceutical preparations</t>
  </si>
  <si>
    <t>Produkte kimike, produkte farmaceutike dhe preparate farmaceutike</t>
  </si>
  <si>
    <t>CPA_C22-C23</t>
  </si>
  <si>
    <t>Plastics products and other non-metallic mineral products</t>
  </si>
  <si>
    <t>Produkte prej gome dhe plastike, dhe produkte  të tjera minerale jo metalike</t>
  </si>
  <si>
    <t>CPA_C24-C25</t>
  </si>
  <si>
    <t>Basic metals and fabricated metal products, except machinery and equipment</t>
  </si>
  <si>
    <t>Produkte me bazë metalike, përveç makinerive dhe pajisjeve</t>
  </si>
  <si>
    <t>CPA_C31-C33</t>
  </si>
  <si>
    <t>Furniture, other manufactured goods and repair and installation services</t>
  </si>
  <si>
    <t>Mobilie, produkte  të tjera, shërbime riparimi dhe instalimi i makinerive dhe pajisjeve</t>
  </si>
  <si>
    <t>CPA_D35</t>
  </si>
  <si>
    <t>Electricity, gas, steam and air-conditioning</t>
  </si>
  <si>
    <t>Energjia elektrike, gazi, avulli dhe ajri i kondicionuar</t>
  </si>
  <si>
    <t>CPA_E36</t>
  </si>
  <si>
    <t>Natural water; water treatment and supply services</t>
  </si>
  <si>
    <t>Shërbime të prodhimit dhe furnizimit me ujë</t>
  </si>
  <si>
    <t>CPA_E37-E39</t>
  </si>
  <si>
    <t xml:space="preserve">Sewerage; waste collection, treatment and disposal activities; materials recovery; remediation activities and other waste management services </t>
  </si>
  <si>
    <t>Shërbime të kanalizimeve, trajtimit dhe menaxhimit te mbetjeve</t>
  </si>
  <si>
    <t>CPA_F</t>
  </si>
  <si>
    <t>Constructions and construction works</t>
  </si>
  <si>
    <t>Shërbime të ndërtimit dhe punëve në ndërtim</t>
  </si>
  <si>
    <t>CPA_G45</t>
  </si>
  <si>
    <t>Wholesale and retail trade and repair services of motor vehicles and motorcycles</t>
  </si>
  <si>
    <t>Shërbime të tregtisë me shumicë dhe me pakicë, riparimi i automjeteve  dhe motoçikletave</t>
  </si>
  <si>
    <t>CPA_G46</t>
  </si>
  <si>
    <t>Wholesale trade services, except of motor vehicles and motorcycles</t>
  </si>
  <si>
    <t>Shërbime të tregëtisë me shumicë, përveç shërbimeve të tregëtisë të automjeteve dhe motorçikletave</t>
  </si>
  <si>
    <t>CPA_G47</t>
  </si>
  <si>
    <t>Retail trade services, except of motor vehicles and motorcycles</t>
  </si>
  <si>
    <t>Shërbime të tregtisë me pakicë, përveç shërbimeve të  tregtisë së automjeteve dhe motorçikletave</t>
  </si>
  <si>
    <t>CPA_H49</t>
  </si>
  <si>
    <t>Land transport services and transport services via pipelines</t>
  </si>
  <si>
    <t>Shërbime të transportit tokësor dhe me tubacione</t>
  </si>
  <si>
    <t>CPA_H50-H52</t>
  </si>
  <si>
    <t>Water, air transport, warehousing services</t>
  </si>
  <si>
    <t>Shërbime të transportit ujor, ajror dhe magazinimit</t>
  </si>
  <si>
    <t>CPA_H53</t>
  </si>
  <si>
    <t>Postal and courier services</t>
  </si>
  <si>
    <t>Shërbime postare</t>
  </si>
  <si>
    <t>CPA_I</t>
  </si>
  <si>
    <t>Accommodation and food services</t>
  </si>
  <si>
    <t>Shërbime të akomodimit dhe  ushqimit</t>
  </si>
  <si>
    <t>CPA_J58-J60</t>
  </si>
  <si>
    <t>Publishing , audiovisual and broadcasting services</t>
  </si>
  <si>
    <t>Shërbime publikimi, audovizive dhe transmetimi</t>
  </si>
  <si>
    <t>CPA_J61</t>
  </si>
  <si>
    <t>Telecommunications services</t>
  </si>
  <si>
    <t>Shërbime telekomunikacioni</t>
  </si>
  <si>
    <t>CPA_J62_J63</t>
  </si>
  <si>
    <t>Computer programming, consultancy and related services; information services</t>
  </si>
  <si>
    <t>Shërbime të teknologjisë së informacionit , konsulencë informatike dhe  shërbime informacioni</t>
  </si>
  <si>
    <t>CPA_K64-K66</t>
  </si>
  <si>
    <t>Financial and insurance services</t>
  </si>
  <si>
    <t>Shërbime financiare dhe të sigurimit</t>
  </si>
  <si>
    <t>CPA_L68</t>
  </si>
  <si>
    <t>Real estate services</t>
  </si>
  <si>
    <t>Shërbime të pasurive të paluajtshme</t>
  </si>
  <si>
    <t>CPA_M69_M71</t>
  </si>
  <si>
    <t>Legal, accounting, management consultancy and architectural and engineering services</t>
  </si>
  <si>
    <t>Shërbime ligjore dhe kontabiliteti, shërbime konsulence në fushën e menaxhimit; shërbime në fushën e arkitekturës dhe inxhinierisë</t>
  </si>
  <si>
    <t>CPA_M72-M75</t>
  </si>
  <si>
    <t>Scientific research and development; other professional, scientific and technical services</t>
  </si>
  <si>
    <t>Shërbime kërkim-zhvillimi shkencor dhe shërbime të tjera profesionale dhe teknike</t>
  </si>
  <si>
    <t>CPA_N77-N82</t>
  </si>
  <si>
    <t>Administrative and support service</t>
  </si>
  <si>
    <t>Shërbime administrative dhe mbështetëse</t>
  </si>
  <si>
    <t>CPA_O84</t>
  </si>
  <si>
    <t>Public administration and defence services; compulsory social security services</t>
  </si>
  <si>
    <t>Shërbime të administrimit publik dhe mbrojtja, shërbime të sigurimit shoqëror të detyrueshëm</t>
  </si>
  <si>
    <t>CPA_P85</t>
  </si>
  <si>
    <t>Education services</t>
  </si>
  <si>
    <t>Shërbime arsimi</t>
  </si>
  <si>
    <t>CPA_Q86-Q88</t>
  </si>
  <si>
    <t>Human health services</t>
  </si>
  <si>
    <t>Shërbime shëndetësore</t>
  </si>
  <si>
    <t>CPA_R90-R93</t>
  </si>
  <si>
    <t>Shërbime artistike, argëtuese dhe çlodhëse</t>
  </si>
  <si>
    <t>CPA_94-98</t>
  </si>
  <si>
    <t xml:space="preserve">Shërbime të tjera kolektive, sociale dhe personale             </t>
  </si>
  <si>
    <t>CPA_TOTAL</t>
  </si>
  <si>
    <t>Total output by activity</t>
  </si>
  <si>
    <t>Konsumi final i familjeve</t>
  </si>
  <si>
    <t>Konsumi final i qeverisë dhe OJF-ve</t>
  </si>
  <si>
    <t>Ndryshim gjendje</t>
  </si>
  <si>
    <t>Përdorimet finale me çmime tregu</t>
  </si>
  <si>
    <t>P3_S14</t>
  </si>
  <si>
    <t>P3_S13</t>
  </si>
  <si>
    <t>P3</t>
  </si>
  <si>
    <t>P51</t>
  </si>
  <si>
    <t>P52</t>
  </si>
  <si>
    <t>P5</t>
  </si>
  <si>
    <t>P6</t>
  </si>
  <si>
    <t>TFINU</t>
  </si>
  <si>
    <t>TU</t>
  </si>
  <si>
    <t>Final consumption expenditure by households</t>
  </si>
  <si>
    <t>Final consumption expenditure by government</t>
  </si>
  <si>
    <t>Final consumption expenditure</t>
  </si>
  <si>
    <t>Gross fixed capital formation</t>
  </si>
  <si>
    <t>Changes in inventories</t>
  </si>
  <si>
    <t>Gross capital formation</t>
  </si>
  <si>
    <t>Final uses at purchasers' prices</t>
  </si>
  <si>
    <t>Total use at purchasers' prices</t>
  </si>
  <si>
    <t>Total intermediate consumption of industries</t>
  </si>
  <si>
    <t>B1G</t>
  </si>
  <si>
    <t>Value added of industries</t>
  </si>
  <si>
    <t>Vlera e Shtuar sipas aktiviteteve</t>
  </si>
  <si>
    <t>Tab 1</t>
  </si>
  <si>
    <t>Tab 2</t>
  </si>
  <si>
    <t>KODI</t>
  </si>
  <si>
    <t>Kërkim- zhvillim shkencor dhe aktivitete të tjera profesionale, shkencore e teknike</t>
  </si>
  <si>
    <t>Imports (CIF)</t>
  </si>
  <si>
    <t>Eksportet (FOB)</t>
  </si>
  <si>
    <t>Exports (FOB)</t>
  </si>
  <si>
    <t>Supply Table at basic prices, including a transformation into purchasers' prices</t>
  </si>
  <si>
    <t>PRODHIMI SIPAS AKTIVITETEVE (NVE) - OUTPUT OF INDUSTRIES (NACE)</t>
  </si>
  <si>
    <t xml:space="preserve">                                                        PRODHIMI SIPAS AKTIVITETEVE (NVE) - OUTPUT OF INDUSTRIES (NACE)</t>
  </si>
  <si>
    <t xml:space="preserve">                                                                   PRODHIMI SIPAS AKTIVITETEVE (NVE) - OUTPUT OF INDUSTRIES (NACE)</t>
  </si>
  <si>
    <t>Tabela e Burimeve me çmime bazë dhe transformimi me çmime tregu</t>
  </si>
  <si>
    <t>KONSUMI NDERMJETES I INDUSTRIVE(NVE) - INPUT OF INDUSTRIES (NACE)</t>
  </si>
  <si>
    <t>VALUIMI-VALUATION</t>
  </si>
  <si>
    <t>në milion Lekë/ in million ALL</t>
  </si>
  <si>
    <t xml:space="preserve">                    në milion Lekë/ in million ALL</t>
  </si>
  <si>
    <t>PERDORIMET FINALE-FINAL USES</t>
  </si>
  <si>
    <t>Shpenzimet e konsumit final</t>
  </si>
  <si>
    <t xml:space="preserve">Formimi bruto i kapitalit </t>
  </si>
  <si>
    <t>Formimi i  bruto i kapitalit fiks</t>
  </si>
  <si>
    <t xml:space="preserve">              35x35</t>
  </si>
  <si>
    <t xml:space="preserve">           35x35</t>
  </si>
  <si>
    <t>CPA_C26-C30</t>
  </si>
  <si>
    <t>Produkte elektronike dhe optike, pajisje elektrike dhe makineri dhe pajisje të paklasifikuara diku tjetër dhe mjete transporti</t>
  </si>
  <si>
    <t>Computer, electronic, optical products, electrical equipment and machinery and equipment n.e.c (including transport equipment).</t>
  </si>
  <si>
    <t>Prodhimi i makinerive dhe pajisjeve dhe mjeteve te transportit</t>
  </si>
  <si>
    <t>C26-C30</t>
  </si>
  <si>
    <t>Manufacture of machinery and equipment and transport equipment</t>
  </si>
  <si>
    <t>Use Table at purchasers' prices</t>
  </si>
  <si>
    <t>Tabela e Përdorimeve me çmime tregu</t>
  </si>
  <si>
    <t>Gjithsej</t>
  </si>
  <si>
    <t>Prodhimi gjithsej sipas aktiviteteve</t>
  </si>
  <si>
    <t>Burimet gjithsej me çmime bazë</t>
  </si>
  <si>
    <t>Burimet gjithsej me çmime tregu</t>
  </si>
  <si>
    <t>Konsumi Ndërmjetës gjithsej sipas aktiviteteve</t>
  </si>
  <si>
    <t>Përdorimet gjithsej me çmime tregu</t>
  </si>
  <si>
    <t>Viti 2018 (me çmime korrente)</t>
  </si>
  <si>
    <t>Year 2018 (at current prices)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</si>
</sst>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IR£&quot;#,##0;\-&quot;IR£&quot;#,##0"/>
    <numFmt numFmtId="169" formatCode="mmmm\ d\,\ yyyy"/>
    <numFmt numFmtId="170" formatCode="_-* #,##0_?_._-;\-* #,##0_?_._-;_-* &quot;-&quot;_?_._-;_-@_-"/>
    <numFmt numFmtId="171" formatCode="_-* #,##0.00_?_._-;\-* #,##0.00_?_._-;_-* &quot;-&quot;??_?_._-;_-@_-"/>
    <numFmt numFmtId="172" formatCode="@\ *."/>
    <numFmt numFmtId="173" formatCode="\ \ \ \ \ \ \ \ \ \ @\ *."/>
    <numFmt numFmtId="174" formatCode="\ \ \ \ \ \ \ \ \ \ \ \ @\ *."/>
    <numFmt numFmtId="175" formatCode="\ \ \ \ \ \ \ \ \ \ \ \ @"/>
    <numFmt numFmtId="176" formatCode="\ \ \ \ \ \ \ \ \ \ \ \ \ @\ *."/>
    <numFmt numFmtId="177" formatCode="\ @\ *."/>
    <numFmt numFmtId="178" formatCode="\ @"/>
    <numFmt numFmtId="179" formatCode="\ \ @\ *."/>
    <numFmt numFmtId="180" formatCode="\ \ @"/>
    <numFmt numFmtId="181" formatCode="\ \ \ @\ *."/>
    <numFmt numFmtId="182" formatCode="\ \ \ @"/>
    <numFmt numFmtId="183" formatCode="\ \ \ \ @\ *."/>
    <numFmt numFmtId="184" formatCode="\ \ \ \ @"/>
    <numFmt numFmtId="185" formatCode="\ \ \ \ \ \ @\ *."/>
    <numFmt numFmtId="186" formatCode="\ \ \ \ \ \ @"/>
    <numFmt numFmtId="187" formatCode="\ \ \ \ \ \ \ @\ *."/>
    <numFmt numFmtId="188" formatCode="\ \ \ \ \ \ \ \ \ @\ *."/>
    <numFmt numFmtId="189" formatCode="\ \ \ \ \ \ \ \ \ @"/>
    <numFmt numFmtId="190" formatCode="###\ ###\ ###\ "/>
    <numFmt numFmtId="191" formatCode="###\ ###\ ###\ ###"/>
    <numFmt numFmtId="192" formatCode="_(* #,##0_);_(* \(#,##0\);_(* &quot;-&quot;??_);_(@_)"/>
    <numFmt numFmtId="193" formatCode="_(* #,##0.000_);_(* \(#,##0.000\);_(* &quot;-&quot;??_);_(@_)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</font>
    <font>
      <sz val="8"/>
      <name val="Academy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family val="2"/>
    </font>
    <font>
      <sz val="4.5"/>
      <name val="Arial"/>
      <family val="2"/>
    </font>
    <font>
      <sz val="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MetaNormalLF-Roman"/>
      <family val="2"/>
    </font>
    <font>
      <sz val="10"/>
      <name val="MetaNormalLF-Roman"/>
    </font>
    <font>
      <b/>
      <sz val="14"/>
      <name val="MetaNormalLF-Roman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1"/>
      <name val="MetaNormalLF-Roman"/>
      <family val="2"/>
    </font>
    <font>
      <sz val="24"/>
      <name val="MetaNormalLF-Roman"/>
      <family val="2"/>
    </font>
    <font>
      <sz val="24"/>
      <name val="Arial"/>
      <family val="2"/>
    </font>
    <font>
      <b/>
      <sz val="20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 CE"/>
    </font>
    <font>
      <sz val="10"/>
      <name val="Arial CE"/>
      <family val="2"/>
      <charset val="238"/>
    </font>
    <font>
      <sz val="9"/>
      <name val="Arial"/>
      <family val="2"/>
    </font>
    <font>
      <sz val="8"/>
      <color indexed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9"/>
      <name val="Arial"/>
      <family val="2"/>
    </font>
    <font>
      <b/>
      <sz val="11"/>
      <color indexed="8"/>
      <name val="Arial"/>
      <family val="2"/>
    </font>
    <font>
      <sz val="8"/>
      <name val="Helv"/>
      <charset val="204"/>
    </font>
    <font>
      <sz val="8"/>
      <name val="Arial"/>
      <family val="2"/>
      <charset val="162"/>
    </font>
    <font>
      <sz val="10"/>
      <color indexed="8"/>
      <name val="Arial"/>
      <family val="2"/>
      <charset val="238"/>
    </font>
    <font>
      <sz val="10"/>
      <name val="Arial"/>
      <family val="2"/>
      <charset val="162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sz val="8"/>
      <color indexed="8"/>
      <name val="Arial"/>
      <family val="2"/>
      <charset val="238"/>
    </font>
    <font>
      <u/>
      <sz val="11"/>
      <color theme="1"/>
      <name val="Calibri"/>
      <family val="2"/>
      <scheme val="minor"/>
    </font>
    <font>
      <sz val="10"/>
      <color rgb="FFFF0000"/>
      <name val="Arial"/>
      <family val="2"/>
      <charset val="16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08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5" applyNumberFormat="0" applyAlignment="0" applyProtection="0"/>
    <xf numFmtId="0" fontId="11" fillId="21" borderId="6" applyNumberFormat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3" fillId="0" borderId="0" applyFill="0" applyBorder="0" applyAlignment="0" applyProtection="0"/>
    <xf numFmtId="168" fontId="3" fillId="0" borderId="0" applyFill="0" applyBorder="0" applyAlignment="0" applyProtection="0"/>
    <xf numFmtId="169" fontId="3" fillId="0" borderId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ill="0" applyBorder="0" applyAlignment="0" applyProtection="0"/>
    <xf numFmtId="0" fontId="15" fillId="4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wrapText="1"/>
    </xf>
    <xf numFmtId="0" fontId="21" fillId="0" borderId="0"/>
    <xf numFmtId="0" fontId="22" fillId="7" borderId="5" applyNumberFormat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Protection="0">
      <alignment horizontal="left" vertical="top" wrapText="1"/>
    </xf>
    <xf numFmtId="0" fontId="25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3" fillId="23" borderId="12" applyNumberFormat="0" applyFont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" fillId="0" borderId="0" applyFont="0" applyFill="0" applyBorder="0" applyProtection="0"/>
    <xf numFmtId="0" fontId="28" fillId="20" borderId="13" applyNumberFormat="0" applyAlignment="0" applyProtection="0"/>
    <xf numFmtId="9" fontId="3" fillId="0" borderId="0" applyFont="0" applyFill="0" applyBorder="0" applyAlignment="0" applyProtection="0"/>
    <xf numFmtId="3" fontId="24" fillId="0" borderId="0" applyFill="0" applyBorder="0" applyProtection="0">
      <alignment horizontal="right"/>
    </xf>
    <xf numFmtId="49" fontId="24" fillId="0" borderId="0" applyFill="0" applyBorder="0" applyProtection="0">
      <alignment horizontal="right"/>
    </xf>
    <xf numFmtId="49" fontId="24" fillId="0" borderId="0" applyFill="0" applyBorder="0" applyProtection="0">
      <alignment horizontal="left" vertical="top"/>
    </xf>
    <xf numFmtId="49" fontId="29" fillId="0" borderId="0" applyFill="0" applyBorder="0" applyProtection="0">
      <alignment horizontal="right"/>
    </xf>
    <xf numFmtId="49" fontId="4" fillId="0" borderId="0" applyFill="0" applyBorder="0" applyProtection="0">
      <alignment horizontal="left"/>
    </xf>
    <xf numFmtId="0" fontId="29" fillId="0" borderId="0" applyNumberFormat="0" applyFill="0" applyBorder="0" applyProtection="0"/>
    <xf numFmtId="49" fontId="29" fillId="0" borderId="11" applyFill="0" applyProtection="0">
      <alignment horizontal="center"/>
    </xf>
    <xf numFmtId="49" fontId="29" fillId="0" borderId="11" applyFill="0" applyProtection="0">
      <alignment horizontal="center" vertical="justify" wrapText="1"/>
    </xf>
    <xf numFmtId="49" fontId="30" fillId="0" borderId="11" applyFill="0" applyProtection="0">
      <alignment horizontal="center" vertical="top" wrapText="1"/>
    </xf>
    <xf numFmtId="49" fontId="29" fillId="0" borderId="0" applyFill="0" applyBorder="0" applyProtection="0">
      <alignment horizontal="right" vertical="top"/>
    </xf>
    <xf numFmtId="49" fontId="24" fillId="0" borderId="0" applyFill="0" applyBorder="0" applyProtection="0">
      <alignment horizontal="right" vertical="top" wrapText="1"/>
    </xf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9" fontId="29" fillId="0" borderId="14" applyFill="0" applyProtection="0">
      <alignment horizontal="center"/>
    </xf>
    <xf numFmtId="49" fontId="29" fillId="0" borderId="14" applyFill="0" applyProtection="0">
      <alignment horizontal="center" wrapText="1"/>
    </xf>
    <xf numFmtId="0" fontId="29" fillId="0" borderId="14" applyFill="0" applyProtection="0">
      <alignment horizontal="center"/>
    </xf>
    <xf numFmtId="0" fontId="30" fillId="0" borderId="14" applyFill="0" applyProtection="0">
      <alignment horizontal="center" vertical="top"/>
    </xf>
    <xf numFmtId="0" fontId="24" fillId="0" borderId="15" applyNumberFormat="0" applyFill="0" applyProtection="0">
      <alignment vertical="top"/>
    </xf>
    <xf numFmtId="49" fontId="29" fillId="0" borderId="15" applyFill="0" applyProtection="0">
      <alignment horizontal="center" vertical="justify" wrapText="1"/>
    </xf>
    <xf numFmtId="49" fontId="29" fillId="0" borderId="15" applyFill="0" applyProtection="0">
      <alignment horizontal="center"/>
    </xf>
    <xf numFmtId="0" fontId="29" fillId="0" borderId="15" applyFill="0" applyProtection="0">
      <alignment horizontal="center"/>
    </xf>
    <xf numFmtId="0" fontId="30" fillId="0" borderId="15" applyFill="0" applyProtection="0">
      <alignment horizontal="center" vertical="top"/>
    </xf>
    <xf numFmtId="0" fontId="29" fillId="0" borderId="0" applyNumberFormat="0" applyFill="0" applyBorder="0" applyProtection="0">
      <alignment horizontal="left"/>
    </xf>
    <xf numFmtId="0" fontId="24" fillId="24" borderId="11" applyNumberFormat="0" applyAlignment="0" applyProtection="0"/>
    <xf numFmtId="3" fontId="24" fillId="24" borderId="11">
      <alignment horizontal="right"/>
      <protection locked="0"/>
    </xf>
    <xf numFmtId="49" fontId="24" fillId="25" borderId="0" applyBorder="0">
      <alignment horizontal="right"/>
      <protection locked="0"/>
    </xf>
    <xf numFmtId="0" fontId="32" fillId="24" borderId="11" applyNumberFormat="0">
      <alignment horizontal="left" vertical="top" wrapText="1"/>
      <protection locked="0"/>
    </xf>
    <xf numFmtId="0" fontId="24" fillId="0" borderId="11" applyNumberFormat="0" applyFill="0" applyAlignment="0" applyProtection="0"/>
    <xf numFmtId="3" fontId="24" fillId="0" borderId="11" applyFill="0" applyProtection="0">
      <alignment horizontal="right"/>
    </xf>
    <xf numFmtId="0" fontId="32" fillId="0" borderId="11" applyNumberFormat="0" applyFill="0" applyProtection="0">
      <alignment horizontal="left" vertical="top" wrapText="1"/>
    </xf>
    <xf numFmtId="0" fontId="5" fillId="0" borderId="0"/>
    <xf numFmtId="0" fontId="33" fillId="0" borderId="0" applyNumberFormat="0" applyBorder="0" applyAlignment="0">
      <alignment horizontal="left" readingOrder="1"/>
    </xf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3" fillId="0" borderId="0"/>
    <xf numFmtId="167" fontId="3" fillId="0" borderId="0" applyFont="0" applyFill="0" applyBorder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1" fillId="0" borderId="0"/>
    <xf numFmtId="172" fontId="43" fillId="0" borderId="0"/>
    <xf numFmtId="49" fontId="43" fillId="0" borderId="0"/>
    <xf numFmtId="173" fontId="43" fillId="0" borderId="0">
      <alignment horizontal="center"/>
    </xf>
    <xf numFmtId="174" fontId="43" fillId="0" borderId="0"/>
    <xf numFmtId="175" fontId="43" fillId="0" borderId="0"/>
    <xf numFmtId="176" fontId="43" fillId="0" borderId="0"/>
    <xf numFmtId="177" fontId="44" fillId="0" borderId="0"/>
    <xf numFmtId="178" fontId="4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79" fontId="45" fillId="0" borderId="0"/>
    <xf numFmtId="180" fontId="44" fillId="0" borderId="0"/>
    <xf numFmtId="181" fontId="43" fillId="0" borderId="0"/>
    <xf numFmtId="182" fontId="44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183" fontId="45" fillId="0" borderId="0"/>
    <xf numFmtId="184" fontId="44" fillId="0" borderId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185" fontId="43" fillId="0" borderId="0"/>
    <xf numFmtId="186" fontId="43" fillId="0" borderId="0">
      <alignment horizontal="center"/>
    </xf>
    <xf numFmtId="187" fontId="43" fillId="0" borderId="0">
      <alignment horizontal="center"/>
    </xf>
    <xf numFmtId="188" fontId="43" fillId="0" borderId="0"/>
    <xf numFmtId="189" fontId="43" fillId="0" borderId="0">
      <alignment horizontal="center"/>
    </xf>
    <xf numFmtId="0" fontId="43" fillId="0" borderId="4"/>
    <xf numFmtId="172" fontId="44" fillId="0" borderId="0"/>
    <xf numFmtId="49" fontId="44" fillId="0" borderId="0"/>
    <xf numFmtId="0" fontId="46" fillId="0" borderId="0"/>
    <xf numFmtId="0" fontId="3" fillId="0" borderId="0"/>
    <xf numFmtId="0" fontId="53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7" fillId="0" borderId="0">
      <alignment vertical="top"/>
    </xf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1"/>
    <xf numFmtId="0" fontId="2" fillId="0" borderId="0" xfId="0" applyFont="1"/>
    <xf numFmtId="0" fontId="0" fillId="0" borderId="0" xfId="0" applyFill="1"/>
    <xf numFmtId="0" fontId="40" fillId="0" borderId="0" xfId="158" applyFont="1" applyAlignment="1" applyProtection="1">
      <alignment horizontal="left" indent="1"/>
      <protection locked="0"/>
    </xf>
    <xf numFmtId="0" fontId="40" fillId="0" borderId="0" xfId="158" applyFont="1" applyAlignment="1">
      <alignment horizontal="left" indent="1"/>
    </xf>
    <xf numFmtId="0" fontId="3" fillId="0" borderId="0" xfId="158" applyAlignment="1">
      <alignment horizontal="left" indent="1"/>
    </xf>
    <xf numFmtId="0" fontId="42" fillId="0" borderId="0" xfId="158" applyFont="1" applyAlignment="1">
      <alignment horizontal="left" indent="1"/>
    </xf>
    <xf numFmtId="0" fontId="38" fillId="0" borderId="0" xfId="0" applyFont="1"/>
    <xf numFmtId="0" fontId="38" fillId="0" borderId="0" xfId="0" applyFont="1" applyFill="1"/>
    <xf numFmtId="0" fontId="26" fillId="0" borderId="0" xfId="158" applyNumberFormat="1" applyFont="1" applyProtection="1"/>
    <xf numFmtId="49" fontId="50" fillId="0" borderId="0" xfId="158" applyNumberFormat="1" applyFont="1" applyProtection="1">
      <protection locked="0"/>
    </xf>
    <xf numFmtId="0" fontId="50" fillId="0" borderId="0" xfId="158" applyNumberFormat="1" applyFont="1" applyAlignment="1" applyProtection="1">
      <alignment horizontal="center"/>
      <protection locked="0"/>
    </xf>
    <xf numFmtId="0" fontId="51" fillId="0" borderId="0" xfId="158" applyNumberFormat="1" applyFont="1" applyAlignment="1" applyProtection="1">
      <alignment horizontal="center"/>
      <protection locked="0"/>
    </xf>
    <xf numFmtId="0" fontId="39" fillId="0" borderId="0" xfId="157" applyAlignment="1" applyProtection="1"/>
    <xf numFmtId="0" fontId="52" fillId="0" borderId="0" xfId="203" applyAlignment="1" applyProtection="1"/>
    <xf numFmtId="1" fontId="54" fillId="0" borderId="0" xfId="202" applyNumberFormat="1" applyFont="1" applyBorder="1" applyAlignment="1">
      <alignment vertical="center"/>
    </xf>
    <xf numFmtId="0" fontId="54" fillId="0" borderId="0" xfId="202" applyFont="1" applyBorder="1" applyAlignment="1">
      <alignment vertical="center"/>
    </xf>
    <xf numFmtId="0" fontId="4" fillId="0" borderId="0" xfId="202" applyFont="1" applyAlignment="1" applyProtection="1">
      <alignment horizontal="center"/>
    </xf>
    <xf numFmtId="0" fontId="4" fillId="0" borderId="0" xfId="204" applyFont="1" applyAlignment="1" applyProtection="1">
      <alignment horizontal="center" vertical="center"/>
    </xf>
    <xf numFmtId="0" fontId="54" fillId="0" borderId="0" xfId="202" applyFont="1" applyAlignment="1">
      <alignment vertical="center"/>
    </xf>
    <xf numFmtId="0" fontId="3" fillId="0" borderId="22" xfId="202" applyNumberFormat="1" applyFont="1" applyFill="1" applyBorder="1" applyAlignment="1" applyProtection="1">
      <alignment horizontal="left" vertical="center"/>
    </xf>
    <xf numFmtId="0" fontId="56" fillId="0" borderId="22" xfId="202" applyNumberFormat="1" applyFont="1" applyFill="1" applyBorder="1" applyAlignment="1" applyProtection="1">
      <alignment horizontal="left" vertical="center"/>
    </xf>
    <xf numFmtId="0" fontId="3" fillId="0" borderId="23" xfId="202" applyNumberFormat="1" applyFont="1" applyFill="1" applyBorder="1" applyAlignment="1" applyProtection="1">
      <alignment horizontal="left" vertical="center"/>
    </xf>
    <xf numFmtId="0" fontId="56" fillId="0" borderId="23" xfId="202" applyNumberFormat="1" applyFont="1" applyFill="1" applyBorder="1" applyAlignment="1" applyProtection="1">
      <alignment horizontal="left" vertical="center"/>
    </xf>
    <xf numFmtId="0" fontId="54" fillId="0" borderId="0" xfId="202" applyFont="1" applyFill="1" applyBorder="1" applyAlignment="1">
      <alignment vertical="center"/>
    </xf>
    <xf numFmtId="0" fontId="3" fillId="0" borderId="24" xfId="202" applyNumberFormat="1" applyFont="1" applyFill="1" applyBorder="1" applyAlignment="1" applyProtection="1">
      <alignment horizontal="left" vertical="center"/>
    </xf>
    <xf numFmtId="0" fontId="3" fillId="28" borderId="27" xfId="202" applyNumberFormat="1" applyFont="1" applyFill="1" applyBorder="1" applyAlignment="1" applyProtection="1">
      <alignment horizontal="left" vertical="center"/>
    </xf>
    <xf numFmtId="0" fontId="54" fillId="0" borderId="0" xfId="202" applyFont="1" applyFill="1" applyAlignment="1">
      <alignment vertical="center"/>
    </xf>
    <xf numFmtId="0" fontId="3" fillId="0" borderId="23" xfId="0" applyNumberFormat="1" applyFont="1" applyFill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horizontal="center" vertical="center" wrapText="1"/>
    </xf>
    <xf numFmtId="1" fontId="3" fillId="0" borderId="33" xfId="202" applyNumberFormat="1" applyFont="1" applyFill="1" applyBorder="1" applyAlignment="1">
      <alignment horizontal="center" vertical="center" wrapText="1"/>
    </xf>
    <xf numFmtId="1" fontId="3" fillId="0" borderId="34" xfId="202" applyNumberFormat="1" applyFont="1" applyFill="1" applyBorder="1" applyAlignment="1">
      <alignment horizontal="center" vertical="center" wrapText="1"/>
    </xf>
    <xf numFmtId="1" fontId="3" fillId="0" borderId="35" xfId="202" applyNumberFormat="1" applyFont="1" applyFill="1" applyBorder="1" applyAlignment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1" xfId="202" applyNumberFormat="1" applyFont="1" applyFill="1" applyBorder="1" applyAlignment="1" applyProtection="1">
      <alignment horizontal="left" vertical="center"/>
    </xf>
    <xf numFmtId="0" fontId="3" fillId="0" borderId="42" xfId="202" applyNumberFormat="1" applyFont="1" applyFill="1" applyBorder="1" applyAlignment="1" applyProtection="1">
      <alignment horizontal="left" vertical="center"/>
    </xf>
    <xf numFmtId="3" fontId="61" fillId="27" borderId="33" xfId="202" applyNumberFormat="1" applyFont="1" applyFill="1" applyBorder="1" applyAlignment="1">
      <alignment vertical="center"/>
    </xf>
    <xf numFmtId="3" fontId="61" fillId="27" borderId="34" xfId="202" applyNumberFormat="1" applyFont="1" applyFill="1" applyBorder="1" applyAlignment="1">
      <alignment vertical="center"/>
    </xf>
    <xf numFmtId="3" fontId="61" fillId="27" borderId="36" xfId="202" applyNumberFormat="1" applyFont="1" applyFill="1" applyBorder="1" applyAlignment="1">
      <alignment vertical="center"/>
    </xf>
    <xf numFmtId="3" fontId="54" fillId="0" borderId="0" xfId="202" applyNumberFormat="1" applyFont="1" applyFill="1" applyBorder="1" applyAlignment="1">
      <alignment vertical="center"/>
    </xf>
    <xf numFmtId="1" fontId="3" fillId="26" borderId="20" xfId="202" applyNumberFormat="1" applyFont="1" applyFill="1" applyBorder="1" applyAlignment="1">
      <alignment horizontal="center" vertical="center" wrapText="1"/>
    </xf>
    <xf numFmtId="1" fontId="3" fillId="26" borderId="3" xfId="202" applyNumberFormat="1" applyFont="1" applyFill="1" applyBorder="1" applyAlignment="1">
      <alignment horizontal="center" vertical="center" wrapText="1"/>
    </xf>
    <xf numFmtId="1" fontId="3" fillId="26" borderId="21" xfId="202" applyNumberFormat="1" applyFont="1" applyFill="1" applyBorder="1" applyAlignment="1">
      <alignment horizontal="center" vertical="center" wrapText="1"/>
    </xf>
    <xf numFmtId="1" fontId="3" fillId="0" borderId="4" xfId="202" applyNumberFormat="1" applyFont="1" applyFill="1" applyBorder="1" applyAlignment="1">
      <alignment horizontal="center" vertical="center" wrapText="1"/>
    </xf>
    <xf numFmtId="1" fontId="3" fillId="0" borderId="28" xfId="202" applyNumberFormat="1" applyFont="1" applyFill="1" applyBorder="1" applyAlignment="1">
      <alignment horizontal="center" vertical="center" wrapText="1"/>
    </xf>
    <xf numFmtId="1" fontId="3" fillId="26" borderId="29" xfId="202" applyNumberFormat="1" applyFont="1" applyFill="1" applyBorder="1" applyAlignment="1">
      <alignment horizontal="center" vertical="center" wrapText="1"/>
    </xf>
    <xf numFmtId="3" fontId="61" fillId="27" borderId="30" xfId="202" applyNumberFormat="1" applyFont="1" applyFill="1" applyBorder="1" applyAlignment="1">
      <alignment vertical="center"/>
    </xf>
    <xf numFmtId="1" fontId="3" fillId="26" borderId="28" xfId="202" applyNumberFormat="1" applyFont="1" applyFill="1" applyBorder="1" applyAlignment="1">
      <alignment horizontal="center" vertical="center" wrapText="1"/>
    </xf>
    <xf numFmtId="1" fontId="3" fillId="26" borderId="1" xfId="202" applyNumberFormat="1" applyFont="1" applyFill="1" applyBorder="1" applyAlignment="1">
      <alignment horizontal="center" vertical="center" wrapText="1"/>
    </xf>
    <xf numFmtId="1" fontId="3" fillId="26" borderId="33" xfId="202" applyNumberFormat="1" applyFont="1" applyFill="1" applyBorder="1" applyAlignment="1">
      <alignment horizontal="center" vertical="center" wrapText="1"/>
    </xf>
    <xf numFmtId="0" fontId="3" fillId="0" borderId="22" xfId="0" applyNumberFormat="1" applyFont="1" applyFill="1" applyBorder="1" applyAlignment="1" applyProtection="1">
      <alignment horizontal="left" vertical="center"/>
    </xf>
    <xf numFmtId="1" fontId="60" fillId="0" borderId="43" xfId="202" applyNumberFormat="1" applyFont="1" applyBorder="1" applyAlignment="1">
      <alignment horizontal="center" vertical="center"/>
    </xf>
    <xf numFmtId="1" fontId="60" fillId="0" borderId="1" xfId="202" applyNumberFormat="1" applyFont="1" applyBorder="1" applyAlignment="1">
      <alignment horizontal="center" vertical="center"/>
    </xf>
    <xf numFmtId="1" fontId="60" fillId="0" borderId="1" xfId="202" applyNumberFormat="1" applyFont="1" applyBorder="1" applyAlignment="1" applyProtection="1">
      <alignment horizontal="center" vertical="center"/>
      <protection locked="0"/>
    </xf>
    <xf numFmtId="1" fontId="60" fillId="0" borderId="26" xfId="202" applyNumberFormat="1" applyFont="1" applyBorder="1" applyAlignment="1" applyProtection="1">
      <alignment horizontal="center" vertical="center"/>
      <protection locked="0"/>
    </xf>
    <xf numFmtId="1" fontId="60" fillId="0" borderId="35" xfId="202" applyNumberFormat="1" applyFont="1" applyBorder="1" applyAlignment="1">
      <alignment horizontal="center" vertical="center"/>
    </xf>
    <xf numFmtId="0" fontId="3" fillId="28" borderId="45" xfId="202" applyNumberFormat="1" applyFont="1" applyFill="1" applyBorder="1" applyAlignment="1" applyProtection="1">
      <alignment horizontal="left" vertical="center"/>
    </xf>
    <xf numFmtId="1" fontId="60" fillId="0" borderId="19" xfId="202" applyNumberFormat="1" applyFont="1" applyBorder="1" applyAlignment="1" applyProtection="1">
      <alignment horizontal="center" vertical="center"/>
      <protection locked="0"/>
    </xf>
    <xf numFmtId="1" fontId="3" fillId="26" borderId="39" xfId="202" applyNumberFormat="1" applyFont="1" applyFill="1" applyBorder="1" applyAlignment="1">
      <alignment horizontal="center" vertical="center" wrapText="1"/>
    </xf>
    <xf numFmtId="3" fontId="61" fillId="27" borderId="46" xfId="202" applyNumberFormat="1" applyFont="1" applyFill="1" applyBorder="1" applyAlignment="1">
      <alignment vertical="center"/>
    </xf>
    <xf numFmtId="1" fontId="3" fillId="26" borderId="26" xfId="202" applyNumberFormat="1" applyFont="1" applyFill="1" applyBorder="1" applyAlignment="1">
      <alignment horizontal="center" vertical="center" wrapText="1"/>
    </xf>
    <xf numFmtId="1" fontId="3" fillId="0" borderId="1" xfId="202" applyNumberFormat="1" applyFont="1" applyFill="1" applyBorder="1" applyAlignment="1">
      <alignment horizontal="center" vertical="center" wrapText="1"/>
    </xf>
    <xf numFmtId="1" fontId="3" fillId="26" borderId="19" xfId="202" applyNumberFormat="1" applyFont="1" applyFill="1" applyBorder="1" applyAlignment="1">
      <alignment horizontal="center" vertical="center" wrapText="1"/>
    </xf>
    <xf numFmtId="1" fontId="3" fillId="26" borderId="2" xfId="20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" fontId="3" fillId="26" borderId="47" xfId="202" applyNumberFormat="1" applyFont="1" applyFill="1" applyBorder="1" applyAlignment="1">
      <alignment horizontal="center" vertical="center" wrapText="1"/>
    </xf>
    <xf numFmtId="1" fontId="3" fillId="26" borderId="48" xfId="202" applyNumberFormat="1" applyFont="1" applyFill="1" applyBorder="1" applyAlignment="1">
      <alignment horizontal="center" vertical="center" wrapText="1"/>
    </xf>
    <xf numFmtId="0" fontId="58" fillId="0" borderId="0" xfId="1" applyFont="1" applyAlignment="1">
      <alignment horizontal="left"/>
    </xf>
    <xf numFmtId="0" fontId="62" fillId="0" borderId="0" xfId="1" applyFont="1" applyAlignment="1"/>
    <xf numFmtId="0" fontId="63" fillId="0" borderId="0" xfId="202" applyFont="1" applyBorder="1" applyAlignment="1">
      <alignment vertical="center"/>
    </xf>
    <xf numFmtId="1" fontId="60" fillId="0" borderId="26" xfId="202" applyNumberFormat="1" applyFont="1" applyBorder="1" applyAlignment="1">
      <alignment horizontal="center" vertical="center"/>
    </xf>
    <xf numFmtId="1" fontId="3" fillId="26" borderId="51" xfId="202" applyNumberFormat="1" applyFont="1" applyFill="1" applyBorder="1" applyAlignment="1">
      <alignment horizontal="center" vertical="center" wrapText="1"/>
    </xf>
    <xf numFmtId="0" fontId="66" fillId="0" borderId="0" xfId="202" applyFont="1" applyBorder="1" applyAlignment="1">
      <alignment vertical="center"/>
    </xf>
    <xf numFmtId="191" fontId="67" fillId="26" borderId="15" xfId="0" applyNumberFormat="1" applyFont="1" applyFill="1" applyBorder="1"/>
    <xf numFmtId="0" fontId="55" fillId="0" borderId="52" xfId="202" applyFont="1" applyBorder="1" applyAlignment="1">
      <alignment vertical="center"/>
    </xf>
    <xf numFmtId="0" fontId="54" fillId="0" borderId="53" xfId="202" applyFont="1" applyBorder="1" applyAlignment="1">
      <alignment vertical="center"/>
    </xf>
    <xf numFmtId="0" fontId="65" fillId="29" borderId="54" xfId="0" applyFont="1" applyFill="1" applyBorder="1" applyAlignment="1">
      <alignment vertical="center" wrapText="1"/>
    </xf>
    <xf numFmtId="0" fontId="65" fillId="29" borderId="53" xfId="0" applyFont="1" applyFill="1" applyBorder="1" applyAlignment="1">
      <alignment vertical="center" wrapText="1"/>
    </xf>
    <xf numFmtId="0" fontId="65" fillId="29" borderId="17" xfId="0" applyFont="1" applyFill="1" applyBorder="1" applyAlignment="1">
      <alignment vertical="center" wrapText="1"/>
    </xf>
    <xf numFmtId="0" fontId="65" fillId="29" borderId="58" xfId="0" applyFont="1" applyFill="1" applyBorder="1" applyAlignment="1">
      <alignment vertical="center" wrapText="1"/>
    </xf>
    <xf numFmtId="191" fontId="67" fillId="26" borderId="59" xfId="0" applyNumberFormat="1" applyFont="1" applyFill="1" applyBorder="1"/>
    <xf numFmtId="191" fontId="67" fillId="26" borderId="60" xfId="0" applyNumberFormat="1" applyFont="1" applyFill="1" applyBorder="1"/>
    <xf numFmtId="192" fontId="54" fillId="0" borderId="0" xfId="206" applyNumberFormat="1" applyFont="1" applyBorder="1" applyAlignment="1">
      <alignment vertical="center"/>
    </xf>
    <xf numFmtId="0" fontId="68" fillId="29" borderId="30" xfId="0" applyFont="1" applyFill="1" applyBorder="1" applyAlignment="1">
      <alignment horizontal="left"/>
    </xf>
    <xf numFmtId="192" fontId="54" fillId="0" borderId="0" xfId="206" applyNumberFormat="1" applyFont="1" applyFill="1" applyBorder="1" applyAlignment="1">
      <alignment vertical="center"/>
    </xf>
    <xf numFmtId="167" fontId="54" fillId="0" borderId="0" xfId="206" applyFont="1" applyFill="1" applyBorder="1" applyAlignment="1">
      <alignment vertical="center"/>
    </xf>
    <xf numFmtId="191" fontId="67" fillId="26" borderId="62" xfId="0" applyNumberFormat="1" applyFont="1" applyFill="1" applyBorder="1"/>
    <xf numFmtId="191" fontId="67" fillId="0" borderId="63" xfId="0" applyNumberFormat="1" applyFont="1" applyBorder="1"/>
    <xf numFmtId="191" fontId="67" fillId="26" borderId="64" xfId="0" applyNumberFormat="1" applyFont="1" applyFill="1" applyBorder="1"/>
    <xf numFmtId="191" fontId="67" fillId="26" borderId="65" xfId="0" applyNumberFormat="1" applyFont="1" applyFill="1" applyBorder="1"/>
    <xf numFmtId="191" fontId="67" fillId="26" borderId="66" xfId="0" applyNumberFormat="1" applyFont="1" applyFill="1" applyBorder="1"/>
    <xf numFmtId="191" fontId="67" fillId="26" borderId="67" xfId="0" applyNumberFormat="1" applyFont="1" applyFill="1" applyBorder="1"/>
    <xf numFmtId="191" fontId="67" fillId="26" borderId="68" xfId="0" applyNumberFormat="1" applyFont="1" applyFill="1" applyBorder="1"/>
    <xf numFmtId="191" fontId="67" fillId="26" borderId="69" xfId="0" applyNumberFormat="1" applyFont="1" applyFill="1" applyBorder="1"/>
    <xf numFmtId="191" fontId="67" fillId="26" borderId="63" xfId="0" applyNumberFormat="1" applyFont="1" applyFill="1" applyBorder="1"/>
    <xf numFmtId="191" fontId="67" fillId="26" borderId="61" xfId="0" applyNumberFormat="1" applyFont="1" applyFill="1" applyBorder="1"/>
    <xf numFmtId="191" fontId="67" fillId="26" borderId="71" xfId="0" applyNumberFormat="1" applyFont="1" applyFill="1" applyBorder="1"/>
    <xf numFmtId="190" fontId="3" fillId="25" borderId="72" xfId="202" applyNumberFormat="1" applyFont="1" applyFill="1" applyBorder="1" applyAlignment="1" applyProtection="1">
      <alignment horizontal="right" vertical="center"/>
      <protection locked="0"/>
    </xf>
    <xf numFmtId="190" fontId="3" fillId="25" borderId="73" xfId="202" applyNumberFormat="1" applyFont="1" applyFill="1" applyBorder="1" applyAlignment="1" applyProtection="1">
      <alignment horizontal="right" vertical="center"/>
      <protection locked="0"/>
    </xf>
    <xf numFmtId="190" fontId="3" fillId="25" borderId="74" xfId="202" applyNumberFormat="1" applyFont="1" applyFill="1" applyBorder="1" applyAlignment="1" applyProtection="1">
      <alignment horizontal="right" vertical="center"/>
      <protection locked="0"/>
    </xf>
    <xf numFmtId="191" fontId="54" fillId="0" borderId="0" xfId="202" applyNumberFormat="1" applyFont="1" applyFill="1" applyBorder="1" applyAlignment="1">
      <alignment vertical="center"/>
    </xf>
    <xf numFmtId="191" fontId="54" fillId="0" borderId="0" xfId="202" applyNumberFormat="1" applyFont="1" applyBorder="1" applyAlignment="1">
      <alignment vertical="center"/>
    </xf>
    <xf numFmtId="0" fontId="3" fillId="0" borderId="66" xfId="0" applyNumberFormat="1" applyFont="1" applyFill="1" applyBorder="1" applyAlignment="1" applyProtection="1">
      <alignment horizontal="left" vertical="center"/>
    </xf>
    <xf numFmtId="0" fontId="3" fillId="0" borderId="70" xfId="0" applyNumberFormat="1" applyFont="1" applyFill="1" applyBorder="1" applyAlignment="1" applyProtection="1">
      <alignment horizontal="left" vertical="center"/>
    </xf>
    <xf numFmtId="0" fontId="3" fillId="0" borderId="70" xfId="202" applyNumberFormat="1" applyFont="1" applyFill="1" applyBorder="1" applyAlignment="1" applyProtection="1">
      <alignment horizontal="left" vertical="center"/>
    </xf>
    <xf numFmtId="0" fontId="57" fillId="0" borderId="19" xfId="205" applyFont="1" applyBorder="1" applyProtection="1">
      <alignment vertical="top"/>
    </xf>
    <xf numFmtId="0" fontId="3" fillId="0" borderId="75" xfId="202" applyNumberFormat="1" applyFont="1" applyFill="1" applyBorder="1" applyAlignment="1" applyProtection="1">
      <alignment horizontal="left" vertical="center"/>
    </xf>
    <xf numFmtId="0" fontId="3" fillId="28" borderId="76" xfId="202" applyNumberFormat="1" applyFont="1" applyFill="1" applyBorder="1" applyAlignment="1" applyProtection="1">
      <alignment horizontal="left" vertical="center"/>
    </xf>
    <xf numFmtId="0" fontId="3" fillId="0" borderId="77" xfId="202" applyNumberFormat="1" applyFont="1" applyFill="1" applyBorder="1" applyAlignment="1" applyProtection="1">
      <alignment horizontal="left" vertical="center"/>
    </xf>
    <xf numFmtId="191" fontId="67" fillId="26" borderId="40" xfId="0" applyNumberFormat="1" applyFont="1" applyFill="1" applyBorder="1"/>
    <xf numFmtId="191" fontId="67" fillId="26" borderId="37" xfId="0" applyNumberFormat="1" applyFont="1" applyFill="1" applyBorder="1"/>
    <xf numFmtId="191" fontId="67" fillId="26" borderId="0" xfId="0" applyNumberFormat="1" applyFont="1" applyFill="1" applyBorder="1"/>
    <xf numFmtId="191" fontId="67" fillId="26" borderId="78" xfId="0" applyNumberFormat="1" applyFont="1" applyFill="1" applyBorder="1"/>
    <xf numFmtId="191" fontId="67" fillId="26" borderId="19" xfId="0" applyNumberFormat="1" applyFont="1" applyFill="1" applyBorder="1"/>
    <xf numFmtId="191" fontId="67" fillId="26" borderId="75" xfId="0" applyNumberFormat="1" applyFont="1" applyFill="1" applyBorder="1"/>
    <xf numFmtId="191" fontId="67" fillId="26" borderId="38" xfId="0" applyNumberFormat="1" applyFont="1" applyFill="1" applyBorder="1" applyAlignment="1">
      <alignment horizontal="left"/>
    </xf>
    <xf numFmtId="191" fontId="67" fillId="26" borderId="63" xfId="0" applyNumberFormat="1" applyFont="1" applyFill="1" applyBorder="1" applyAlignment="1">
      <alignment horizontal="left"/>
    </xf>
    <xf numFmtId="0" fontId="70" fillId="0" borderId="0" xfId="202" applyFont="1" applyFill="1" applyBorder="1" applyAlignment="1">
      <alignment vertical="center"/>
    </xf>
    <xf numFmtId="3" fontId="70" fillId="0" borderId="0" xfId="202" applyNumberFormat="1" applyFont="1" applyFill="1" applyBorder="1" applyAlignment="1">
      <alignment vertical="center"/>
    </xf>
    <xf numFmtId="192" fontId="70" fillId="0" borderId="0" xfId="206" applyNumberFormat="1" applyFont="1" applyFill="1" applyBorder="1" applyAlignment="1">
      <alignment vertical="center"/>
    </xf>
    <xf numFmtId="191" fontId="70" fillId="0" borderId="0" xfId="202" applyNumberFormat="1" applyFont="1" applyFill="1" applyBorder="1" applyAlignment="1">
      <alignment vertical="center"/>
    </xf>
    <xf numFmtId="192" fontId="54" fillId="0" borderId="0" xfId="202" applyNumberFormat="1" applyFont="1" applyFill="1" applyBorder="1" applyAlignment="1">
      <alignment vertical="center"/>
    </xf>
    <xf numFmtId="193" fontId="54" fillId="0" borderId="0" xfId="206" applyNumberFormat="1" applyFont="1" applyFill="1" applyBorder="1" applyAlignment="1">
      <alignment vertical="center"/>
    </xf>
    <xf numFmtId="0" fontId="37" fillId="0" borderId="0" xfId="0" applyFont="1" applyFill="1"/>
    <xf numFmtId="167" fontId="70" fillId="0" borderId="0" xfId="206" applyFont="1" applyFill="1" applyBorder="1" applyAlignment="1">
      <alignment vertical="center"/>
    </xf>
    <xf numFmtId="10" fontId="54" fillId="0" borderId="0" xfId="207" applyNumberFormat="1" applyFont="1" applyFill="1" applyBorder="1" applyAlignment="1">
      <alignment vertical="center"/>
    </xf>
    <xf numFmtId="0" fontId="4" fillId="0" borderId="0" xfId="202" applyFont="1" applyFill="1" applyAlignment="1" applyProtection="1">
      <alignment horizontal="left"/>
    </xf>
    <xf numFmtId="0" fontId="4" fillId="29" borderId="0" xfId="0" applyFont="1" applyFill="1" applyAlignment="1">
      <alignment horizontal="left"/>
    </xf>
    <xf numFmtId="0" fontId="71" fillId="0" borderId="30" xfId="0" applyFont="1" applyFill="1" applyBorder="1"/>
    <xf numFmtId="0" fontId="71" fillId="0" borderId="30" xfId="0" applyFont="1" applyBorder="1"/>
    <xf numFmtId="0" fontId="39" fillId="0" borderId="0" xfId="157" applyFill="1" applyAlignment="1" applyProtection="1"/>
    <xf numFmtId="191" fontId="72" fillId="26" borderId="59" xfId="0" applyNumberFormat="1" applyFont="1" applyFill="1" applyBorder="1"/>
    <xf numFmtId="191" fontId="67" fillId="0" borderId="79" xfId="0" applyNumberFormat="1" applyFont="1" applyBorder="1"/>
    <xf numFmtId="191" fontId="67" fillId="26" borderId="4" xfId="0" applyNumberFormat="1" applyFont="1" applyFill="1" applyBorder="1"/>
    <xf numFmtId="3" fontId="61" fillId="27" borderId="4" xfId="202" applyNumberFormat="1" applyFont="1" applyFill="1" applyBorder="1" applyAlignment="1">
      <alignment vertical="center"/>
    </xf>
    <xf numFmtId="191" fontId="67" fillId="26" borderId="80" xfId="0" applyNumberFormat="1" applyFont="1" applyFill="1" applyBorder="1"/>
    <xf numFmtId="191" fontId="67" fillId="26" borderId="81" xfId="0" applyNumberFormat="1" applyFont="1" applyFill="1" applyBorder="1"/>
    <xf numFmtId="167" fontId="54" fillId="0" borderId="0" xfId="206" applyFont="1" applyBorder="1" applyAlignment="1">
      <alignment vertical="center"/>
    </xf>
    <xf numFmtId="0" fontId="47" fillId="0" borderId="0" xfId="158" applyFont="1" applyBorder="1" applyAlignment="1">
      <alignment horizontal="center" vertical="center"/>
    </xf>
    <xf numFmtId="0" fontId="48" fillId="0" borderId="0" xfId="158" applyFont="1" applyBorder="1" applyAlignment="1">
      <alignment horizontal="center" vertical="center"/>
    </xf>
    <xf numFmtId="0" fontId="49" fillId="0" borderId="0" xfId="1" applyFont="1" applyFill="1" applyAlignment="1">
      <alignment horizontal="center" vertical="top" wrapText="1"/>
    </xf>
    <xf numFmtId="0" fontId="65" fillId="29" borderId="56" xfId="0" applyFont="1" applyFill="1" applyBorder="1" applyAlignment="1">
      <alignment horizontal="center" vertical="center" wrapText="1"/>
    </xf>
    <xf numFmtId="0" fontId="65" fillId="29" borderId="57" xfId="0" applyFont="1" applyFill="1" applyBorder="1" applyAlignment="1">
      <alignment horizontal="center" vertical="center" wrapText="1"/>
    </xf>
    <xf numFmtId="0" fontId="59" fillId="0" borderId="18" xfId="202" applyFont="1" applyBorder="1" applyAlignment="1">
      <alignment horizontal="left" vertical="center"/>
    </xf>
    <xf numFmtId="0" fontId="59" fillId="0" borderId="25" xfId="202" applyFont="1" applyBorder="1" applyAlignment="1">
      <alignment horizontal="left" vertical="center"/>
    </xf>
    <xf numFmtId="0" fontId="59" fillId="0" borderId="44" xfId="202" applyFont="1" applyBorder="1" applyAlignment="1">
      <alignment horizontal="left" vertical="center"/>
    </xf>
    <xf numFmtId="0" fontId="59" fillId="0" borderId="31" xfId="202" applyFont="1" applyBorder="1" applyAlignment="1">
      <alignment horizontal="left" vertical="center"/>
    </xf>
    <xf numFmtId="0" fontId="4" fillId="0" borderId="0" xfId="204" applyFont="1" applyAlignment="1" applyProtection="1">
      <alignment horizontal="left" vertical="center"/>
    </xf>
    <xf numFmtId="0" fontId="65" fillId="29" borderId="54" xfId="0" applyFont="1" applyFill="1" applyBorder="1" applyAlignment="1">
      <alignment horizontal="center" vertical="center" wrapText="1"/>
    </xf>
    <xf numFmtId="0" fontId="65" fillId="29" borderId="53" xfId="0" applyFont="1" applyFill="1" applyBorder="1" applyAlignment="1">
      <alignment horizontal="center" vertical="center" wrapText="1"/>
    </xf>
    <xf numFmtId="0" fontId="65" fillId="29" borderId="55" xfId="0" applyFont="1" applyFill="1" applyBorder="1" applyAlignment="1">
      <alignment horizontal="center" vertical="center" wrapText="1"/>
    </xf>
    <xf numFmtId="0" fontId="64" fillId="29" borderId="53" xfId="0" applyFont="1" applyFill="1" applyBorder="1" applyAlignment="1">
      <alignment horizontal="center" vertical="center" wrapText="1"/>
    </xf>
    <xf numFmtId="0" fontId="64" fillId="29" borderId="58" xfId="0" applyFont="1" applyFill="1" applyBorder="1" applyAlignment="1">
      <alignment horizontal="center" vertical="center" wrapText="1"/>
    </xf>
    <xf numFmtId="0" fontId="59" fillId="0" borderId="49" xfId="202" applyFont="1" applyBorder="1" applyAlignment="1">
      <alignment horizontal="left" vertical="center"/>
    </xf>
    <xf numFmtId="0" fontId="59" fillId="0" borderId="50" xfId="202" applyFont="1" applyBorder="1" applyAlignment="1">
      <alignment horizontal="left" vertical="center"/>
    </xf>
    <xf numFmtId="0" fontId="64" fillId="29" borderId="55" xfId="0" applyFont="1" applyFill="1" applyBorder="1" applyAlignment="1">
      <alignment horizontal="center" vertical="center" wrapText="1"/>
    </xf>
  </cellXfs>
  <cellStyles count="208">
    <cellStyle name=" 1" xfId="3"/>
    <cellStyle name="%" xfId="4"/>
    <cellStyle name="_Administrata Publike" xfId="5"/>
    <cellStyle name="_Book1" xfId="6"/>
    <cellStyle name="_Bujqesia" xfId="7"/>
    <cellStyle name="_GDP Final 1996-2005 by 2 approaches" xfId="8"/>
    <cellStyle name="_GDP Final 1996-2005 by 2 approaches_Finale 2008 me Nace4" xfId="9"/>
    <cellStyle name="_gdp2009, varianti 4" xfId="10"/>
    <cellStyle name="_gdp2009, varianti 5" xfId="11"/>
    <cellStyle name="_gdp2009, varianti 5_Finale 2008 me Nace4" xfId="12"/>
    <cellStyle name="_Per vjetoren nga 3_mujoret" xfId="13"/>
    <cellStyle name="_TAB1" xfId="14"/>
    <cellStyle name="_TAB2" xfId="15"/>
    <cellStyle name="_TAB3" xfId="16"/>
    <cellStyle name="_TAB4" xfId="17"/>
    <cellStyle name="_TAB5" xfId="18"/>
    <cellStyle name="_VA-cons_TOT" xfId="19"/>
    <cellStyle name="_VA-cons_TOT_Finale 2008 me Nace4" xfId="20"/>
    <cellStyle name="_VA-cons_TOT_Ledjoni energjia" xfId="21"/>
    <cellStyle name="_VA-cons_TOT_Ledjoni energjia_Finale 2008 me Nace4" xfId="22"/>
    <cellStyle name="_Workbook for QGDP(dt.24 Prill, 2008)" xfId="23"/>
    <cellStyle name="0mitP" xfId="160"/>
    <cellStyle name="0ohneP" xfId="161"/>
    <cellStyle name="10mitP" xfId="162"/>
    <cellStyle name="12mitP" xfId="163"/>
    <cellStyle name="12ohneP" xfId="164"/>
    <cellStyle name="13mitP" xfId="165"/>
    <cellStyle name="1mitP" xfId="166"/>
    <cellStyle name="1ohneP" xfId="167"/>
    <cellStyle name="20% - Accent1 2" xfId="24"/>
    <cellStyle name="20% - Accent2 2" xfId="25"/>
    <cellStyle name="20% - Accent3 2" xfId="26"/>
    <cellStyle name="20% - Accent4 2" xfId="27"/>
    <cellStyle name="20% - Accent5 2" xfId="28"/>
    <cellStyle name="20% - Accent6 2" xfId="29"/>
    <cellStyle name="20% - Akzent1" xfId="168"/>
    <cellStyle name="20% - Akzent2" xfId="169"/>
    <cellStyle name="20% - Akzent3" xfId="170"/>
    <cellStyle name="20% - Akzent4" xfId="171"/>
    <cellStyle name="20% - Akzent5" xfId="172"/>
    <cellStyle name="20% - Akzent6" xfId="173"/>
    <cellStyle name="2mitP" xfId="174"/>
    <cellStyle name="2ohneP" xfId="175"/>
    <cellStyle name="3mitP" xfId="176"/>
    <cellStyle name="3ohneP" xfId="177"/>
    <cellStyle name="40% - Accent1 2" xfId="30"/>
    <cellStyle name="40% - Accent2 2" xfId="31"/>
    <cellStyle name="40% - Accent3 2" xfId="32"/>
    <cellStyle name="40% - Accent4 2" xfId="33"/>
    <cellStyle name="40% - Accent5 2" xfId="34"/>
    <cellStyle name="40% - Accent6 2" xfId="35"/>
    <cellStyle name="40% - Akzent1" xfId="178"/>
    <cellStyle name="40% - Akzent2" xfId="179"/>
    <cellStyle name="40% - Akzent3" xfId="180"/>
    <cellStyle name="40% - Akzent4" xfId="181"/>
    <cellStyle name="40% - Akzent5" xfId="182"/>
    <cellStyle name="40% - Akzent6" xfId="183"/>
    <cellStyle name="4mitP" xfId="184"/>
    <cellStyle name="4ohneP" xfId="185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60% - Akzent1" xfId="186"/>
    <cellStyle name="60% - Akzent2" xfId="187"/>
    <cellStyle name="60% - Akzent3" xfId="188"/>
    <cellStyle name="60% - Akzent4" xfId="189"/>
    <cellStyle name="60% - Akzent5" xfId="190"/>
    <cellStyle name="60% - Akzent6" xfId="191"/>
    <cellStyle name="6mitP" xfId="192"/>
    <cellStyle name="6ohneP" xfId="193"/>
    <cellStyle name="7mitP" xfId="194"/>
    <cellStyle name="9mitP" xfId="195"/>
    <cellStyle name="9ohneP" xfId="196"/>
    <cellStyle name="Accent1 2" xfId="42"/>
    <cellStyle name="Accent2 2" xfId="43"/>
    <cellStyle name="Accent3 2" xfId="44"/>
    <cellStyle name="Accent4 2" xfId="45"/>
    <cellStyle name="Accent5 2" xfId="46"/>
    <cellStyle name="Accent6 2" xfId="47"/>
    <cellStyle name="Bad 2" xfId="48"/>
    <cellStyle name="Calculation 2" xfId="49"/>
    <cellStyle name="Check Cell 2" xfId="50"/>
    <cellStyle name="Comma" xfId="206" builtinId="3"/>
    <cellStyle name="Comma 17" xfId="51"/>
    <cellStyle name="Comma 2" xfId="52"/>
    <cellStyle name="Comma 2 2" xfId="53"/>
    <cellStyle name="Comma 2 3" xfId="54"/>
    <cellStyle name="Comma 3" xfId="55"/>
    <cellStyle name="Comma 3 2" xfId="56"/>
    <cellStyle name="Comma 3 3" xfId="57"/>
    <cellStyle name="Comma 3 3 2" xfId="58"/>
    <cellStyle name="Comma 3 4" xfId="59"/>
    <cellStyle name="Comma 4" xfId="60"/>
    <cellStyle name="Comma 5" xfId="61"/>
    <cellStyle name="Comma 5 2" xfId="62"/>
    <cellStyle name="Comma 5 3" xfId="63"/>
    <cellStyle name="Comma 6" xfId="64"/>
    <cellStyle name="Comma 7" xfId="65"/>
    <cellStyle name="Comma 7 2" xfId="66"/>
    <cellStyle name="Comma 8" xfId="67"/>
    <cellStyle name="Comma0" xfId="68"/>
    <cellStyle name="Currency0" xfId="69"/>
    <cellStyle name="Date" xfId="70"/>
    <cellStyle name="Excel Built-in Normal" xfId="204"/>
    <cellStyle name="Explanatory Text 2" xfId="71"/>
    <cellStyle name="Fixed" xfId="72"/>
    <cellStyle name="Fuss" xfId="197"/>
    <cellStyle name="Good 2" xfId="73"/>
    <cellStyle name="Heading 1 2" xfId="74"/>
    <cellStyle name="Heading 2 2" xfId="75"/>
    <cellStyle name="Heading 3 2" xfId="76"/>
    <cellStyle name="Heading 4 2" xfId="77"/>
    <cellStyle name="Hyperlink" xfId="157" builtinId="8"/>
    <cellStyle name="Hyperlink 2" xfId="78"/>
    <cellStyle name="Hyperlink 3" xfId="203"/>
    <cellStyle name="Iau?iue_?ac?.oaa.90-92" xfId="79"/>
    <cellStyle name="Îáû÷íûé_93ãîä (2)" xfId="80"/>
    <cellStyle name="Input 2" xfId="81"/>
    <cellStyle name="Linked Cell 2" xfId="82"/>
    <cellStyle name="m49048872" xfId="83"/>
    <cellStyle name="mitP" xfId="198"/>
    <cellStyle name="Neutral 2" xfId="84"/>
    <cellStyle name="Normal" xfId="0" builtinId="0"/>
    <cellStyle name="Normal 10" xfId="85"/>
    <cellStyle name="Normal 11" xfId="86"/>
    <cellStyle name="Normal 12" xfId="87"/>
    <cellStyle name="Normal 13" xfId="1"/>
    <cellStyle name="Normal 13 2" xfId="88"/>
    <cellStyle name="Normal 14" xfId="2"/>
    <cellStyle name="Normal 15" xfId="89"/>
    <cellStyle name="Normal 16" xfId="159"/>
    <cellStyle name="Normal 17" xfId="202"/>
    <cellStyle name="Normal 18" xfId="90"/>
    <cellStyle name="Normal 2" xfId="91"/>
    <cellStyle name="Normal 2 2" xfId="92"/>
    <cellStyle name="Normal 2 2 2" xfId="93"/>
    <cellStyle name="Normal 3" xfId="94"/>
    <cellStyle name="Normal 3 2" xfId="95"/>
    <cellStyle name="Normal 3 3" xfId="96"/>
    <cellStyle name="Normal 4" xfId="97"/>
    <cellStyle name="Normal 4 2" xfId="98"/>
    <cellStyle name="Normal 4 3" xfId="99"/>
    <cellStyle name="Normal 5" xfId="100"/>
    <cellStyle name="Normal 5 2" xfId="101"/>
    <cellStyle name="Normal 5 3" xfId="102"/>
    <cellStyle name="Normal 6" xfId="103"/>
    <cellStyle name="Normal 6 2" xfId="104"/>
    <cellStyle name="Normal 7" xfId="105"/>
    <cellStyle name="Normal 8" xfId="106"/>
    <cellStyle name="Normal 9" xfId="107"/>
    <cellStyle name="Normal 9 2" xfId="108"/>
    <cellStyle name="Normál_Felhasznalas_tabla_1999" xfId="109"/>
    <cellStyle name="normální_Mez_02rr" xfId="205"/>
    <cellStyle name="Note 2" xfId="110"/>
    <cellStyle name="ohneP" xfId="199"/>
    <cellStyle name="Ouny?e [0]_Eeno1" xfId="111"/>
    <cellStyle name="Ouny?e_Eeno1" xfId="112"/>
    <cellStyle name="Òûñÿ÷è_Sheet1" xfId="113"/>
    <cellStyle name="Output 2" xfId="114"/>
    <cellStyle name="Percent" xfId="207" builtinId="5"/>
    <cellStyle name="Percent 2" xfId="115"/>
    <cellStyle name="s24" xfId="116"/>
    <cellStyle name="s30" xfId="117"/>
    <cellStyle name="s32" xfId="118"/>
    <cellStyle name="s33" xfId="119"/>
    <cellStyle name="s35" xfId="120"/>
    <cellStyle name="s37" xfId="121"/>
    <cellStyle name="s44" xfId="122"/>
    <cellStyle name="s45" xfId="123"/>
    <cellStyle name="s48" xfId="124"/>
    <cellStyle name="s56" xfId="125"/>
    <cellStyle name="s57" xfId="126"/>
    <cellStyle name="s58" xfId="127"/>
    <cellStyle name="s59" xfId="128"/>
    <cellStyle name="s62" xfId="129"/>
    <cellStyle name="s63" xfId="130"/>
    <cellStyle name="s64" xfId="131"/>
    <cellStyle name="s65" xfId="132"/>
    <cellStyle name="s66" xfId="133"/>
    <cellStyle name="s67" xfId="134"/>
    <cellStyle name="s68" xfId="135"/>
    <cellStyle name="s69" xfId="136"/>
    <cellStyle name="s70" xfId="137"/>
    <cellStyle name="s73" xfId="138"/>
    <cellStyle name="s78" xfId="139"/>
    <cellStyle name="s80" xfId="140"/>
    <cellStyle name="s82" xfId="141"/>
    <cellStyle name="s85" xfId="142"/>
    <cellStyle name="s93" xfId="143"/>
    <cellStyle name="s94" xfId="144"/>
    <cellStyle name="s95" xfId="145"/>
    <cellStyle name="Standard 2" xfId="200"/>
    <cellStyle name="Standard 3" xfId="201"/>
    <cellStyle name="Standard 3 2" xfId="158"/>
    <cellStyle name="Style 1" xfId="146"/>
    <cellStyle name="Text_e" xfId="147"/>
    <cellStyle name="Title 2" xfId="148"/>
    <cellStyle name="Total 2" xfId="149"/>
    <cellStyle name="Warning Text 2" xfId="150"/>
    <cellStyle name="Денежный [0]_BBПиндекс" xfId="151"/>
    <cellStyle name="Денежный_BBПиндекс" xfId="152"/>
    <cellStyle name="Обычный_5_QUART" xfId="153"/>
    <cellStyle name="Тысячи_Sheet1" xfId="154"/>
    <cellStyle name="Финансовый [0]_BBПиндекс" xfId="155"/>
    <cellStyle name="Финансовый_BBПиндекс" xfId="156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'Permbajtja-Content'!$A$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fmlaLink="'Permbajtja-Content'!$A$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1397479</xdr:colOff>
      <xdr:row>3</xdr:row>
      <xdr:rowOff>77637</xdr:rowOff>
    </xdr:from>
    <xdr:to>
      <xdr:col>9</xdr:col>
      <xdr:colOff>3499</xdr:colOff>
      <xdr:row>3</xdr:row>
      <xdr:rowOff>165215</xdr:rowOff>
    </xdr:to>
    <xdr:pic>
      <xdr:nvPicPr>
        <xdr:cNvPr id="2" name="Picture 2" descr="http://photos.wikimapia.org/p/00/01/45/06/03_96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 bwMode="auto">
        <a:xfrm>
          <a:off x="5483704" y="401487"/>
          <a:ext cx="9370" cy="8757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 macro="" textlink="">
      <xdr:nvSpPr>
        <xdr:cNvPr id="3" name="Rectangle 2"/>
        <xdr:cNvSpPr/>
      </xdr:nvSpPr>
      <xdr:spPr>
        <a:xfrm>
          <a:off x="6506137" y="1158688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47625</xdr:colOff>
      <xdr:row>1</xdr:row>
      <xdr:rowOff>114300</xdr:rowOff>
    </xdr:from>
    <xdr:to>
      <xdr:col>2</xdr:col>
      <xdr:colOff>87849</xdr:colOff>
      <xdr:row>4</xdr:row>
      <xdr:rowOff>19050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76225"/>
          <a:ext cx="13260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550332</xdr:colOff>
      <xdr:row>1</xdr:row>
      <xdr:rowOff>31750</xdr:rowOff>
    </xdr:from>
    <xdr:to>
      <xdr:col>13</xdr:col>
      <xdr:colOff>255925</xdr:colOff>
      <xdr:row>3</xdr:row>
      <xdr:rowOff>94494</xdr:rowOff>
    </xdr:to>
    <xdr:sp macro="" textlink="">
      <xdr:nvSpPr>
        <xdr:cNvPr id="3" name="Rectangle 2"/>
        <xdr:cNvSpPr/>
      </xdr:nvSpPr>
      <xdr:spPr>
        <a:xfrm>
          <a:off x="7302499" y="222250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1</xdr:row>
          <xdr:rowOff>76200</xdr:rowOff>
        </xdr:from>
        <xdr:to>
          <xdr:col>13</xdr:col>
          <xdr:colOff>104775</xdr:colOff>
          <xdr:row>2</xdr:row>
          <xdr:rowOff>47625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</xdr:row>
          <xdr:rowOff>47625</xdr:rowOff>
        </xdr:from>
        <xdr:to>
          <xdr:col>13</xdr:col>
          <xdr:colOff>123825</xdr:colOff>
          <xdr:row>3</xdr:row>
          <xdr:rowOff>28575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30941" y="2857501"/>
          <a:ext cx="289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22408</xdr:rowOff>
    </xdr:from>
    <xdr:to>
      <xdr:col>1</xdr:col>
      <xdr:colOff>1440656</xdr:colOff>
      <xdr:row>9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965383"/>
          <a:ext cx="2393156" cy="17111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10</xdr:row>
      <xdr:rowOff>2382</xdr:rowOff>
    </xdr:from>
    <xdr:to>
      <xdr:col>2</xdr:col>
      <xdr:colOff>87966</xdr:colOff>
      <xdr:row>10</xdr:row>
      <xdr:rowOff>2382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8441" y="2859882"/>
          <a:ext cx="2409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45216" y="2819401"/>
          <a:ext cx="276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922244"/>
          <a:ext cx="2238374" cy="16842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8441" y="2819401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945216" y="2819401"/>
          <a:ext cx="276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stat.gov.al/elirjeta_gdp/Punime%20te%20fundit/viti2005versioni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01\Elton_GDP\Documents%20and%20Settings\inselal\Desktop\Share\Admin\Ardhurat\Taksat%20e%20subsi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t%20e%20agreguar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X1">
            <v>1079</v>
          </cell>
        </row>
        <row r="4">
          <cell r="Y4" t="str">
            <v>2009_3</v>
          </cell>
        </row>
      </sheetData>
      <sheetData sheetId="5"/>
      <sheetData sheetId="6" refreshError="1"/>
      <sheetData sheetId="7">
        <row r="1">
          <cell r="X1">
            <v>1</v>
          </cell>
        </row>
        <row r="2">
          <cell r="X2" t="str">
            <v>2009_3</v>
          </cell>
        </row>
      </sheetData>
      <sheetData sheetId="8" refreshError="1"/>
      <sheetData sheetId="9">
        <row r="1">
          <cell r="X1">
            <v>101</v>
          </cell>
        </row>
        <row r="3">
          <cell r="U3" t="str">
            <v>2009_3</v>
          </cell>
        </row>
      </sheetData>
      <sheetData sheetId="10">
        <row r="1">
          <cell r="X1">
            <v>160</v>
          </cell>
        </row>
        <row r="2">
          <cell r="V2" t="str">
            <v>2009_3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>
        <row r="1">
          <cell r="E1" t="str">
            <v>No. of Variables</v>
          </cell>
          <cell r="G1">
            <v>4</v>
          </cell>
          <cell r="P1">
            <v>0</v>
          </cell>
        </row>
        <row r="2">
          <cell r="E2" t="str">
            <v>No. of Observations</v>
          </cell>
          <cell r="G2">
            <v>20</v>
          </cell>
        </row>
        <row r="3">
          <cell r="A3" t="str">
            <v>Dependent</v>
          </cell>
          <cell r="B3" t="str">
            <v>Indep1</v>
          </cell>
          <cell r="C3" t="str">
            <v>Indep2</v>
          </cell>
          <cell r="D3" t="str">
            <v>Indep3</v>
          </cell>
        </row>
        <row r="4">
          <cell r="A4">
            <v>94.202905783674225</v>
          </cell>
          <cell r="B4">
            <v>103.62628176880334</v>
          </cell>
          <cell r="C4">
            <v>60.140805880668516</v>
          </cell>
          <cell r="D4">
            <v>45.079409770290013</v>
          </cell>
        </row>
        <row r="5">
          <cell r="A5">
            <v>46.260456848566363</v>
          </cell>
          <cell r="B5">
            <v>52.063054354521469</v>
          </cell>
          <cell r="C5">
            <v>10.925398400353046</v>
          </cell>
          <cell r="D5">
            <v>7.1354352280141198</v>
          </cell>
        </row>
        <row r="6">
          <cell r="A6">
            <v>33.671316845049184</v>
          </cell>
          <cell r="B6">
            <v>43.124905005878624</v>
          </cell>
          <cell r="C6">
            <v>18.965392603276634</v>
          </cell>
          <cell r="D6">
            <v>40.188275617176842</v>
          </cell>
        </row>
        <row r="7">
          <cell r="A7">
            <v>69.791167455006331</v>
          </cell>
          <cell r="B7">
            <v>70.949638111574998</v>
          </cell>
          <cell r="C7">
            <v>47.552469476771755</v>
          </cell>
          <cell r="D7">
            <v>40.565079264289864</v>
          </cell>
        </row>
        <row r="8">
          <cell r="A8">
            <v>58</v>
          </cell>
          <cell r="B8">
            <v>67.982592933576683</v>
          </cell>
          <cell r="C8">
            <v>30.066613825681884</v>
          </cell>
          <cell r="D8">
            <v>42.060863299036043</v>
          </cell>
        </row>
        <row r="9">
          <cell r="A9">
            <v>22.912221582659509</v>
          </cell>
          <cell r="B9">
            <v>28.227145655863211</v>
          </cell>
          <cell r="C9">
            <v>17.126712947472225</v>
          </cell>
          <cell r="D9">
            <v>85.039014696493183</v>
          </cell>
        </row>
        <row r="10">
          <cell r="A10">
            <v>79.937267723724318</v>
          </cell>
          <cell r="B10">
            <v>89.263527947130612</v>
          </cell>
          <cell r="C10">
            <v>59.463045910402336</v>
          </cell>
          <cell r="D10">
            <v>97.375846210296331</v>
          </cell>
        </row>
        <row r="11">
          <cell r="A11">
            <v>24.333188386743743</v>
          </cell>
          <cell r="B11">
            <v>31.878979343899164</v>
          </cell>
          <cell r="C11">
            <v>-0.87524467932013295</v>
          </cell>
          <cell r="D11">
            <v>54.629653838251492</v>
          </cell>
        </row>
        <row r="12">
          <cell r="A12">
            <v>5.7156600095548571</v>
          </cell>
          <cell r="B12">
            <v>9.1476356251700857</v>
          </cell>
          <cell r="C12">
            <v>-27.064785500379575</v>
          </cell>
          <cell r="D12">
            <v>20.327047912014873</v>
          </cell>
        </row>
        <row r="13">
          <cell r="A13">
            <v>53.253150834732921</v>
          </cell>
          <cell r="B13">
            <v>56.303890953418964</v>
          </cell>
          <cell r="C13">
            <v>44.45727186461685</v>
          </cell>
          <cell r="D13">
            <v>77.933905040224261</v>
          </cell>
        </row>
        <row r="14">
          <cell r="A14">
            <v>44.329172304759211</v>
          </cell>
          <cell r="B14">
            <v>51.741954859500957</v>
          </cell>
          <cell r="C14">
            <v>21.467921637925883</v>
          </cell>
          <cell r="D14">
            <v>12.78612104252465</v>
          </cell>
        </row>
        <row r="15">
          <cell r="A15">
            <v>46</v>
          </cell>
          <cell r="B15">
            <v>51.410375675853246</v>
          </cell>
          <cell r="C15">
            <v>19.78531634551809</v>
          </cell>
          <cell r="D15">
            <v>14.347633191881437</v>
          </cell>
        </row>
        <row r="16">
          <cell r="A16">
            <v>24.48765043612584</v>
          </cell>
          <cell r="B16">
            <v>33.977854804894378</v>
          </cell>
          <cell r="C16">
            <v>-2.7537467335772945</v>
          </cell>
          <cell r="D16">
            <v>95.465223733935673</v>
          </cell>
        </row>
        <row r="17">
          <cell r="A17">
            <v>38.832535640335394</v>
          </cell>
          <cell r="B17">
            <v>43.203513843610899</v>
          </cell>
          <cell r="C17">
            <v>2.0441446091603908</v>
          </cell>
          <cell r="D17">
            <v>58.805148379172564</v>
          </cell>
        </row>
        <row r="18">
          <cell r="A18">
            <v>19.798154205109377</v>
          </cell>
          <cell r="B18">
            <v>25.222475323957077</v>
          </cell>
          <cell r="C18">
            <v>-16.856803061058137</v>
          </cell>
          <cell r="D18">
            <v>4.0737767178522288</v>
          </cell>
        </row>
        <row r="19">
          <cell r="A19">
            <v>21.167186750505842</v>
          </cell>
          <cell r="B19">
            <v>28.18208452579541</v>
          </cell>
          <cell r="C19">
            <v>12.334257122436789</v>
          </cell>
          <cell r="D19">
            <v>7.4250132513889788</v>
          </cell>
        </row>
        <row r="20">
          <cell r="A20">
            <v>22</v>
          </cell>
          <cell r="B20">
            <v>28.721810572016626</v>
          </cell>
          <cell r="C20">
            <v>-17.535727507344269</v>
          </cell>
          <cell r="D20">
            <v>19.940127709935517</v>
          </cell>
        </row>
        <row r="21">
          <cell r="A21">
            <v>23</v>
          </cell>
          <cell r="B21">
            <v>27.740312446855924</v>
          </cell>
          <cell r="C21">
            <v>-11.431430877457217</v>
          </cell>
          <cell r="D21">
            <v>20.187173582186844</v>
          </cell>
        </row>
        <row r="22">
          <cell r="A22">
            <v>39.832914619039016</v>
          </cell>
          <cell r="B22">
            <v>40.468555291317486</v>
          </cell>
          <cell r="C22">
            <v>36.392737615589525</v>
          </cell>
          <cell r="D22">
            <v>70.213343240969991</v>
          </cell>
        </row>
        <row r="23">
          <cell r="A23">
            <v>64.214344836904687</v>
          </cell>
          <cell r="B23">
            <v>67.298401691672254</v>
          </cell>
          <cell r="C23">
            <v>49.124742240732864</v>
          </cell>
          <cell r="D23">
            <v>49.640697061863115</v>
          </cell>
        </row>
      </sheetData>
      <sheetData sheetId="1">
        <row r="3">
          <cell r="A3" t="str">
            <v>Equation Parameters</v>
          </cell>
        </row>
        <row r="4">
          <cell r="A4" t="str">
            <v>R Square</v>
          </cell>
          <cell r="B4">
            <v>0.98942269074867251</v>
          </cell>
          <cell r="C4" t="str">
            <v xml:space="preserve"> 98.94% of the change in Dependent can be explained by the change in the 3 Independent Variables</v>
          </cell>
        </row>
        <row r="5">
          <cell r="A5" t="str">
            <v>Adjusted R Square</v>
          </cell>
          <cell r="B5">
            <v>0.98743944526404859</v>
          </cell>
          <cell r="C5" t="str">
            <v xml:space="preserve"> Adjusted for Sample Size bias</v>
          </cell>
          <cell r="I5">
            <v>2.5538418304475297</v>
          </cell>
          <cell r="J5" t="str">
            <v xml:space="preserve">  Durbin-Watson Statistic</v>
          </cell>
          <cell r="N5" t="str">
            <v>Critical D-W Values: Lower (Dl)=1.00; Upper (Du)=1.68</v>
          </cell>
        </row>
        <row r="6">
          <cell r="A6" t="str">
            <v>Standard Error</v>
          </cell>
          <cell r="B6">
            <v>2.5609392330812422</v>
          </cell>
          <cell r="C6" t="str">
            <v xml:space="preserve"> to +/- on result of Regression Equation</v>
          </cell>
          <cell r="J6" t="str">
            <v>Therefore Negative Autocorrelation maybe present at 95% Confidence</v>
          </cell>
        </row>
        <row r="7">
          <cell r="A7" t="str">
            <v>F - Statistic</v>
          </cell>
          <cell r="B7">
            <v>498.89068116865161</v>
          </cell>
          <cell r="C7" t="str">
            <v xml:space="preserve"> Therefore analysis IS Significant</v>
          </cell>
          <cell r="I7">
            <v>3.1273543754650746</v>
          </cell>
          <cell r="J7" t="str">
            <v xml:space="preserve">  Critical F-Statistic at 95% Confidence</v>
          </cell>
          <cell r="P7" t="str">
            <v xml:space="preserve"> (Significance holds to 100.0% Level of Confidence)</v>
          </cell>
        </row>
        <row r="9">
          <cell r="A9" t="str">
            <v xml:space="preserve"> Multiple Regression Equation</v>
          </cell>
          <cell r="E9" t="str">
            <v>Independent Analysis</v>
          </cell>
          <cell r="I9" t="str">
            <v>Auto Correlation</v>
          </cell>
          <cell r="J9" t="str">
            <v>Tests for Multicolinearity between Independent Variables</v>
          </cell>
        </row>
        <row r="10">
          <cell r="B10" t="str">
            <v>Coefficients</v>
          </cell>
          <cell r="C10" t="str">
            <v>Standard Error</v>
          </cell>
          <cell r="E10" t="str">
            <v xml:space="preserve"> R Squared</v>
          </cell>
          <cell r="F10" t="str">
            <v xml:space="preserve"> Gradient</v>
          </cell>
          <cell r="G10" t="str">
            <v xml:space="preserve"> Intercept</v>
          </cell>
          <cell r="I10" t="str">
            <v>Dl=1.20 Du=1.41</v>
          </cell>
          <cell r="J10" t="str">
            <v xml:space="preserve">Adjusted R-Squared against other Indep </v>
          </cell>
          <cell r="K10" t="str">
            <v>Independent R-Square Matrix</v>
          </cell>
        </row>
        <row r="11">
          <cell r="A11" t="str">
            <v>Intercept</v>
          </cell>
          <cell r="B11">
            <v>-0.35710865451048335</v>
          </cell>
          <cell r="C11">
            <v>2.289982527459844</v>
          </cell>
          <cell r="I11" t="str">
            <v>DW-Stat</v>
          </cell>
        </row>
        <row r="12">
          <cell r="A12" t="str">
            <v>Indep1</v>
          </cell>
          <cell r="B12">
            <v>0.85587438081697798</v>
          </cell>
          <cell r="C12">
            <v>5.5436136340869593E-2</v>
          </cell>
          <cell r="E12">
            <v>0.98570843075001191</v>
          </cell>
          <cell r="F12">
            <v>0.97173293197231314</v>
          </cell>
          <cell r="G12">
            <v>-4.5963429613504232</v>
          </cell>
          <cell r="I12">
            <v>2.4255992957428472</v>
          </cell>
          <cell r="J12">
            <v>0.76968651765812923</v>
          </cell>
          <cell r="K12">
            <v>1</v>
          </cell>
          <cell r="L12">
            <v>0.7807950978837267</v>
          </cell>
          <cell r="M12">
            <v>7.6866305087159623E-2</v>
          </cell>
          <cell r="U12" t="str">
            <v>Indep1</v>
          </cell>
        </row>
        <row r="13">
          <cell r="A13" t="str">
            <v>Indep2</v>
          </cell>
          <cell r="B13">
            <v>0.12470050637701124</v>
          </cell>
          <cell r="C13">
            <v>5.2609163735930609E-2</v>
          </cell>
          <cell r="E13">
            <v>0.81596491442934149</v>
          </cell>
          <cell r="F13">
            <v>0.78806901583047428</v>
          </cell>
          <cell r="G13">
            <v>27.664579218502453</v>
          </cell>
          <cell r="I13">
            <v>1.9016696302881781</v>
          </cell>
          <cell r="J13">
            <v>0.79681383986500676</v>
          </cell>
          <cell r="K13">
            <v>0.7807950978837267</v>
          </cell>
          <cell r="L13">
            <v>1</v>
          </cell>
          <cell r="M13">
            <v>0.18559700086445963</v>
          </cell>
          <cell r="U13" t="str">
            <v>Indep2</v>
          </cell>
        </row>
        <row r="14">
          <cell r="A14" t="str">
            <v>Indep3</v>
          </cell>
          <cell r="B14">
            <v>-2.1683258330503552E-2</v>
          </cell>
          <cell r="C14">
            <v>2.2282941877398738E-2</v>
          </cell>
          <cell r="E14">
            <v>7.5858575085584426E-2</v>
          </cell>
          <cell r="F14">
            <v>0.20885705522393228</v>
          </cell>
          <cell r="G14">
            <v>32.5724980011151</v>
          </cell>
          <cell r="I14">
            <v>1.7055884211359829</v>
          </cell>
          <cell r="J14">
            <v>0.14432574750962412</v>
          </cell>
          <cell r="K14">
            <v>7.6866305087159623E-2</v>
          </cell>
          <cell r="L14">
            <v>0.18559700086445963</v>
          </cell>
          <cell r="M14">
            <v>1</v>
          </cell>
          <cell r="U14" t="str">
            <v>Indep3</v>
          </cell>
        </row>
        <row r="22">
          <cell r="A22" t="str">
            <v xml:space="preserve">Dependent = </v>
          </cell>
          <cell r="B22" t="str">
            <v>0.86*Indep1 + 0.12*Indep2 + -0.02*Indep3 + -0.36 (+/- 2.56)</v>
          </cell>
          <cell r="K22" t="str">
            <v>Indep1</v>
          </cell>
          <cell r="L22" t="str">
            <v>Indep2</v>
          </cell>
          <cell r="M22" t="str">
            <v>Indep3</v>
          </cell>
        </row>
        <row r="24">
          <cell r="A24" t="str">
            <v>Actual versus Predicted Dependent</v>
          </cell>
          <cell r="K24" t="str">
            <v>Step 2 - Forecasting</v>
          </cell>
        </row>
        <row r="25">
          <cell r="K25" t="str">
            <v>Trend R-Squared Matrix</v>
          </cell>
          <cell r="P25" t="str">
            <v>3rd Ord Polynomial</v>
          </cell>
          <cell r="Q25" t="str">
            <v>2nd Ord Polynomial</v>
          </cell>
          <cell r="R25" t="str">
            <v>Exponential</v>
          </cell>
          <cell r="S25" t="str">
            <v>Linear</v>
          </cell>
        </row>
        <row r="27">
          <cell r="K27" t="str">
            <v>Independent Variable</v>
          </cell>
          <cell r="T27" t="str">
            <v>Choose Method</v>
          </cell>
        </row>
        <row r="28">
          <cell r="K28" t="str">
            <v>Indep1</v>
          </cell>
          <cell r="P28">
            <v>0.33114899218271193</v>
          </cell>
          <cell r="Q28">
            <v>0.32730319434876626</v>
          </cell>
          <cell r="R28">
            <v>0.11267768872073029</v>
          </cell>
          <cell r="S28">
            <v>0.19565925849166566</v>
          </cell>
          <cell r="U28" t="str">
            <v>Linear</v>
          </cell>
        </row>
        <row r="29">
          <cell r="K29" t="str">
            <v>Indep2</v>
          </cell>
          <cell r="P29">
            <v>0.31312466886155887</v>
          </cell>
          <cell r="Q29">
            <v>0.22131366634565902</v>
          </cell>
          <cell r="R29" t="e">
            <v>#NUM!</v>
          </cell>
          <cell r="S29">
            <v>0.10119714514195569</v>
          </cell>
          <cell r="U29" t="str">
            <v>Linear</v>
          </cell>
        </row>
        <row r="30">
          <cell r="K30" t="str">
            <v>Indep3</v>
          </cell>
          <cell r="P30">
            <v>0.18241797308472479</v>
          </cell>
          <cell r="Q30">
            <v>2.8090884873810319E-2</v>
          </cell>
          <cell r="R30">
            <v>1.8779440217156228E-2</v>
          </cell>
          <cell r="S30">
            <v>9.7158090118854758E-3</v>
          </cell>
          <cell r="U30" t="str">
            <v>Linear</v>
          </cell>
        </row>
        <row r="39">
          <cell r="K39" t="str">
            <v>Number of Periods to Forecast</v>
          </cell>
          <cell r="P39">
            <v>10</v>
          </cell>
        </row>
      </sheetData>
      <sheetData sheetId="2">
        <row r="1">
          <cell r="A1" t="str">
            <v>Forecast Output</v>
          </cell>
        </row>
        <row r="2">
          <cell r="A2">
            <v>-0.35710865451048335</v>
          </cell>
          <cell r="B2">
            <v>0.85587438081697798</v>
          </cell>
          <cell r="C2">
            <v>0.12470050637701124</v>
          </cell>
          <cell r="D2">
            <v>-2.1683258330503552E-2</v>
          </cell>
        </row>
        <row r="3">
          <cell r="A3" t="str">
            <v>Time Period</v>
          </cell>
          <cell r="B3" t="str">
            <v>Indep1</v>
          </cell>
          <cell r="C3" t="str">
            <v>Indep2</v>
          </cell>
          <cell r="D3" t="str">
            <v>Indep3</v>
          </cell>
          <cell r="L3" t="str">
            <v>Dependent</v>
          </cell>
        </row>
        <row r="4">
          <cell r="A4">
            <v>1</v>
          </cell>
          <cell r="B4">
            <v>103.62628176880334</v>
          </cell>
          <cell r="C4">
            <v>60.140805880668516</v>
          </cell>
          <cell r="D4">
            <v>45.079409770290013</v>
          </cell>
          <cell r="L4">
            <v>94.202905783674225</v>
          </cell>
        </row>
        <row r="5">
          <cell r="A5">
            <v>2</v>
          </cell>
          <cell r="B5">
            <v>52.063054354521469</v>
          </cell>
          <cell r="C5">
            <v>10.925398400353046</v>
          </cell>
          <cell r="D5">
            <v>7.1354352280141198</v>
          </cell>
          <cell r="L5">
            <v>46.260456848566363</v>
          </cell>
        </row>
        <row r="6">
          <cell r="A6">
            <v>3</v>
          </cell>
          <cell r="B6">
            <v>43.124905005878624</v>
          </cell>
          <cell r="C6">
            <v>18.965392603276634</v>
          </cell>
          <cell r="D6">
            <v>40.188275617176842</v>
          </cell>
          <cell r="L6">
            <v>33.671316845049184</v>
          </cell>
        </row>
        <row r="7">
          <cell r="A7">
            <v>4</v>
          </cell>
          <cell r="B7">
            <v>70.949638111574998</v>
          </cell>
          <cell r="C7">
            <v>47.552469476771755</v>
          </cell>
          <cell r="D7">
            <v>40.565079264289864</v>
          </cell>
          <cell r="L7">
            <v>69.791167455006331</v>
          </cell>
        </row>
        <row r="8">
          <cell r="A8">
            <v>5</v>
          </cell>
          <cell r="B8">
            <v>67.982592933576683</v>
          </cell>
          <cell r="C8">
            <v>30.066613825681884</v>
          </cell>
          <cell r="D8">
            <v>42.060863299036043</v>
          </cell>
          <cell r="L8">
            <v>58</v>
          </cell>
        </row>
        <row r="9">
          <cell r="A9">
            <v>6</v>
          </cell>
          <cell r="B9">
            <v>28.227145655863211</v>
          </cell>
          <cell r="C9">
            <v>17.126712947472225</v>
          </cell>
          <cell r="D9">
            <v>85.039014696493183</v>
          </cell>
          <cell r="L9">
            <v>22.912221582659509</v>
          </cell>
        </row>
        <row r="10">
          <cell r="A10">
            <v>7</v>
          </cell>
          <cell r="B10">
            <v>89.263527947130612</v>
          </cell>
          <cell r="C10">
            <v>59.463045910402336</v>
          </cell>
          <cell r="D10">
            <v>97.375846210296331</v>
          </cell>
          <cell r="L10">
            <v>79.937267723724318</v>
          </cell>
        </row>
        <row r="11">
          <cell r="A11">
            <v>8</v>
          </cell>
          <cell r="B11">
            <v>31.878979343899164</v>
          </cell>
          <cell r="C11">
            <v>-0.87524467932013295</v>
          </cell>
          <cell r="D11">
            <v>54.629653838251492</v>
          </cell>
          <cell r="L11">
            <v>24.333188386743743</v>
          </cell>
        </row>
        <row r="12">
          <cell r="A12">
            <v>9</v>
          </cell>
          <cell r="B12">
            <v>9.1476356251700857</v>
          </cell>
          <cell r="C12">
            <v>-27.064785500379575</v>
          </cell>
          <cell r="D12">
            <v>20.327047912014873</v>
          </cell>
          <cell r="L12">
            <v>5.7156600095548571</v>
          </cell>
        </row>
        <row r="13">
          <cell r="A13">
            <v>10</v>
          </cell>
          <cell r="B13">
            <v>56.303890953418964</v>
          </cell>
          <cell r="C13">
            <v>44.45727186461685</v>
          </cell>
          <cell r="D13">
            <v>77.933905040224261</v>
          </cell>
          <cell r="L13">
            <v>53.253150834732921</v>
          </cell>
        </row>
        <row r="14">
          <cell r="A14">
            <v>11</v>
          </cell>
          <cell r="B14">
            <v>51.741954859500957</v>
          </cell>
          <cell r="C14">
            <v>21.467921637925883</v>
          </cell>
          <cell r="D14">
            <v>12.78612104252465</v>
          </cell>
          <cell r="L14">
            <v>44.329172304759211</v>
          </cell>
        </row>
        <row r="15">
          <cell r="A15">
            <v>12</v>
          </cell>
          <cell r="B15">
            <v>51.410375675853246</v>
          </cell>
          <cell r="C15">
            <v>19.78531634551809</v>
          </cell>
          <cell r="D15">
            <v>14.347633191881437</v>
          </cell>
          <cell r="L15">
            <v>46</v>
          </cell>
        </row>
        <row r="16">
          <cell r="A16">
            <v>13</v>
          </cell>
          <cell r="B16">
            <v>33.977854804894378</v>
          </cell>
          <cell r="C16">
            <v>-2.7537467335772945</v>
          </cell>
          <cell r="D16">
            <v>95.465223733935673</v>
          </cell>
          <cell r="L16">
            <v>24.48765043612584</v>
          </cell>
        </row>
        <row r="17">
          <cell r="A17">
            <v>14</v>
          </cell>
          <cell r="B17">
            <v>43.203513843610899</v>
          </cell>
          <cell r="C17">
            <v>2.0441446091603908</v>
          </cell>
          <cell r="D17">
            <v>58.805148379172564</v>
          </cell>
          <cell r="L17">
            <v>38.832535640335394</v>
          </cell>
        </row>
        <row r="18">
          <cell r="A18">
            <v>15</v>
          </cell>
          <cell r="B18">
            <v>25.222475323957077</v>
          </cell>
          <cell r="C18">
            <v>-16.856803061058137</v>
          </cell>
          <cell r="D18">
            <v>4.0737767178522288</v>
          </cell>
          <cell r="L18">
            <v>19.798154205109377</v>
          </cell>
        </row>
        <row r="19">
          <cell r="A19">
            <v>16</v>
          </cell>
          <cell r="B19">
            <v>28.18208452579541</v>
          </cell>
          <cell r="C19">
            <v>12.334257122436789</v>
          </cell>
          <cell r="D19">
            <v>7.4250132513889788</v>
          </cell>
          <cell r="L19">
            <v>21.167186750505842</v>
          </cell>
        </row>
        <row r="20">
          <cell r="A20">
            <v>17</v>
          </cell>
          <cell r="B20">
            <v>28.721810572016626</v>
          </cell>
          <cell r="C20">
            <v>-17.535727507344269</v>
          </cell>
          <cell r="D20">
            <v>19.940127709935517</v>
          </cell>
          <cell r="L20">
            <v>22</v>
          </cell>
        </row>
        <row r="21">
          <cell r="A21">
            <v>18</v>
          </cell>
          <cell r="B21">
            <v>27.740312446855924</v>
          </cell>
          <cell r="C21">
            <v>-11.431430877457217</v>
          </cell>
          <cell r="D21">
            <v>20.187173582186844</v>
          </cell>
          <cell r="L21">
            <v>23</v>
          </cell>
        </row>
        <row r="22">
          <cell r="A22">
            <v>19</v>
          </cell>
          <cell r="B22">
            <v>40.468555291317486</v>
          </cell>
          <cell r="C22">
            <v>36.392737615589525</v>
          </cell>
          <cell r="D22">
            <v>70.213343240969991</v>
          </cell>
          <cell r="L22">
            <v>39.832914619039016</v>
          </cell>
        </row>
        <row r="23">
          <cell r="A23">
            <v>20</v>
          </cell>
          <cell r="B23">
            <v>67.298401691672254</v>
          </cell>
          <cell r="C23">
            <v>49.124742240732864</v>
          </cell>
          <cell r="D23">
            <v>49.640697061863115</v>
          </cell>
          <cell r="L23">
            <v>64.214344836904687</v>
          </cell>
        </row>
        <row r="24">
          <cell r="A24">
            <v>21</v>
          </cell>
          <cell r="B24">
            <v>29.198218630656399</v>
          </cell>
          <cell r="C24">
            <v>2.878579968817828</v>
          </cell>
          <cell r="L24">
            <v>24.991859016719616</v>
          </cell>
        </row>
        <row r="25">
          <cell r="A25">
            <v>22</v>
          </cell>
          <cell r="B25">
            <v>27.452644258646004</v>
          </cell>
          <cell r="C25">
            <v>1.4702109557458591</v>
          </cell>
          <cell r="L25">
            <v>23.322242302809471</v>
          </cell>
        </row>
        <row r="26">
          <cell r="A26">
            <v>23</v>
          </cell>
          <cell r="B26">
            <v>25.707069886635601</v>
          </cell>
          <cell r="C26">
            <v>6.1841942673886763E-2</v>
          </cell>
          <cell r="L26">
            <v>21.652625588899312</v>
          </cell>
        </row>
        <row r="27">
          <cell r="A27">
            <v>24</v>
          </cell>
          <cell r="B27">
            <v>23.961495514625199</v>
          </cell>
          <cell r="C27">
            <v>-1.3465270703980821</v>
          </cell>
          <cell r="L27">
            <v>19.98300887498916</v>
          </cell>
        </row>
        <row r="28">
          <cell r="A28">
            <v>25</v>
          </cell>
          <cell r="B28">
            <v>22.215921142614803</v>
          </cell>
          <cell r="C28">
            <v>-2.7548960834700509</v>
          </cell>
          <cell r="L28">
            <v>18.313392161079008</v>
          </cell>
        </row>
        <row r="29">
          <cell r="A29">
            <v>26</v>
          </cell>
          <cell r="B29">
            <v>20.470346770604401</v>
          </cell>
          <cell r="C29">
            <v>-4.1632650965420197</v>
          </cell>
          <cell r="L29">
            <v>16.643775447168856</v>
          </cell>
        </row>
        <row r="30">
          <cell r="A30">
            <v>27</v>
          </cell>
          <cell r="B30">
            <v>18.724772398593998</v>
          </cell>
          <cell r="C30">
            <v>-5.5716341096139885</v>
          </cell>
          <cell r="L30">
            <v>14.974158733258705</v>
          </cell>
        </row>
        <row r="31">
          <cell r="A31">
            <v>28</v>
          </cell>
          <cell r="B31">
            <v>16.979198026583603</v>
          </cell>
          <cell r="C31">
            <v>-6.9800031226859574</v>
          </cell>
          <cell r="L31">
            <v>13.304542019348554</v>
          </cell>
        </row>
        <row r="32">
          <cell r="A32">
            <v>29</v>
          </cell>
          <cell r="B32">
            <v>15.233623654573201</v>
          </cell>
          <cell r="C32">
            <v>-8.3883721357579333</v>
          </cell>
          <cell r="L32">
            <v>11.634925305438399</v>
          </cell>
        </row>
        <row r="33">
          <cell r="A33">
            <v>30</v>
          </cell>
          <cell r="B33">
            <v>13.488049282562798</v>
          </cell>
          <cell r="C33">
            <v>-9.7967411488299021</v>
          </cell>
          <cell r="L33">
            <v>9.9653085915282436</v>
          </cell>
        </row>
        <row r="34">
          <cell r="A34">
            <v>31</v>
          </cell>
          <cell r="B34">
            <v>11.742474910552403</v>
          </cell>
          <cell r="C34">
            <v>-11.205110161901871</v>
          </cell>
          <cell r="L34">
            <v>8.2956918776180952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</sheetData>
      <sheetData sheetId="3">
        <row r="3">
          <cell r="AF3" t="str">
            <v>DL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M3" t="str">
            <v>DU</v>
          </cell>
          <cell r="AN3">
            <v>1</v>
          </cell>
          <cell r="AO3">
            <v>2</v>
          </cell>
          <cell r="AP3">
            <v>3</v>
          </cell>
          <cell r="AQ3">
            <v>4</v>
          </cell>
          <cell r="AR3">
            <v>5</v>
          </cell>
        </row>
        <row r="4">
          <cell r="D4">
            <v>45.079409770290013</v>
          </cell>
          <cell r="L4">
            <v>1</v>
          </cell>
          <cell r="AF4">
            <v>0</v>
          </cell>
          <cell r="AG4">
            <v>1.08</v>
          </cell>
          <cell r="AH4">
            <v>0.95</v>
          </cell>
          <cell r="AI4">
            <v>0.82</v>
          </cell>
          <cell r="AJ4">
            <v>0.69</v>
          </cell>
          <cell r="AK4">
            <v>0.56000000000000005</v>
          </cell>
          <cell r="AM4">
            <v>0</v>
          </cell>
          <cell r="AN4">
            <v>1.36</v>
          </cell>
          <cell r="AO4">
            <v>1.54</v>
          </cell>
          <cell r="AP4">
            <v>1.75</v>
          </cell>
          <cell r="AQ4">
            <v>1.97</v>
          </cell>
          <cell r="AR4">
            <v>2.21</v>
          </cell>
        </row>
        <row r="5">
          <cell r="D5">
            <v>7.1354352280141198</v>
          </cell>
          <cell r="L5">
            <v>2</v>
          </cell>
          <cell r="AF5">
            <v>15</v>
          </cell>
          <cell r="AG5">
            <v>1.08</v>
          </cell>
          <cell r="AH5">
            <v>0.95</v>
          </cell>
          <cell r="AI5">
            <v>0.82</v>
          </cell>
          <cell r="AJ5">
            <v>0.69</v>
          </cell>
          <cell r="AK5">
            <v>0.56000000000000005</v>
          </cell>
          <cell r="AM5">
            <v>15</v>
          </cell>
          <cell r="AN5">
            <v>1.36</v>
          </cell>
          <cell r="AO5">
            <v>1.54</v>
          </cell>
          <cell r="AP5">
            <v>1.75</v>
          </cell>
          <cell r="AQ5">
            <v>1.97</v>
          </cell>
          <cell r="AR5">
            <v>2.21</v>
          </cell>
        </row>
        <row r="6">
          <cell r="D6">
            <v>40.188275617176842</v>
          </cell>
          <cell r="L6">
            <v>3</v>
          </cell>
          <cell r="AF6">
            <v>16</v>
          </cell>
          <cell r="AG6">
            <v>1.1000000000000001</v>
          </cell>
          <cell r="AH6">
            <v>0.98</v>
          </cell>
          <cell r="AI6">
            <v>0.86</v>
          </cell>
          <cell r="AJ6">
            <v>0.74</v>
          </cell>
          <cell r="AK6">
            <v>0.62</v>
          </cell>
          <cell r="AM6">
            <v>16</v>
          </cell>
          <cell r="AN6">
            <v>1.37</v>
          </cell>
          <cell r="AO6">
            <v>1.54</v>
          </cell>
          <cell r="AP6">
            <v>1.73</v>
          </cell>
          <cell r="AQ6">
            <v>1.93</v>
          </cell>
          <cell r="AR6">
            <v>2.15</v>
          </cell>
        </row>
        <row r="7">
          <cell r="D7">
            <v>40.565079264289864</v>
          </cell>
          <cell r="L7">
            <v>4</v>
          </cell>
          <cell r="AF7">
            <v>17</v>
          </cell>
          <cell r="AG7">
            <v>1.1299999999999999</v>
          </cell>
          <cell r="AH7">
            <v>1.02</v>
          </cell>
          <cell r="AI7">
            <v>0.9</v>
          </cell>
          <cell r="AJ7">
            <v>0.78</v>
          </cell>
          <cell r="AK7">
            <v>0.67</v>
          </cell>
          <cell r="AM7">
            <v>17</v>
          </cell>
          <cell r="AN7">
            <v>1.38</v>
          </cell>
          <cell r="AO7">
            <v>1.54</v>
          </cell>
          <cell r="AP7">
            <v>1.71</v>
          </cell>
          <cell r="AQ7">
            <v>1.9</v>
          </cell>
          <cell r="AR7">
            <v>2.1</v>
          </cell>
        </row>
        <row r="8">
          <cell r="D8">
            <v>42.060863299036043</v>
          </cell>
          <cell r="L8">
            <v>5</v>
          </cell>
          <cell r="AF8">
            <v>18</v>
          </cell>
          <cell r="AG8">
            <v>1.1599999999999999</v>
          </cell>
          <cell r="AH8">
            <v>1.05</v>
          </cell>
          <cell r="AI8">
            <v>0.93</v>
          </cell>
          <cell r="AJ8">
            <v>0.82</v>
          </cell>
          <cell r="AK8">
            <v>0.71</v>
          </cell>
          <cell r="AM8">
            <v>18</v>
          </cell>
          <cell r="AN8">
            <v>1.39</v>
          </cell>
          <cell r="AO8">
            <v>1.53</v>
          </cell>
          <cell r="AP8">
            <v>1.69</v>
          </cell>
          <cell r="AQ8">
            <v>1.87</v>
          </cell>
          <cell r="AR8">
            <v>2.06</v>
          </cell>
        </row>
        <row r="9">
          <cell r="D9">
            <v>85.039014696493183</v>
          </cell>
          <cell r="L9">
            <v>6</v>
          </cell>
          <cell r="AF9">
            <v>19</v>
          </cell>
          <cell r="AG9">
            <v>1.18</v>
          </cell>
          <cell r="AH9">
            <v>1.08</v>
          </cell>
          <cell r="AI9">
            <v>0.97</v>
          </cell>
          <cell r="AJ9">
            <v>0.86</v>
          </cell>
          <cell r="AK9">
            <v>0.75</v>
          </cell>
          <cell r="AM9">
            <v>19</v>
          </cell>
          <cell r="AN9">
            <v>1.4</v>
          </cell>
          <cell r="AO9">
            <v>1.53</v>
          </cell>
          <cell r="AP9">
            <v>1.68</v>
          </cell>
          <cell r="AQ9">
            <v>1.85</v>
          </cell>
          <cell r="AR9">
            <v>2.02</v>
          </cell>
        </row>
        <row r="10">
          <cell r="D10">
            <v>97.375846210296331</v>
          </cell>
          <cell r="L10">
            <v>7</v>
          </cell>
          <cell r="AF10">
            <v>20</v>
          </cell>
          <cell r="AG10">
            <v>1.2</v>
          </cell>
          <cell r="AH10">
            <v>1.1000000000000001</v>
          </cell>
          <cell r="AI10">
            <v>1</v>
          </cell>
          <cell r="AJ10">
            <v>0.9</v>
          </cell>
          <cell r="AK10">
            <v>0.79</v>
          </cell>
          <cell r="AM10">
            <v>20</v>
          </cell>
          <cell r="AN10">
            <v>1.41</v>
          </cell>
          <cell r="AO10">
            <v>1.54</v>
          </cell>
          <cell r="AP10">
            <v>1.68</v>
          </cell>
          <cell r="AQ10">
            <v>1.83</v>
          </cell>
          <cell r="AR10">
            <v>1.99</v>
          </cell>
        </row>
        <row r="11">
          <cell r="D11">
            <v>54.629653838251492</v>
          </cell>
          <cell r="L11">
            <v>8</v>
          </cell>
          <cell r="AF11">
            <v>21</v>
          </cell>
          <cell r="AG11">
            <v>1.22</v>
          </cell>
          <cell r="AH11">
            <v>1.1299999999999999</v>
          </cell>
          <cell r="AI11">
            <v>1.03</v>
          </cell>
          <cell r="AJ11">
            <v>0.93</v>
          </cell>
          <cell r="AK11">
            <v>0.83</v>
          </cell>
          <cell r="AM11">
            <v>21</v>
          </cell>
          <cell r="AN11">
            <v>1.42</v>
          </cell>
          <cell r="AO11">
            <v>1.54</v>
          </cell>
          <cell r="AP11">
            <v>1.67</v>
          </cell>
          <cell r="AQ11">
            <v>1.81</v>
          </cell>
          <cell r="AR11">
            <v>1.96</v>
          </cell>
        </row>
        <row r="12">
          <cell r="D12">
            <v>20.327047912014873</v>
          </cell>
          <cell r="L12">
            <v>9</v>
          </cell>
          <cell r="AF12">
            <v>22</v>
          </cell>
          <cell r="AG12">
            <v>1.24</v>
          </cell>
          <cell r="AH12">
            <v>1.1499999999999999</v>
          </cell>
          <cell r="AI12">
            <v>1.05</v>
          </cell>
          <cell r="AJ12">
            <v>0.96</v>
          </cell>
          <cell r="AK12">
            <v>0.86</v>
          </cell>
          <cell r="AM12">
            <v>22</v>
          </cell>
          <cell r="AN12">
            <v>1.43</v>
          </cell>
          <cell r="AO12">
            <v>1.54</v>
          </cell>
          <cell r="AP12">
            <v>1.66</v>
          </cell>
          <cell r="AQ12">
            <v>1.8</v>
          </cell>
          <cell r="AR12">
            <v>1.94</v>
          </cell>
        </row>
        <row r="13">
          <cell r="D13">
            <v>77.933905040224261</v>
          </cell>
          <cell r="L13">
            <v>10</v>
          </cell>
          <cell r="AF13">
            <v>23</v>
          </cell>
          <cell r="AG13">
            <v>1.26</v>
          </cell>
          <cell r="AH13">
            <v>1.17</v>
          </cell>
          <cell r="AI13">
            <v>1.08</v>
          </cell>
          <cell r="AJ13">
            <v>0.99</v>
          </cell>
          <cell r="AK13">
            <v>0.9</v>
          </cell>
          <cell r="AM13">
            <v>23</v>
          </cell>
          <cell r="AN13">
            <v>1.44</v>
          </cell>
          <cell r="AO13">
            <v>1.54</v>
          </cell>
          <cell r="AP13">
            <v>1.66</v>
          </cell>
          <cell r="AQ13">
            <v>1.79</v>
          </cell>
          <cell r="AR13">
            <v>1.92</v>
          </cell>
        </row>
        <row r="14">
          <cell r="D14">
            <v>12.78612104252465</v>
          </cell>
          <cell r="L14">
            <v>11</v>
          </cell>
          <cell r="AF14">
            <v>24</v>
          </cell>
          <cell r="AG14">
            <v>1.27</v>
          </cell>
          <cell r="AH14">
            <v>1.19</v>
          </cell>
          <cell r="AI14">
            <v>1.1000000000000001</v>
          </cell>
          <cell r="AJ14">
            <v>1.01</v>
          </cell>
          <cell r="AK14">
            <v>0.93</v>
          </cell>
          <cell r="AM14">
            <v>24</v>
          </cell>
          <cell r="AN14">
            <v>1.45</v>
          </cell>
          <cell r="AO14">
            <v>1.55</v>
          </cell>
          <cell r="AP14">
            <v>1.66</v>
          </cell>
          <cell r="AQ14">
            <v>1.78</v>
          </cell>
          <cell r="AR14">
            <v>1.9</v>
          </cell>
        </row>
        <row r="15">
          <cell r="D15">
            <v>14.347633191881437</v>
          </cell>
          <cell r="L15">
            <v>12</v>
          </cell>
          <cell r="AF15">
            <v>25</v>
          </cell>
          <cell r="AG15">
            <v>1.29</v>
          </cell>
          <cell r="AH15">
            <v>1.21</v>
          </cell>
          <cell r="AI15">
            <v>1.1200000000000001</v>
          </cell>
          <cell r="AJ15">
            <v>1.04</v>
          </cell>
          <cell r="AK15">
            <v>0.95</v>
          </cell>
          <cell r="AM15">
            <v>25</v>
          </cell>
          <cell r="AN15">
            <v>1.45</v>
          </cell>
          <cell r="AO15">
            <v>1.55</v>
          </cell>
          <cell r="AP15">
            <v>1.66</v>
          </cell>
          <cell r="AQ15">
            <v>1.77</v>
          </cell>
          <cell r="AR15">
            <v>1.89</v>
          </cell>
        </row>
        <row r="16">
          <cell r="D16">
            <v>95.465223733935673</v>
          </cell>
          <cell r="L16">
            <v>13</v>
          </cell>
          <cell r="AF16">
            <v>26</v>
          </cell>
          <cell r="AG16">
            <v>1.3</v>
          </cell>
          <cell r="AH16">
            <v>1.22</v>
          </cell>
          <cell r="AI16">
            <v>1.1399999999999999</v>
          </cell>
          <cell r="AJ16">
            <v>1.06</v>
          </cell>
          <cell r="AK16">
            <v>0.98</v>
          </cell>
          <cell r="AM16">
            <v>26</v>
          </cell>
          <cell r="AN16">
            <v>1.46</v>
          </cell>
          <cell r="AO16">
            <v>1.55</v>
          </cell>
          <cell r="AP16">
            <v>1.65</v>
          </cell>
          <cell r="AQ16">
            <v>1.76</v>
          </cell>
          <cell r="AR16">
            <v>1.88</v>
          </cell>
        </row>
        <row r="17">
          <cell r="D17">
            <v>58.805148379172564</v>
          </cell>
          <cell r="L17">
            <v>14</v>
          </cell>
          <cell r="AF17">
            <v>27</v>
          </cell>
          <cell r="AG17">
            <v>1.32</v>
          </cell>
          <cell r="AH17">
            <v>1.24</v>
          </cell>
          <cell r="AI17">
            <v>1.1599999999999999</v>
          </cell>
          <cell r="AJ17">
            <v>1.08</v>
          </cell>
          <cell r="AK17">
            <v>1.01</v>
          </cell>
          <cell r="AM17">
            <v>27</v>
          </cell>
          <cell r="AN17">
            <v>1.47</v>
          </cell>
          <cell r="AO17">
            <v>1.56</v>
          </cell>
          <cell r="AP17">
            <v>1.65</v>
          </cell>
          <cell r="AQ17">
            <v>1.76</v>
          </cell>
          <cell r="AR17">
            <v>1.86</v>
          </cell>
        </row>
        <row r="18">
          <cell r="D18">
            <v>4.0737767178522288</v>
          </cell>
          <cell r="L18">
            <v>15</v>
          </cell>
          <cell r="AF18">
            <v>28</v>
          </cell>
          <cell r="AG18">
            <v>1.33</v>
          </cell>
          <cell r="AH18">
            <v>1.26</v>
          </cell>
          <cell r="AI18">
            <v>1.18</v>
          </cell>
          <cell r="AJ18">
            <v>1.1000000000000001</v>
          </cell>
          <cell r="AK18">
            <v>1.03</v>
          </cell>
          <cell r="AM18">
            <v>28</v>
          </cell>
          <cell r="AN18">
            <v>1.48</v>
          </cell>
          <cell r="AO18">
            <v>1.56</v>
          </cell>
          <cell r="AP18">
            <v>1.65</v>
          </cell>
          <cell r="AQ18">
            <v>1.75</v>
          </cell>
          <cell r="AR18">
            <v>1.85</v>
          </cell>
        </row>
        <row r="19">
          <cell r="D19">
            <v>7.4250132513889788</v>
          </cell>
          <cell r="L19">
            <v>16</v>
          </cell>
          <cell r="AF19">
            <v>29</v>
          </cell>
          <cell r="AG19">
            <v>1.34</v>
          </cell>
          <cell r="AH19">
            <v>1.27</v>
          </cell>
          <cell r="AI19">
            <v>1.2</v>
          </cell>
          <cell r="AJ19">
            <v>1.1200000000000001</v>
          </cell>
          <cell r="AK19">
            <v>1.05</v>
          </cell>
          <cell r="AM19">
            <v>29</v>
          </cell>
          <cell r="AN19">
            <v>1.48</v>
          </cell>
          <cell r="AO19">
            <v>1.56</v>
          </cell>
          <cell r="AP19">
            <v>1.65</v>
          </cell>
          <cell r="AQ19">
            <v>1.74</v>
          </cell>
          <cell r="AR19">
            <v>1.84</v>
          </cell>
        </row>
        <row r="20">
          <cell r="D20">
            <v>19.940127709935517</v>
          </cell>
          <cell r="L20">
            <v>17</v>
          </cell>
          <cell r="AF20">
            <v>30</v>
          </cell>
          <cell r="AG20">
            <v>1.35</v>
          </cell>
          <cell r="AH20">
            <v>1.28</v>
          </cell>
          <cell r="AI20">
            <v>1.21</v>
          </cell>
          <cell r="AJ20">
            <v>1.1399999999999999</v>
          </cell>
          <cell r="AK20">
            <v>1.07</v>
          </cell>
          <cell r="AM20">
            <v>30</v>
          </cell>
          <cell r="AN20">
            <v>1.49</v>
          </cell>
          <cell r="AO20">
            <v>1.57</v>
          </cell>
          <cell r="AP20">
            <v>1.65</v>
          </cell>
          <cell r="AQ20">
            <v>1.74</v>
          </cell>
          <cell r="AR20">
            <v>1.83</v>
          </cell>
        </row>
        <row r="21">
          <cell r="D21">
            <v>20.187173582186844</v>
          </cell>
          <cell r="L21">
            <v>18</v>
          </cell>
          <cell r="AF21">
            <v>31</v>
          </cell>
          <cell r="AG21">
            <v>1.36</v>
          </cell>
          <cell r="AH21">
            <v>1.3</v>
          </cell>
          <cell r="AI21">
            <v>1.23</v>
          </cell>
          <cell r="AJ21">
            <v>1.1599999999999999</v>
          </cell>
          <cell r="AK21">
            <v>1.0900000000000001</v>
          </cell>
          <cell r="AM21">
            <v>31</v>
          </cell>
          <cell r="AN21">
            <v>1.5</v>
          </cell>
          <cell r="AO21">
            <v>1.57</v>
          </cell>
          <cell r="AP21">
            <v>1.65</v>
          </cell>
          <cell r="AQ21">
            <v>1.74</v>
          </cell>
          <cell r="AR21">
            <v>1.83</v>
          </cell>
        </row>
        <row r="22">
          <cell r="D22">
            <v>70.213343240969991</v>
          </cell>
          <cell r="L22">
            <v>19</v>
          </cell>
          <cell r="AF22">
            <v>32</v>
          </cell>
          <cell r="AG22">
            <v>1.37</v>
          </cell>
          <cell r="AH22">
            <v>1.31</v>
          </cell>
          <cell r="AI22">
            <v>1.24</v>
          </cell>
          <cell r="AJ22">
            <v>1.18</v>
          </cell>
          <cell r="AK22">
            <v>1.1100000000000001</v>
          </cell>
          <cell r="AM22">
            <v>32</v>
          </cell>
          <cell r="AN22">
            <v>1.5</v>
          </cell>
          <cell r="AO22">
            <v>1.57</v>
          </cell>
          <cell r="AP22">
            <v>1.65</v>
          </cell>
          <cell r="AQ22">
            <v>1.73</v>
          </cell>
          <cell r="AR22">
            <v>1.82</v>
          </cell>
        </row>
        <row r="23">
          <cell r="D23">
            <v>49.640697061863115</v>
          </cell>
          <cell r="L23">
            <v>20</v>
          </cell>
          <cell r="AF23">
            <v>33</v>
          </cell>
          <cell r="AG23">
            <v>1.38</v>
          </cell>
          <cell r="AH23">
            <v>1.32</v>
          </cell>
          <cell r="AI23">
            <v>1.26</v>
          </cell>
          <cell r="AJ23">
            <v>1.19</v>
          </cell>
          <cell r="AK23">
            <v>1.1299999999999999</v>
          </cell>
          <cell r="AM23">
            <v>33</v>
          </cell>
          <cell r="AN23">
            <v>1.51</v>
          </cell>
          <cell r="AO23">
            <v>1.58</v>
          </cell>
          <cell r="AP23">
            <v>1.65</v>
          </cell>
          <cell r="AQ23">
            <v>1.73</v>
          </cell>
          <cell r="AR23">
            <v>1.81</v>
          </cell>
        </row>
        <row r="24">
          <cell r="AF24">
            <v>34</v>
          </cell>
          <cell r="AG24">
            <v>1.39</v>
          </cell>
          <cell r="AH24">
            <v>1.33</v>
          </cell>
          <cell r="AI24">
            <v>1.27</v>
          </cell>
          <cell r="AJ24">
            <v>1.21</v>
          </cell>
          <cell r="AK24">
            <v>1.1499999999999999</v>
          </cell>
          <cell r="AM24">
            <v>34</v>
          </cell>
          <cell r="AN24">
            <v>1.51</v>
          </cell>
          <cell r="AO24">
            <v>1.58</v>
          </cell>
          <cell r="AP24">
            <v>1.65</v>
          </cell>
          <cell r="AQ24">
            <v>1.73</v>
          </cell>
          <cell r="AR24">
            <v>1.81</v>
          </cell>
        </row>
        <row r="25">
          <cell r="AF25">
            <v>35</v>
          </cell>
          <cell r="AG25">
            <v>1.4</v>
          </cell>
          <cell r="AH25">
            <v>1.34</v>
          </cell>
          <cell r="AI25">
            <v>1.28</v>
          </cell>
          <cell r="AJ25">
            <v>1.22</v>
          </cell>
          <cell r="AK25">
            <v>1.1599999999999999</v>
          </cell>
          <cell r="AM25">
            <v>35</v>
          </cell>
          <cell r="AN25">
            <v>1.52</v>
          </cell>
          <cell r="AO25">
            <v>1.58</v>
          </cell>
          <cell r="AP25">
            <v>1.65</v>
          </cell>
          <cell r="AQ25">
            <v>1.73</v>
          </cell>
          <cell r="AR25">
            <v>1.8</v>
          </cell>
        </row>
        <row r="26">
          <cell r="AF26">
            <v>36</v>
          </cell>
          <cell r="AG26">
            <v>1.41</v>
          </cell>
          <cell r="AH26">
            <v>1.35</v>
          </cell>
          <cell r="AI26">
            <v>1.29</v>
          </cell>
          <cell r="AJ26">
            <v>1.24</v>
          </cell>
          <cell r="AK26">
            <v>1.18</v>
          </cell>
          <cell r="AM26">
            <v>36</v>
          </cell>
          <cell r="AN26">
            <v>1.52</v>
          </cell>
          <cell r="AO26">
            <v>1.59</v>
          </cell>
          <cell r="AP26">
            <v>1.65</v>
          </cell>
          <cell r="AQ26">
            <v>1.73</v>
          </cell>
          <cell r="AR26">
            <v>1.8</v>
          </cell>
        </row>
        <row r="27">
          <cell r="AF27">
            <v>37</v>
          </cell>
          <cell r="AG27">
            <v>1.42</v>
          </cell>
          <cell r="AH27">
            <v>1.36</v>
          </cell>
          <cell r="AI27">
            <v>1.31</v>
          </cell>
          <cell r="AJ27">
            <v>1.25</v>
          </cell>
          <cell r="AK27">
            <v>1.19</v>
          </cell>
          <cell r="AM27">
            <v>37</v>
          </cell>
          <cell r="AN27">
            <v>1.53</v>
          </cell>
          <cell r="AO27">
            <v>1.59</v>
          </cell>
          <cell r="AP27">
            <v>1.66</v>
          </cell>
          <cell r="AQ27">
            <v>1.72</v>
          </cell>
          <cell r="AR27">
            <v>1.8</v>
          </cell>
        </row>
        <row r="28">
          <cell r="AF28">
            <v>38</v>
          </cell>
          <cell r="AG28">
            <v>1.43</v>
          </cell>
          <cell r="AH28">
            <v>1.37</v>
          </cell>
          <cell r="AI28">
            <v>1.32</v>
          </cell>
          <cell r="AJ28">
            <v>1.26</v>
          </cell>
          <cell r="AK28">
            <v>1.21</v>
          </cell>
          <cell r="AM28">
            <v>38</v>
          </cell>
          <cell r="AN28">
            <v>1.54</v>
          </cell>
          <cell r="AO28">
            <v>1.59</v>
          </cell>
          <cell r="AP28">
            <v>1.66</v>
          </cell>
          <cell r="AQ28">
            <v>1.72</v>
          </cell>
          <cell r="AR28">
            <v>1.79</v>
          </cell>
        </row>
        <row r="29">
          <cell r="AF29">
            <v>39</v>
          </cell>
          <cell r="AG29">
            <v>1.43</v>
          </cell>
          <cell r="AH29">
            <v>1.38</v>
          </cell>
          <cell r="AI29">
            <v>1.33</v>
          </cell>
          <cell r="AJ29">
            <v>1.27</v>
          </cell>
          <cell r="AK29">
            <v>1.22</v>
          </cell>
          <cell r="AM29">
            <v>39</v>
          </cell>
          <cell r="AN29">
            <v>1.54</v>
          </cell>
          <cell r="AO29">
            <v>1.6</v>
          </cell>
          <cell r="AP29">
            <v>1.66</v>
          </cell>
          <cell r="AQ29">
            <v>1.72</v>
          </cell>
          <cell r="AR29">
            <v>1.79</v>
          </cell>
        </row>
        <row r="30">
          <cell r="AF30">
            <v>40</v>
          </cell>
          <cell r="AG30">
            <v>1.44</v>
          </cell>
          <cell r="AH30">
            <v>1.39</v>
          </cell>
          <cell r="AI30">
            <v>1.34</v>
          </cell>
          <cell r="AJ30">
            <v>1.29</v>
          </cell>
          <cell r="AK30">
            <v>1.23</v>
          </cell>
          <cell r="AM30">
            <v>40</v>
          </cell>
          <cell r="AN30">
            <v>1.54</v>
          </cell>
          <cell r="AO30">
            <v>1.6</v>
          </cell>
          <cell r="AP30">
            <v>1.66</v>
          </cell>
          <cell r="AQ30">
            <v>1.72</v>
          </cell>
          <cell r="AR30">
            <v>1.79</v>
          </cell>
        </row>
        <row r="31">
          <cell r="AF31">
            <v>45</v>
          </cell>
          <cell r="AG31">
            <v>1.48</v>
          </cell>
          <cell r="AH31">
            <v>1.43</v>
          </cell>
          <cell r="AI31">
            <v>1.38</v>
          </cell>
          <cell r="AJ31">
            <v>1.34</v>
          </cell>
          <cell r="AK31">
            <v>1.29</v>
          </cell>
          <cell r="AM31">
            <v>45</v>
          </cell>
          <cell r="AN31">
            <v>1.57</v>
          </cell>
          <cell r="AO31">
            <v>1.62</v>
          </cell>
          <cell r="AP31">
            <v>1.67</v>
          </cell>
          <cell r="AQ31">
            <v>1.72</v>
          </cell>
          <cell r="AR31">
            <v>1.78</v>
          </cell>
        </row>
        <row r="32">
          <cell r="AF32">
            <v>50</v>
          </cell>
          <cell r="AG32">
            <v>1.5</v>
          </cell>
          <cell r="AH32">
            <v>1.46</v>
          </cell>
          <cell r="AI32">
            <v>1.42</v>
          </cell>
          <cell r="AJ32">
            <v>1.38</v>
          </cell>
          <cell r="AK32">
            <v>1.34</v>
          </cell>
          <cell r="AM32">
            <v>50</v>
          </cell>
          <cell r="AN32">
            <v>1.59</v>
          </cell>
          <cell r="AO32">
            <v>1.63</v>
          </cell>
          <cell r="AP32">
            <v>1.67</v>
          </cell>
          <cell r="AQ32">
            <v>1.72</v>
          </cell>
          <cell r="AR32">
            <v>1.77</v>
          </cell>
        </row>
        <row r="33">
          <cell r="AF33">
            <v>55</v>
          </cell>
          <cell r="AG33">
            <v>1.53</v>
          </cell>
          <cell r="AH33">
            <v>1.49</v>
          </cell>
          <cell r="AI33">
            <v>1.45</v>
          </cell>
          <cell r="AJ33">
            <v>1.41</v>
          </cell>
          <cell r="AK33">
            <v>1.38</v>
          </cell>
          <cell r="AM33">
            <v>55</v>
          </cell>
          <cell r="AN33">
            <v>1.6</v>
          </cell>
          <cell r="AO33">
            <v>1.64</v>
          </cell>
          <cell r="AP33">
            <v>1.68</v>
          </cell>
          <cell r="AQ33">
            <v>1.72</v>
          </cell>
          <cell r="AR33">
            <v>1.77</v>
          </cell>
        </row>
        <row r="34">
          <cell r="AF34">
            <v>60</v>
          </cell>
          <cell r="AG34">
            <v>1.55</v>
          </cell>
          <cell r="AH34">
            <v>1.51</v>
          </cell>
          <cell r="AI34">
            <v>1.48</v>
          </cell>
          <cell r="AJ34">
            <v>1.44</v>
          </cell>
          <cell r="AK34">
            <v>1.41</v>
          </cell>
          <cell r="AM34">
            <v>60</v>
          </cell>
          <cell r="AN34">
            <v>1.62</v>
          </cell>
          <cell r="AO34">
            <v>1.65</v>
          </cell>
          <cell r="AP34">
            <v>1.69</v>
          </cell>
          <cell r="AQ34">
            <v>1.73</v>
          </cell>
          <cell r="AR34">
            <v>1.77</v>
          </cell>
        </row>
        <row r="35">
          <cell r="AF35">
            <v>65</v>
          </cell>
          <cell r="AG35">
            <v>1.57</v>
          </cell>
          <cell r="AH35">
            <v>1.54</v>
          </cell>
          <cell r="AI35">
            <v>1.5</v>
          </cell>
          <cell r="AJ35">
            <v>1.47</v>
          </cell>
          <cell r="AK35">
            <v>1.44</v>
          </cell>
          <cell r="AM35">
            <v>65</v>
          </cell>
          <cell r="AN35">
            <v>1.63</v>
          </cell>
          <cell r="AO35">
            <v>1.66</v>
          </cell>
          <cell r="AP35">
            <v>1.7</v>
          </cell>
          <cell r="AQ35">
            <v>1.73</v>
          </cell>
          <cell r="AR35">
            <v>1.77</v>
          </cell>
        </row>
        <row r="36">
          <cell r="AF36">
            <v>70</v>
          </cell>
          <cell r="AG36">
            <v>1.58</v>
          </cell>
          <cell r="AH36">
            <v>1.55</v>
          </cell>
          <cell r="AI36">
            <v>1.52</v>
          </cell>
          <cell r="AJ36">
            <v>1.49</v>
          </cell>
          <cell r="AK36">
            <v>1.46</v>
          </cell>
          <cell r="AM36">
            <v>70</v>
          </cell>
          <cell r="AN36">
            <v>1.64</v>
          </cell>
          <cell r="AO36">
            <v>1.67</v>
          </cell>
          <cell r="AP36">
            <v>1.7</v>
          </cell>
          <cell r="AQ36">
            <v>1.74</v>
          </cell>
          <cell r="AR36">
            <v>1.77</v>
          </cell>
        </row>
        <row r="37">
          <cell r="AF37">
            <v>75</v>
          </cell>
          <cell r="AG37">
            <v>1.6</v>
          </cell>
          <cell r="AH37">
            <v>1.57</v>
          </cell>
          <cell r="AI37">
            <v>1.54</v>
          </cell>
          <cell r="AJ37">
            <v>1.51</v>
          </cell>
          <cell r="AK37">
            <v>1.49</v>
          </cell>
          <cell r="AM37">
            <v>75</v>
          </cell>
          <cell r="AN37">
            <v>1.65</v>
          </cell>
          <cell r="AO37">
            <v>1.68</v>
          </cell>
          <cell r="AP37">
            <v>1.71</v>
          </cell>
          <cell r="AQ37">
            <v>1.74</v>
          </cell>
          <cell r="AR37">
            <v>1.77</v>
          </cell>
        </row>
        <row r="38">
          <cell r="AF38">
            <v>80</v>
          </cell>
          <cell r="AG38">
            <v>1.61</v>
          </cell>
          <cell r="AH38">
            <v>1.59</v>
          </cell>
          <cell r="AI38">
            <v>1.56</v>
          </cell>
          <cell r="AJ38">
            <v>1.53</v>
          </cell>
          <cell r="AK38">
            <v>1.51</v>
          </cell>
          <cell r="AM38">
            <v>80</v>
          </cell>
          <cell r="AN38">
            <v>1.66</v>
          </cell>
          <cell r="AO38">
            <v>1.69</v>
          </cell>
          <cell r="AP38">
            <v>1.72</v>
          </cell>
          <cell r="AQ38">
            <v>1.74</v>
          </cell>
          <cell r="AR38">
            <v>1.77</v>
          </cell>
        </row>
        <row r="39">
          <cell r="AF39">
            <v>85</v>
          </cell>
          <cell r="AG39">
            <v>1.62</v>
          </cell>
          <cell r="AH39">
            <v>1.6</v>
          </cell>
          <cell r="AI39">
            <v>1.57</v>
          </cell>
          <cell r="AJ39">
            <v>1.55</v>
          </cell>
          <cell r="AK39">
            <v>1.52</v>
          </cell>
          <cell r="AM39">
            <v>85</v>
          </cell>
          <cell r="AN39">
            <v>1.67</v>
          </cell>
          <cell r="AO39">
            <v>1.7</v>
          </cell>
          <cell r="AP39">
            <v>1.72</v>
          </cell>
          <cell r="AQ39">
            <v>1.75</v>
          </cell>
          <cell r="AR39">
            <v>1.77</v>
          </cell>
        </row>
        <row r="40">
          <cell r="AF40">
            <v>90</v>
          </cell>
          <cell r="AG40">
            <v>1.63</v>
          </cell>
          <cell r="AH40">
            <v>1.61</v>
          </cell>
          <cell r="AI40">
            <v>1.59</v>
          </cell>
          <cell r="AJ40">
            <v>1.57</v>
          </cell>
          <cell r="AK40">
            <v>1.54</v>
          </cell>
          <cell r="AM40">
            <v>90</v>
          </cell>
          <cell r="AN40">
            <v>1.68</v>
          </cell>
          <cell r="AO40">
            <v>1.7</v>
          </cell>
          <cell r="AP40">
            <v>1.73</v>
          </cell>
          <cell r="AQ40">
            <v>1.75</v>
          </cell>
          <cell r="AR40">
            <v>1.78</v>
          </cell>
        </row>
        <row r="41">
          <cell r="AF41">
            <v>95</v>
          </cell>
          <cell r="AG41">
            <v>1.64</v>
          </cell>
          <cell r="AH41">
            <v>1.62</v>
          </cell>
          <cell r="AI41">
            <v>1.6</v>
          </cell>
          <cell r="AJ41">
            <v>1.58</v>
          </cell>
          <cell r="AK41">
            <v>1.56</v>
          </cell>
          <cell r="AM41">
            <v>95</v>
          </cell>
          <cell r="AN41">
            <v>1.69</v>
          </cell>
          <cell r="AO41">
            <v>1.71</v>
          </cell>
          <cell r="AP41">
            <v>1.73</v>
          </cell>
          <cell r="AQ41">
            <v>1.75</v>
          </cell>
          <cell r="AR41">
            <v>1.78</v>
          </cell>
        </row>
        <row r="42">
          <cell r="AF42">
            <v>100</v>
          </cell>
          <cell r="AG42">
            <v>1.65</v>
          </cell>
          <cell r="AH42">
            <v>1.63</v>
          </cell>
          <cell r="AI42">
            <v>1.61</v>
          </cell>
          <cell r="AJ42">
            <v>1.59</v>
          </cell>
          <cell r="AK42">
            <v>1.57</v>
          </cell>
          <cell r="AM42">
            <v>100</v>
          </cell>
          <cell r="AN42">
            <v>1.69</v>
          </cell>
          <cell r="AO42">
            <v>1.72</v>
          </cell>
          <cell r="AP42">
            <v>1.74</v>
          </cell>
          <cell r="AQ42">
            <v>1.76</v>
          </cell>
          <cell r="AR42">
            <v>1.78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>
        <row r="1">
          <cell r="X1">
            <v>1032</v>
          </cell>
        </row>
        <row r="2">
          <cell r="Y2" t="str">
            <v>2008_3</v>
          </cell>
        </row>
      </sheetData>
      <sheetData sheetId="3"/>
      <sheetData sheetId="4"/>
      <sheetData sheetId="5">
        <row r="1">
          <cell r="X1">
            <v>91</v>
          </cell>
        </row>
        <row r="2">
          <cell r="Z2" t="str">
            <v>2008_3</v>
          </cell>
        </row>
      </sheetData>
      <sheetData sheetId="6"/>
      <sheetData sheetId="7">
        <row r="1">
          <cell r="V1">
            <v>135</v>
          </cell>
        </row>
        <row r="3">
          <cell r="X3" t="str">
            <v>2008_3</v>
          </cell>
        </row>
      </sheetData>
      <sheetData sheetId="8"/>
      <sheetData sheetId="9">
        <row r="1">
          <cell r="V1">
            <v>6</v>
          </cell>
        </row>
        <row r="2">
          <cell r="X2" t="str">
            <v>2008_3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0">
          <cell r="G50">
            <v>64098.786689700013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MoF"/>
    </sheetNames>
    <sheetDataSet>
      <sheetData sheetId="0" refreshError="1">
        <row r="61">
          <cell r="A61" t="str">
            <v>Subsidies</v>
          </cell>
        </row>
        <row r="78">
          <cell r="D7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y_NAbuilder"/>
      <sheetName val="Use_NAbuilder"/>
      <sheetName val="Supplybp_2018"/>
      <sheetName val="Usepp_2018"/>
      <sheetName val="S_18(10_Agr)"/>
      <sheetName val="U_18(10_Agr)"/>
      <sheetName val="Model(Ang)"/>
      <sheetName val="S_18(3_Agr) "/>
      <sheetName val="U_18(3_Agr)"/>
      <sheetName val="Permbledhese"/>
      <sheetName val="Sheet1"/>
      <sheetName val="Analize 20172016"/>
    </sheetNames>
    <sheetDataSet>
      <sheetData sheetId="0"/>
      <sheetData sheetId="1"/>
      <sheetData sheetId="2">
        <row r="11">
          <cell r="E11">
            <v>310600.57262915134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24631.251575430742</v>
          </cell>
          <cell r="AQ11">
            <v>58253.198613680397</v>
          </cell>
          <cell r="AR11">
            <v>6081.4515658063119</v>
          </cell>
        </row>
        <row r="12">
          <cell r="E12">
            <v>0</v>
          </cell>
          <cell r="F12">
            <v>76342.966806473269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1320.1962348960594</v>
          </cell>
          <cell r="M12">
            <v>1837.9248205369543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687.77499089651621</v>
          </cell>
          <cell r="T12">
            <v>0</v>
          </cell>
          <cell r="U12">
            <v>74.501854636730201</v>
          </cell>
          <cell r="V12">
            <v>81.035155878570663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17.405647891579818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1962.2740479468312</v>
          </cell>
          <cell r="AQ12">
            <v>5192.8239100204073</v>
          </cell>
          <cell r="AR12">
            <v>5020.0039746412103</v>
          </cell>
        </row>
        <row r="13">
          <cell r="E13">
            <v>108006.62666628283</v>
          </cell>
          <cell r="F13">
            <v>0</v>
          </cell>
          <cell r="G13">
            <v>53866.229628231995</v>
          </cell>
          <cell r="H13">
            <v>19.962283232264969</v>
          </cell>
          <cell r="I13">
            <v>21.276617790829306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60.9112154234614</v>
          </cell>
          <cell r="R13">
            <v>0</v>
          </cell>
          <cell r="S13">
            <v>0</v>
          </cell>
          <cell r="T13">
            <v>0</v>
          </cell>
          <cell r="U13">
            <v>228.73402045710546</v>
          </cell>
          <cell r="V13">
            <v>2.2081707642542137</v>
          </cell>
          <cell r="W13">
            <v>0</v>
          </cell>
          <cell r="X13">
            <v>0</v>
          </cell>
          <cell r="Y13">
            <v>0</v>
          </cell>
          <cell r="Z13">
            <v>2126.0440527158148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3.4281941975820525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O13">
            <v>68425.58026629404</v>
          </cell>
          <cell r="AQ13">
            <v>75751.950272298171</v>
          </cell>
          <cell r="AR13">
            <v>40542.739025932402</v>
          </cell>
        </row>
        <row r="14">
          <cell r="E14">
            <v>62.690097172737346</v>
          </cell>
          <cell r="F14">
            <v>0</v>
          </cell>
          <cell r="G14">
            <v>0</v>
          </cell>
          <cell r="H14">
            <v>63445.851543076176</v>
          </cell>
          <cell r="I14">
            <v>0</v>
          </cell>
          <cell r="J14">
            <v>0</v>
          </cell>
          <cell r="K14">
            <v>0</v>
          </cell>
          <cell r="L14">
            <v>47.145514240866355</v>
          </cell>
          <cell r="M14">
            <v>904.51814412923522</v>
          </cell>
          <cell r="N14">
            <v>0</v>
          </cell>
          <cell r="O14">
            <v>12.550455855246726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24.026296936096813</v>
          </cell>
          <cell r="V14">
            <v>8.8391419185089948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6.5214619300048495</v>
          </cell>
          <cell r="AO14">
            <v>27461.11527605819</v>
          </cell>
          <cell r="AQ14">
            <v>17063.715118683358</v>
          </cell>
          <cell r="AR14">
            <v>7721.8825449651449</v>
          </cell>
        </row>
        <row r="15">
          <cell r="E15">
            <v>0</v>
          </cell>
          <cell r="F15">
            <v>1.9708925590230191</v>
          </cell>
          <cell r="G15">
            <v>0</v>
          </cell>
          <cell r="H15">
            <v>0</v>
          </cell>
          <cell r="I15">
            <v>19565.353832230394</v>
          </cell>
          <cell r="J15">
            <v>0</v>
          </cell>
          <cell r="K15">
            <v>0</v>
          </cell>
          <cell r="L15">
            <v>23.077797753739471</v>
          </cell>
          <cell r="M15">
            <v>106.08970769000749</v>
          </cell>
          <cell r="N15">
            <v>0</v>
          </cell>
          <cell r="O15">
            <v>950.40937488473469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47.44060381978025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152.79302713967238</v>
          </cell>
          <cell r="AJ15">
            <v>0</v>
          </cell>
          <cell r="AK15">
            <v>0</v>
          </cell>
          <cell r="AL15">
            <v>0</v>
          </cell>
          <cell r="AM15">
            <v>248.37019463347133</v>
          </cell>
          <cell r="AO15">
            <v>18037.651224349105</v>
          </cell>
          <cell r="AQ15">
            <v>11041.947623025248</v>
          </cell>
          <cell r="AR15">
            <v>4786.3902551918209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1637.1671373685924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O16">
            <v>47941.070648042092</v>
          </cell>
          <cell r="AQ16">
            <v>19165.792780854943</v>
          </cell>
          <cell r="AR16">
            <v>39220.388010389048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4.138070392687788</v>
          </cell>
          <cell r="I17">
            <v>31.897235485198369</v>
          </cell>
          <cell r="J17">
            <v>0</v>
          </cell>
          <cell r="K17">
            <v>7288.608695794107</v>
          </cell>
          <cell r="L17">
            <v>1513.9499065494642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84.88893384594725</v>
          </cell>
          <cell r="T17">
            <v>0</v>
          </cell>
          <cell r="U17">
            <v>11.483730731105211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59471.134541328509</v>
          </cell>
          <cell r="AQ17">
            <v>23314.466390295569</v>
          </cell>
          <cell r="AR17">
            <v>9047.3706762772927</v>
          </cell>
        </row>
        <row r="18">
          <cell r="E18">
            <v>0</v>
          </cell>
          <cell r="F18">
            <v>5714.1906418090821</v>
          </cell>
          <cell r="G18">
            <v>0</v>
          </cell>
          <cell r="H18">
            <v>28.743553936156911</v>
          </cell>
          <cell r="I18">
            <v>212.44478775596485</v>
          </cell>
          <cell r="J18">
            <v>0</v>
          </cell>
          <cell r="K18">
            <v>877.26694036617675</v>
          </cell>
          <cell r="L18">
            <v>38181.489722132959</v>
          </cell>
          <cell r="M18">
            <v>175.91577008169139</v>
          </cell>
          <cell r="N18">
            <v>0</v>
          </cell>
          <cell r="O18">
            <v>27.364348697419633</v>
          </cell>
          <cell r="P18">
            <v>10959</v>
          </cell>
          <cell r="Q18">
            <v>0</v>
          </cell>
          <cell r="R18">
            <v>0</v>
          </cell>
          <cell r="S18">
            <v>38139.177528536798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O18">
            <v>32839.099511328481</v>
          </cell>
          <cell r="AQ18">
            <v>32245.392348774381</v>
          </cell>
          <cell r="AR18">
            <v>12835.302646592339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16.446971227036556</v>
          </cell>
          <cell r="M19">
            <v>53023.060182244357</v>
          </cell>
          <cell r="N19">
            <v>375.32847766532751</v>
          </cell>
          <cell r="O19">
            <v>41.83132447550711</v>
          </cell>
          <cell r="P19">
            <v>0</v>
          </cell>
          <cell r="Q19">
            <v>0</v>
          </cell>
          <cell r="R19">
            <v>0</v>
          </cell>
          <cell r="S19">
            <v>81.644104068851846</v>
          </cell>
          <cell r="T19">
            <v>0</v>
          </cell>
          <cell r="U19">
            <v>113.7905487404488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O19">
            <v>46567.403885424574</v>
          </cell>
          <cell r="AQ19">
            <v>17102.736364442244</v>
          </cell>
          <cell r="AR19">
            <v>10549.584439393248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2.2793513399535903</v>
          </cell>
          <cell r="M20">
            <v>1.6699334663294567</v>
          </cell>
          <cell r="N20">
            <v>3958.3467902832235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128917.83090833943</v>
          </cell>
          <cell r="AQ20">
            <v>34804.06214595279</v>
          </cell>
          <cell r="AR20">
            <v>30416.800923315161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600.73259069122628</v>
          </cell>
          <cell r="M21">
            <v>2387.2571552401996</v>
          </cell>
          <cell r="N21">
            <v>0</v>
          </cell>
          <cell r="O21">
            <v>13636.270540992606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3.4169363720109667</v>
          </cell>
          <cell r="U21">
            <v>38.15430776975915</v>
          </cell>
          <cell r="V21">
            <v>15.185923167109587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18.232655372192607</v>
          </cell>
          <cell r="AL21">
            <v>0</v>
          </cell>
          <cell r="AM21">
            <v>1274</v>
          </cell>
          <cell r="AO21">
            <v>14117.495234820946</v>
          </cell>
          <cell r="AQ21">
            <v>15192.490736225471</v>
          </cell>
          <cell r="AR21">
            <v>3744.264233516938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51130.10146457715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12606.435495293068</v>
          </cell>
          <cell r="AQ22">
            <v>1534.3129931425212</v>
          </cell>
          <cell r="AR22">
            <v>3226.6840454656308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15893.864926104377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65.406785926123277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Q23">
            <v>1411.391884404188</v>
          </cell>
          <cell r="AR23">
            <v>-409.54991998602679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86.424465641213658</v>
          </cell>
          <cell r="J24">
            <v>0</v>
          </cell>
          <cell r="K24">
            <v>101.34197770318656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13203.410140819518</v>
          </cell>
          <cell r="S24">
            <v>0</v>
          </cell>
          <cell r="T24">
            <v>0</v>
          </cell>
          <cell r="U24">
            <v>0.40892956232853622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78.440592048735269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>
            <v>4772.0612696893559</v>
          </cell>
          <cell r="AQ24">
            <v>2463.6076164577335</v>
          </cell>
          <cell r="AR24">
            <v>1177.9958571312302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2981.3724402656958</v>
          </cell>
          <cell r="M25">
            <v>6000</v>
          </cell>
          <cell r="N25">
            <v>0</v>
          </cell>
          <cell r="O25">
            <v>129.68660243651271</v>
          </cell>
          <cell r="P25">
            <v>0</v>
          </cell>
          <cell r="Q25">
            <v>0</v>
          </cell>
          <cell r="R25">
            <v>1701.9132857311843</v>
          </cell>
          <cell r="S25">
            <v>352256.61834235204</v>
          </cell>
          <cell r="T25">
            <v>0</v>
          </cell>
          <cell r="U25">
            <v>33.558343925017276</v>
          </cell>
          <cell r="V25">
            <v>122.62110549526184</v>
          </cell>
          <cell r="W25">
            <v>995.24674474014921</v>
          </cell>
          <cell r="X25">
            <v>0</v>
          </cell>
          <cell r="Y25">
            <v>0</v>
          </cell>
          <cell r="Z25">
            <v>374.54502839817309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41.384034677940548</v>
          </cell>
          <cell r="AF25">
            <v>21.033325034110582</v>
          </cell>
          <cell r="AG25">
            <v>4.2341568637667413</v>
          </cell>
          <cell r="AH25">
            <v>1841.5335471271567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O25">
            <v>38.826261210899482</v>
          </cell>
          <cell r="AQ25">
            <v>0</v>
          </cell>
          <cell r="AR25">
            <v>9400.2042463160105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5015</v>
          </cell>
          <cell r="I26">
            <v>0</v>
          </cell>
          <cell r="J26">
            <v>0</v>
          </cell>
          <cell r="K26">
            <v>0</v>
          </cell>
          <cell r="L26">
            <v>2000</v>
          </cell>
          <cell r="M26">
            <v>0</v>
          </cell>
          <cell r="N26">
            <v>0</v>
          </cell>
          <cell r="O26">
            <v>490.55050236238208</v>
          </cell>
          <cell r="P26">
            <v>0</v>
          </cell>
          <cell r="Q26">
            <v>0</v>
          </cell>
          <cell r="R26">
            <v>0</v>
          </cell>
          <cell r="S26">
            <v>131.24506655738946</v>
          </cell>
          <cell r="T26">
            <v>14046.135982148684</v>
          </cell>
          <cell r="U26">
            <v>13600</v>
          </cell>
          <cell r="V26">
            <v>9.7483216567850342</v>
          </cell>
          <cell r="W26">
            <v>24.654672381266192</v>
          </cell>
          <cell r="X26">
            <v>0</v>
          </cell>
          <cell r="Y26">
            <v>0</v>
          </cell>
          <cell r="Z26">
            <v>18.88871281043378</v>
          </cell>
          <cell r="AA26">
            <v>0</v>
          </cell>
          <cell r="AB26">
            <v>2.540378145047975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0.31114675701971434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68.028189500865437</v>
          </cell>
          <cell r="AO26">
            <v>569.56799867006737</v>
          </cell>
          <cell r="AQ26">
            <v>-4888.9145210984743</v>
          </cell>
          <cell r="AR26">
            <v>460.57772748572381</v>
          </cell>
        </row>
        <row r="27">
          <cell r="E27">
            <v>20.710473706978235</v>
          </cell>
          <cell r="F27">
            <v>3.1342959746256152</v>
          </cell>
          <cell r="G27">
            <v>1259.449022145003</v>
          </cell>
          <cell r="H27">
            <v>7.8284279726768595</v>
          </cell>
          <cell r="I27">
            <v>0</v>
          </cell>
          <cell r="J27">
            <v>701.64305887225385</v>
          </cell>
          <cell r="K27">
            <v>0</v>
          </cell>
          <cell r="L27">
            <v>28.788867369436105</v>
          </cell>
          <cell r="M27">
            <v>188.98217932286812</v>
          </cell>
          <cell r="N27">
            <v>0</v>
          </cell>
          <cell r="O27">
            <v>246.87791289827808</v>
          </cell>
          <cell r="P27">
            <v>0</v>
          </cell>
          <cell r="Q27">
            <v>0</v>
          </cell>
          <cell r="R27">
            <v>0</v>
          </cell>
          <cell r="S27">
            <v>2794.4875073578546</v>
          </cell>
          <cell r="T27">
            <v>0.85636081688573595</v>
          </cell>
          <cell r="U27">
            <v>152190.33802160076</v>
          </cell>
          <cell r="V27">
            <v>61.305233685225637</v>
          </cell>
          <cell r="W27">
            <v>371.20528184368413</v>
          </cell>
          <cell r="X27">
            <v>0</v>
          </cell>
          <cell r="Y27">
            <v>0</v>
          </cell>
          <cell r="Z27">
            <v>201.26603012638699</v>
          </cell>
          <cell r="AA27">
            <v>7.3262335179079212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0.69737489751935622</v>
          </cell>
          <cell r="AG27">
            <v>0</v>
          </cell>
          <cell r="AH27">
            <v>4.1942582846257492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293.41381749670131</v>
          </cell>
          <cell r="AQ27">
            <v>-163778.63645679891</v>
          </cell>
          <cell r="AR27">
            <v>6951.9805491297993</v>
          </cell>
        </row>
        <row r="28">
          <cell r="E28">
            <v>0</v>
          </cell>
          <cell r="F28">
            <v>0</v>
          </cell>
          <cell r="G28">
            <v>465.90594869374445</v>
          </cell>
          <cell r="H28">
            <v>13.06186554679787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841.46774995550004</v>
          </cell>
          <cell r="P28">
            <v>0</v>
          </cell>
          <cell r="Q28">
            <v>0</v>
          </cell>
          <cell r="R28">
            <v>1.2758291162225353</v>
          </cell>
          <cell r="S28">
            <v>2303.6940437588069</v>
          </cell>
          <cell r="T28">
            <v>1.4939053764767172</v>
          </cell>
          <cell r="U28">
            <v>1.190277118920561</v>
          </cell>
          <cell r="V28">
            <v>75099.537773966134</v>
          </cell>
          <cell r="W28">
            <v>74.351993301261345</v>
          </cell>
          <cell r="X28">
            <v>0</v>
          </cell>
          <cell r="Y28">
            <v>0</v>
          </cell>
          <cell r="Z28">
            <v>239.86346658997732</v>
          </cell>
          <cell r="AA28">
            <v>1.9849318896212047</v>
          </cell>
          <cell r="AB28">
            <v>233.87380149670767</v>
          </cell>
          <cell r="AC28">
            <v>0</v>
          </cell>
          <cell r="AD28">
            <v>0</v>
          </cell>
          <cell r="AE28">
            <v>28.480264148538534</v>
          </cell>
          <cell r="AF28">
            <v>0</v>
          </cell>
          <cell r="AG28">
            <v>23.786946266156907</v>
          </cell>
          <cell r="AH28">
            <v>101.21845152462261</v>
          </cell>
          <cell r="AI28">
            <v>0</v>
          </cell>
          <cell r="AJ28">
            <v>55.597803743073612</v>
          </cell>
          <cell r="AK28">
            <v>173.25084925225536</v>
          </cell>
          <cell r="AL28">
            <v>111.45234364800054</v>
          </cell>
          <cell r="AM28">
            <v>155.17858312429084</v>
          </cell>
          <cell r="AO28">
            <v>0</v>
          </cell>
          <cell r="AQ28">
            <v>-80778.175077026332</v>
          </cell>
          <cell r="AR28">
            <v>3009.4597598952455</v>
          </cell>
        </row>
        <row r="29">
          <cell r="E29">
            <v>0</v>
          </cell>
          <cell r="F29">
            <v>976.03704808013151</v>
          </cell>
          <cell r="G29">
            <v>0</v>
          </cell>
          <cell r="H29">
            <v>0</v>
          </cell>
          <cell r="I29">
            <v>56.86246869403314</v>
          </cell>
          <cell r="J29">
            <v>0</v>
          </cell>
          <cell r="K29">
            <v>0</v>
          </cell>
          <cell r="L29">
            <v>0.25890182257824745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6196.7520261883801</v>
          </cell>
          <cell r="T29">
            <v>0</v>
          </cell>
          <cell r="U29">
            <v>0</v>
          </cell>
          <cell r="V29">
            <v>36.053364849129274</v>
          </cell>
          <cell r="W29">
            <v>69092.64306984334</v>
          </cell>
          <cell r="X29">
            <v>3045.350346128128</v>
          </cell>
          <cell r="Y29">
            <v>1000</v>
          </cell>
          <cell r="Z29">
            <v>32.431421836173435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5.6968956689424317</v>
          </cell>
          <cell r="AG29">
            <v>0</v>
          </cell>
          <cell r="AH29">
            <v>0.97093216444519315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16.370420481899917</v>
          </cell>
          <cell r="AO29">
            <v>24924.600904401406</v>
          </cell>
          <cell r="AQ29">
            <v>-54760.152222257115</v>
          </cell>
          <cell r="AR29">
            <v>272.7968866896054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16.843427788724803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1.0303783745109132</v>
          </cell>
          <cell r="W30">
            <v>25.091145558411796</v>
          </cell>
          <cell r="X30">
            <v>37104.066819264241</v>
          </cell>
          <cell r="Y30">
            <v>0</v>
          </cell>
          <cell r="Z30">
            <v>10.066130693341023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</v>
          </cell>
          <cell r="AF30">
            <v>0</v>
          </cell>
          <cell r="AG30">
            <v>0</v>
          </cell>
          <cell r="AH30">
            <v>6004.27961206081</v>
          </cell>
          <cell r="AI30">
            <v>308.67784625646289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43847.46357284009</v>
          </cell>
          <cell r="AQ30">
            <v>-11396.950189591587</v>
          </cell>
          <cell r="AR30">
            <v>325.09570089924489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9823.7095469446886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5.6964981289595675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386.44532966458445</v>
          </cell>
          <cell r="AQ31">
            <v>223.61992631369787</v>
          </cell>
          <cell r="AR31">
            <v>50.323037294909781</v>
          </cell>
        </row>
        <row r="32">
          <cell r="E32">
            <v>254.18094298675129</v>
          </cell>
          <cell r="F32">
            <v>0</v>
          </cell>
          <cell r="G32">
            <v>0</v>
          </cell>
          <cell r="H32">
            <v>0</v>
          </cell>
          <cell r="I32">
            <v>67.102725565922029</v>
          </cell>
          <cell r="J32">
            <v>0</v>
          </cell>
          <cell r="K32">
            <v>0</v>
          </cell>
          <cell r="L32">
            <v>6.9395841463620451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2547.748850289297</v>
          </cell>
          <cell r="T32">
            <v>1.4116720530009348</v>
          </cell>
          <cell r="U32">
            <v>1.8677071356351416</v>
          </cell>
          <cell r="V32">
            <v>187.94717042585955</v>
          </cell>
          <cell r="W32">
            <v>67.165341197009781</v>
          </cell>
          <cell r="X32">
            <v>0.81457254115453726</v>
          </cell>
          <cell r="Y32">
            <v>0</v>
          </cell>
          <cell r="Z32">
            <v>75844.311514549307</v>
          </cell>
          <cell r="AA32">
            <v>4.6862900967428072</v>
          </cell>
          <cell r="AB32">
            <v>1.0660174689785695</v>
          </cell>
          <cell r="AC32">
            <v>1.1370104399989214</v>
          </cell>
          <cell r="AD32">
            <v>0</v>
          </cell>
          <cell r="AE32">
            <v>117.97130638528454</v>
          </cell>
          <cell r="AF32">
            <v>19.520347465174648</v>
          </cell>
          <cell r="AG32">
            <v>8.6147647279079163</v>
          </cell>
          <cell r="AH32">
            <v>133.05132521009409</v>
          </cell>
          <cell r="AI32">
            <v>0</v>
          </cell>
          <cell r="AJ32">
            <v>0.41643819234498125</v>
          </cell>
          <cell r="AK32">
            <v>215.25047583438607</v>
          </cell>
          <cell r="AL32">
            <v>31.885915750828072</v>
          </cell>
          <cell r="AM32">
            <v>76.706756491093643</v>
          </cell>
          <cell r="AO32">
            <v>51383.254317772247</v>
          </cell>
          <cell r="AQ32">
            <v>0</v>
          </cell>
          <cell r="AR32">
            <v>1021.1132992567358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400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173.17143369197078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4.3623991557686592</v>
          </cell>
          <cell r="AA33">
            <v>27216.527518732561</v>
          </cell>
          <cell r="AB33">
            <v>2269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2.0158549463304527</v>
          </cell>
          <cell r="AH33">
            <v>0</v>
          </cell>
          <cell r="AI33">
            <v>65.222290875143727</v>
          </cell>
          <cell r="AJ33">
            <v>11.151289372793387</v>
          </cell>
          <cell r="AK33">
            <v>0</v>
          </cell>
          <cell r="AL33">
            <v>97.85022848355004</v>
          </cell>
          <cell r="AM33">
            <v>0</v>
          </cell>
          <cell r="AO33">
            <v>3540.2963641795427</v>
          </cell>
          <cell r="AQ33">
            <v>731.76566040051796</v>
          </cell>
          <cell r="AR33">
            <v>989.92377326805638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6.487356469311889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3.0793394367913374</v>
          </cell>
          <cell r="AB34">
            <v>66411.164998993845</v>
          </cell>
          <cell r="AC34">
            <v>2906.9034266898284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2.6312324253635238</v>
          </cell>
          <cell r="AI34">
            <v>0</v>
          </cell>
          <cell r="AJ34">
            <v>0</v>
          </cell>
          <cell r="AK34">
            <v>0</v>
          </cell>
          <cell r="AL34">
            <v>1.3059542887769096</v>
          </cell>
          <cell r="AM34">
            <v>0</v>
          </cell>
          <cell r="AO34">
            <v>13971.689780277089</v>
          </cell>
          <cell r="AQ34">
            <v>0</v>
          </cell>
          <cell r="AR34">
            <v>1791.4742653531243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17.698800220581258</v>
          </cell>
          <cell r="W35">
            <v>0</v>
          </cell>
          <cell r="X35">
            <v>0</v>
          </cell>
          <cell r="Y35">
            <v>0</v>
          </cell>
          <cell r="Z35">
            <v>0.87598376621860641</v>
          </cell>
          <cell r="AA35">
            <v>0</v>
          </cell>
          <cell r="AB35">
            <v>0</v>
          </cell>
          <cell r="AC35">
            <v>13926.05993750607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0.56787417840611543</v>
          </cell>
          <cell r="AM35">
            <v>22.213571103214964</v>
          </cell>
          <cell r="AO35">
            <v>3635.3945811221038</v>
          </cell>
          <cell r="AQ35">
            <v>0</v>
          </cell>
          <cell r="AR35">
            <v>352.88670033830215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61665.897393271385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9404.8789623647408</v>
          </cell>
          <cell r="AQ36">
            <v>0</v>
          </cell>
          <cell r="AR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17109.978609951089</v>
          </cell>
          <cell r="T37">
            <v>0</v>
          </cell>
          <cell r="U37">
            <v>9.4368360537354506E-2</v>
          </cell>
          <cell r="V37">
            <v>33.371417597775093</v>
          </cell>
          <cell r="W37">
            <v>51.5735493689752</v>
          </cell>
          <cell r="X37">
            <v>2000</v>
          </cell>
          <cell r="Y37">
            <v>0</v>
          </cell>
          <cell r="Z37">
            <v>5.4617088421846036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103196.22605750123</v>
          </cell>
          <cell r="AF37">
            <v>1251.7297278411809</v>
          </cell>
          <cell r="AG37">
            <v>0</v>
          </cell>
          <cell r="AH37">
            <v>8.5918120573091485</v>
          </cell>
          <cell r="AI37">
            <v>0</v>
          </cell>
          <cell r="AJ37">
            <v>0.71389404401996781</v>
          </cell>
          <cell r="AK37">
            <v>0</v>
          </cell>
          <cell r="AL37">
            <v>32.094355649585623</v>
          </cell>
          <cell r="AM37">
            <v>5.9508192854405095</v>
          </cell>
          <cell r="AO37">
            <v>0</v>
          </cell>
          <cell r="AQ37">
            <v>0</v>
          </cell>
          <cell r="AR37">
            <v>177.0628096621233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6064.8271979923684</v>
          </cell>
          <cell r="T38">
            <v>0</v>
          </cell>
          <cell r="U38">
            <v>0</v>
          </cell>
          <cell r="V38">
            <v>0.74048947342248139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99608.181880449789</v>
          </cell>
          <cell r="AG38">
            <v>4.3255785714781023</v>
          </cell>
          <cell r="AH38">
            <v>1.0476066358005218</v>
          </cell>
          <cell r="AI38">
            <v>0</v>
          </cell>
          <cell r="AJ38">
            <v>0</v>
          </cell>
          <cell r="AK38">
            <v>16.727206763479455</v>
          </cell>
          <cell r="AL38">
            <v>160.18222474658856</v>
          </cell>
          <cell r="AM38">
            <v>0</v>
          </cell>
          <cell r="AO38">
            <v>12149.932580678436</v>
          </cell>
          <cell r="AQ38">
            <v>0</v>
          </cell>
          <cell r="AR38">
            <v>3103.106409164965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900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5.1708885240020379</v>
          </cell>
          <cell r="W39">
            <v>0</v>
          </cell>
          <cell r="X39">
            <v>0</v>
          </cell>
          <cell r="Y39">
            <v>0</v>
          </cell>
          <cell r="Z39">
            <v>5.4861611872891007</v>
          </cell>
          <cell r="AA39">
            <v>0</v>
          </cell>
          <cell r="AB39">
            <v>0</v>
          </cell>
          <cell r="AC39">
            <v>0.39172153810664156</v>
          </cell>
          <cell r="AD39">
            <v>0</v>
          </cell>
          <cell r="AE39">
            <v>0</v>
          </cell>
          <cell r="AF39">
            <v>0</v>
          </cell>
          <cell r="AG39">
            <v>17624.595047084629</v>
          </cell>
          <cell r="AH39">
            <v>3.2590232126406096</v>
          </cell>
          <cell r="AI39">
            <v>270.76521316677741</v>
          </cell>
          <cell r="AJ39">
            <v>0</v>
          </cell>
          <cell r="AK39">
            <v>0</v>
          </cell>
          <cell r="AL39">
            <v>0</v>
          </cell>
          <cell r="AM39">
            <v>2.979064710438013</v>
          </cell>
          <cell r="AO39">
            <v>2720.7329487088978</v>
          </cell>
          <cell r="AQ39">
            <v>38.857598735347828</v>
          </cell>
          <cell r="AR39">
            <v>395.22045647107007</v>
          </cell>
        </row>
        <row r="40">
          <cell r="E40">
            <v>0</v>
          </cell>
          <cell r="F40">
            <v>21.301437973311842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5008.5544199763326</v>
          </cell>
          <cell r="T40">
            <v>0.85068955319775097</v>
          </cell>
          <cell r="U40">
            <v>0</v>
          </cell>
          <cell r="V40">
            <v>2.2374256074833214</v>
          </cell>
          <cell r="W40">
            <v>32.429350849172238</v>
          </cell>
          <cell r="X40">
            <v>6.2575924154860543</v>
          </cell>
          <cell r="Y40">
            <v>0</v>
          </cell>
          <cell r="Z40">
            <v>207.55997797922527</v>
          </cell>
          <cell r="AA40">
            <v>0</v>
          </cell>
          <cell r="AB40">
            <v>0</v>
          </cell>
          <cell r="AC40">
            <v>1303.622118489026</v>
          </cell>
          <cell r="AD40">
            <v>0</v>
          </cell>
          <cell r="AE40">
            <v>12.634690969654125</v>
          </cell>
          <cell r="AF40">
            <v>3.199504587861584</v>
          </cell>
          <cell r="AG40">
            <v>0</v>
          </cell>
          <cell r="AH40">
            <v>78629.295685869001</v>
          </cell>
          <cell r="AI40">
            <v>2520.8834560953646</v>
          </cell>
          <cell r="AJ40">
            <v>0</v>
          </cell>
          <cell r="AK40">
            <v>0</v>
          </cell>
          <cell r="AL40">
            <v>451.54006593164422</v>
          </cell>
          <cell r="AM40">
            <v>3017.1865328410458</v>
          </cell>
          <cell r="AO40">
            <v>19668.251837422056</v>
          </cell>
          <cell r="AQ40">
            <v>0</v>
          </cell>
          <cell r="AR40">
            <v>1027.3462729716725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90289.259118970367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12096.095453518952</v>
          </cell>
          <cell r="AQ41">
            <v>0</v>
          </cell>
          <cell r="AR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85.765180996239479</v>
          </cell>
          <cell r="T42">
            <v>0</v>
          </cell>
          <cell r="U42">
            <v>0</v>
          </cell>
          <cell r="V42">
            <v>20.495487246678174</v>
          </cell>
          <cell r="W42">
            <v>0.81838720714800495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9.628630514858795</v>
          </cell>
          <cell r="AF42">
            <v>0</v>
          </cell>
          <cell r="AG42">
            <v>15.420428862955168</v>
          </cell>
          <cell r="AH42">
            <v>0</v>
          </cell>
          <cell r="AI42">
            <v>0</v>
          </cell>
          <cell r="AJ42">
            <v>82777.428971943242</v>
          </cell>
          <cell r="AK42">
            <v>29.895591087921222</v>
          </cell>
          <cell r="AL42">
            <v>2.5012839591909519</v>
          </cell>
          <cell r="AM42">
            <v>0</v>
          </cell>
          <cell r="AO42">
            <v>1506.1390546938117</v>
          </cell>
          <cell r="AQ42">
            <v>0</v>
          </cell>
          <cell r="AR42">
            <v>45.029747379518192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10.107352920990731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4.7768870416249394</v>
          </cell>
          <cell r="AH43">
            <v>0</v>
          </cell>
          <cell r="AI43">
            <v>4831.7642776109014</v>
          </cell>
          <cell r="AJ43">
            <v>4.1643819234498123</v>
          </cell>
          <cell r="AK43">
            <v>73652.833601205377</v>
          </cell>
          <cell r="AL43">
            <v>0</v>
          </cell>
          <cell r="AM43">
            <v>8.4500841530157729</v>
          </cell>
          <cell r="AO43">
            <v>10743.084280743571</v>
          </cell>
          <cell r="AQ43">
            <v>0</v>
          </cell>
          <cell r="AR43">
            <v>178.42676130450707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0.63790755560612944</v>
          </cell>
          <cell r="W44">
            <v>11.942391096900517</v>
          </cell>
          <cell r="X44">
            <v>0</v>
          </cell>
          <cell r="Y44">
            <v>0</v>
          </cell>
          <cell r="Z44">
            <v>3.3605513474553854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12.524492080556035</v>
          </cell>
          <cell r="AI44">
            <v>86.117101624360544</v>
          </cell>
          <cell r="AJ44">
            <v>0</v>
          </cell>
          <cell r="AK44">
            <v>0</v>
          </cell>
          <cell r="AL44">
            <v>28093.759938447878</v>
          </cell>
          <cell r="AM44">
            <v>3001.7625759978782</v>
          </cell>
          <cell r="AO44">
            <v>23099.343421681562</v>
          </cell>
          <cell r="AQ44">
            <v>70.696483065469522</v>
          </cell>
          <cell r="AR44">
            <v>1392.8367595278464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536.88796255879902</v>
          </cell>
          <cell r="P45">
            <v>0</v>
          </cell>
          <cell r="Q45">
            <v>0</v>
          </cell>
          <cell r="R45">
            <v>0</v>
          </cell>
          <cell r="S45">
            <v>4.6305922261464785</v>
          </cell>
          <cell r="T45">
            <v>0</v>
          </cell>
          <cell r="U45">
            <v>0</v>
          </cell>
          <cell r="V45">
            <v>1.6568879392485591</v>
          </cell>
          <cell r="W45">
            <v>0</v>
          </cell>
          <cell r="X45">
            <v>0</v>
          </cell>
          <cell r="Y45">
            <v>0</v>
          </cell>
          <cell r="Z45">
            <v>24.681902233780171</v>
          </cell>
          <cell r="AA45">
            <v>2.8520213809551427</v>
          </cell>
          <cell r="AB45">
            <v>3.8162916550545449</v>
          </cell>
          <cell r="AC45">
            <v>0</v>
          </cell>
          <cell r="AD45">
            <v>0</v>
          </cell>
          <cell r="AE45">
            <v>0</v>
          </cell>
          <cell r="AF45">
            <v>8.1285191557172354</v>
          </cell>
          <cell r="AG45">
            <v>0</v>
          </cell>
          <cell r="AH45">
            <v>7.4957747237695127</v>
          </cell>
          <cell r="AI45">
            <v>0</v>
          </cell>
          <cell r="AJ45">
            <v>4.9575975279164437</v>
          </cell>
          <cell r="AK45">
            <v>0</v>
          </cell>
          <cell r="AL45">
            <v>218.87003180349149</v>
          </cell>
          <cell r="AM45">
            <v>53696.886373334506</v>
          </cell>
          <cell r="AO45">
            <v>18664.948193414722</v>
          </cell>
          <cell r="AQ45">
            <v>0</v>
          </cell>
          <cell r="AR45">
            <v>267.2376714299503</v>
          </cell>
        </row>
      </sheetData>
      <sheetData sheetId="3">
        <row r="11">
          <cell r="E11">
            <v>81456.127599856394</v>
          </cell>
          <cell r="F11">
            <v>246.71217217240911</v>
          </cell>
          <cell r="G11">
            <v>8945.6469314044589</v>
          </cell>
          <cell r="H11">
            <v>1075.1968848609622</v>
          </cell>
          <cell r="I11">
            <v>1277.5462849487403</v>
          </cell>
          <cell r="J11">
            <v>6.9295092633951352E-2</v>
          </cell>
          <cell r="K11">
            <v>85.925773236918914</v>
          </cell>
          <cell r="L11">
            <v>7.5511765322068811</v>
          </cell>
          <cell r="M11">
            <v>8.1603775782975152</v>
          </cell>
          <cell r="N11">
            <v>0.81575839087539315</v>
          </cell>
          <cell r="O11">
            <v>66.577625040897757</v>
          </cell>
          <cell r="P11">
            <v>28.595132417568866</v>
          </cell>
          <cell r="Q11">
            <v>1.1547862386921055</v>
          </cell>
          <cell r="R11">
            <v>52.794234284118417</v>
          </cell>
          <cell r="S11">
            <v>1182.8638273032429</v>
          </cell>
          <cell r="T11">
            <v>2.2374071884364709E-4</v>
          </cell>
          <cell r="U11">
            <v>2777.5862746953467</v>
          </cell>
          <cell r="V11">
            <v>129.47002009638061</v>
          </cell>
          <cell r="W11">
            <v>107.94810556369204</v>
          </cell>
          <cell r="X11">
            <v>17.572162802841223</v>
          </cell>
          <cell r="Y11">
            <v>0.30474945872489106</v>
          </cell>
          <cell r="Z11">
            <v>5774.4320348682795</v>
          </cell>
          <cell r="AA11">
            <v>30.880738079345491</v>
          </cell>
          <cell r="AB11">
            <v>6.0057162151914296</v>
          </cell>
          <cell r="AC11">
            <v>0.29720539009120217</v>
          </cell>
          <cell r="AD11">
            <v>5.1098268364000194</v>
          </cell>
          <cell r="AE11">
            <v>73.881632267705754</v>
          </cell>
          <cell r="AF11">
            <v>303.54817837757793</v>
          </cell>
          <cell r="AG11">
            <v>29.077239035047867</v>
          </cell>
          <cell r="AH11">
            <v>103.84170659629281</v>
          </cell>
          <cell r="AI11">
            <v>141.72525512639069</v>
          </cell>
          <cell r="AJ11">
            <v>117.93664901873305</v>
          </cell>
          <cell r="AK11">
            <v>74.014411783143018</v>
          </cell>
          <cell r="AL11">
            <v>39.385801589232756</v>
          </cell>
          <cell r="AM11">
            <v>159.47388332006128</v>
          </cell>
          <cell r="AO11">
            <v>274831.8237489051</v>
          </cell>
          <cell r="AP11">
            <v>0</v>
          </cell>
          <cell r="AR11">
            <v>3644.7903141925967</v>
          </cell>
          <cell r="AS11">
            <v>1262.421945254345</v>
          </cell>
          <cell r="AU11">
            <v>15499.208701497131</v>
          </cell>
        </row>
        <row r="12">
          <cell r="E12">
            <v>447.82014723475322</v>
          </cell>
          <cell r="F12">
            <v>11109.659490239821</v>
          </cell>
          <cell r="G12">
            <v>58.449248929304126</v>
          </cell>
          <cell r="H12">
            <v>138.11917624571936</v>
          </cell>
          <cell r="I12">
            <v>7.3870258266925184</v>
          </cell>
          <cell r="J12">
            <v>197.35637047229076</v>
          </cell>
          <cell r="K12">
            <v>65.39013976985126</v>
          </cell>
          <cell r="L12">
            <v>3425.5935045556012</v>
          </cell>
          <cell r="M12">
            <v>4910.4639492267588</v>
          </cell>
          <cell r="N12">
            <v>1.8232867094539282</v>
          </cell>
          <cell r="O12">
            <v>571.19622940740692</v>
          </cell>
          <cell r="P12">
            <v>6.7619659521084206</v>
          </cell>
          <cell r="Q12">
            <v>57.812696554355426</v>
          </cell>
          <cell r="R12">
            <v>107.36957689407852</v>
          </cell>
          <cell r="S12">
            <v>25319.580488603813</v>
          </cell>
          <cell r="T12">
            <v>5.9795249891060859E-2</v>
          </cell>
          <cell r="U12">
            <v>1713.2686523955463</v>
          </cell>
          <cell r="V12">
            <v>2236.4947657416565</v>
          </cell>
          <cell r="W12">
            <v>202.98457747113844</v>
          </cell>
          <cell r="X12">
            <v>304.17833305483782</v>
          </cell>
          <cell r="Y12">
            <v>0.23634344130503895</v>
          </cell>
          <cell r="Z12">
            <v>27.073275643522823</v>
          </cell>
          <cell r="AA12">
            <v>2.3398523745614876</v>
          </cell>
          <cell r="AB12">
            <v>1.1262814315615146</v>
          </cell>
          <cell r="AC12">
            <v>3.4669142005914012E-2</v>
          </cell>
          <cell r="AD12">
            <v>96.650361486861016</v>
          </cell>
          <cell r="AE12">
            <v>23.249383803433084</v>
          </cell>
          <cell r="AF12">
            <v>285.36203491596427</v>
          </cell>
          <cell r="AG12">
            <v>49.854408387401023</v>
          </cell>
          <cell r="AH12">
            <v>231.95306521310428</v>
          </cell>
          <cell r="AI12">
            <v>85.099634003422494</v>
          </cell>
          <cell r="AJ12">
            <v>17.786375728083904</v>
          </cell>
          <cell r="AK12">
            <v>79.15418715257583</v>
          </cell>
          <cell r="AL12">
            <v>1.2037102043245036</v>
          </cell>
          <cell r="AM12">
            <v>493.98840880635942</v>
          </cell>
          <cell r="AO12">
            <v>173.06425602304463</v>
          </cell>
          <cell r="AP12">
            <v>0</v>
          </cell>
          <cell r="AR12">
            <v>0</v>
          </cell>
          <cell r="AS12">
            <v>-325.00937154616497</v>
          </cell>
          <cell r="AU12">
            <v>40411.971147071694</v>
          </cell>
        </row>
        <row r="13">
          <cell r="E13">
            <v>12269.789967354152</v>
          </cell>
          <cell r="F13">
            <v>336.39878197827755</v>
          </cell>
          <cell r="G13">
            <v>12287.629680345251</v>
          </cell>
          <cell r="H13">
            <v>139.46272654979288</v>
          </cell>
          <cell r="I13">
            <v>114.74547142755394</v>
          </cell>
          <cell r="J13">
            <v>0.93724582769120324</v>
          </cell>
          <cell r="K13">
            <v>29.798976742761152</v>
          </cell>
          <cell r="L13">
            <v>73.377000435554194</v>
          </cell>
          <cell r="M13">
            <v>130.09945055900565</v>
          </cell>
          <cell r="N13">
            <v>1.9506540507915757</v>
          </cell>
          <cell r="O13">
            <v>789.55540236607783</v>
          </cell>
          <cell r="P13">
            <v>98.968738398358823</v>
          </cell>
          <cell r="Q13">
            <v>90.889497494426706</v>
          </cell>
          <cell r="R13">
            <v>52.685288580807949</v>
          </cell>
          <cell r="S13">
            <v>439.65723949895585</v>
          </cell>
          <cell r="T13">
            <v>3.3521236778259698</v>
          </cell>
          <cell r="U13">
            <v>3989.2708988258487</v>
          </cell>
          <cell r="V13">
            <v>2176.7417830171589</v>
          </cell>
          <cell r="W13">
            <v>158.73805177891251</v>
          </cell>
          <cell r="X13">
            <v>455.92212728037362</v>
          </cell>
          <cell r="Y13">
            <v>36.158257945406795</v>
          </cell>
          <cell r="Z13">
            <v>16515.058841768016</v>
          </cell>
          <cell r="AA13">
            <v>115.41540489887869</v>
          </cell>
          <cell r="AB13">
            <v>148.09135144963221</v>
          </cell>
          <cell r="AC13">
            <v>21.270479529636539</v>
          </cell>
          <cell r="AD13">
            <v>130.530372346256</v>
          </cell>
          <cell r="AE13">
            <v>61.626070037975509</v>
          </cell>
          <cell r="AF13">
            <v>282.21095424001254</v>
          </cell>
          <cell r="AG13">
            <v>34.529272801976987</v>
          </cell>
          <cell r="AH13">
            <v>519.17586560945654</v>
          </cell>
          <cell r="AI13">
            <v>2704.6488753930921</v>
          </cell>
          <cell r="AJ13">
            <v>1052.234732269279</v>
          </cell>
          <cell r="AK13">
            <v>2025.0232127061245</v>
          </cell>
          <cell r="AL13">
            <v>98.931015179275832</v>
          </cell>
          <cell r="AM13">
            <v>567.9397739478577</v>
          </cell>
          <cell r="AO13">
            <v>278461.53137924115</v>
          </cell>
          <cell r="AP13">
            <v>0</v>
          </cell>
          <cell r="AR13">
            <v>0</v>
          </cell>
          <cell r="AS13">
            <v>-1624.0507506318029</v>
          </cell>
          <cell r="AU13">
            <v>14265.394198698967</v>
          </cell>
        </row>
        <row r="14">
          <cell r="E14">
            <v>153.71185284200087</v>
          </cell>
          <cell r="F14">
            <v>1525.9061973535026</v>
          </cell>
          <cell r="G14">
            <v>1821.3813065093866</v>
          </cell>
          <cell r="H14">
            <v>8116.7266061508908</v>
          </cell>
          <cell r="I14">
            <v>9.9405932949457529</v>
          </cell>
          <cell r="J14">
            <v>4.1686516304716736</v>
          </cell>
          <cell r="K14">
            <v>88.607306209992871</v>
          </cell>
          <cell r="L14">
            <v>318.26377196086969</v>
          </cell>
          <cell r="M14">
            <v>726.88325633826264</v>
          </cell>
          <cell r="N14">
            <v>53.241610685495779</v>
          </cell>
          <cell r="O14">
            <v>726.01556308711781</v>
          </cell>
          <cell r="P14">
            <v>19.238444909322403</v>
          </cell>
          <cell r="Q14">
            <v>11.171804327436949</v>
          </cell>
          <cell r="R14">
            <v>13.094585909010348</v>
          </cell>
          <cell r="S14">
            <v>344.45527095050448</v>
          </cell>
          <cell r="T14">
            <v>7.3565528539012961</v>
          </cell>
          <cell r="U14">
            <v>376.71283179933988</v>
          </cell>
          <cell r="V14">
            <v>474.90736690330095</v>
          </cell>
          <cell r="W14">
            <v>142.67041789686303</v>
          </cell>
          <cell r="X14">
            <v>25.076868500848818</v>
          </cell>
          <cell r="Y14">
            <v>3.1968440462256456</v>
          </cell>
          <cell r="Z14">
            <v>109.92959565209114</v>
          </cell>
          <cell r="AA14">
            <v>71.772420799541848</v>
          </cell>
          <cell r="AB14">
            <v>25.617933673324288</v>
          </cell>
          <cell r="AC14">
            <v>95.425260178900245</v>
          </cell>
          <cell r="AD14">
            <v>20.352050739597829</v>
          </cell>
          <cell r="AE14">
            <v>6.3289531568467998</v>
          </cell>
          <cell r="AF14">
            <v>312.34535023749487</v>
          </cell>
          <cell r="AG14">
            <v>160.22954711006807</v>
          </cell>
          <cell r="AH14">
            <v>2613.3503856677353</v>
          </cell>
          <cell r="AI14">
            <v>63.84985385636945</v>
          </cell>
          <cell r="AJ14">
            <v>24.521208145378118</v>
          </cell>
          <cell r="AK14">
            <v>121.5767834232241</v>
          </cell>
          <cell r="AL14">
            <v>569.33473168327509</v>
          </cell>
          <cell r="AM14">
            <v>172.16582609482276</v>
          </cell>
          <cell r="AO14">
            <v>55150.622204001891</v>
          </cell>
          <cell r="AP14">
            <v>0</v>
          </cell>
          <cell r="AR14">
            <v>0</v>
          </cell>
          <cell r="AS14">
            <v>-603.05816449670613</v>
          </cell>
          <cell r="AU14">
            <v>42881.763950881999</v>
          </cell>
        </row>
        <row r="15">
          <cell r="E15">
            <v>452.86944926844626</v>
          </cell>
          <cell r="F15">
            <v>1239.2374268099925</v>
          </cell>
          <cell r="G15">
            <v>5534.1691854117989</v>
          </cell>
          <cell r="H15">
            <v>1121.1402369300833</v>
          </cell>
          <cell r="I15">
            <v>4948.6321885291882</v>
          </cell>
          <cell r="J15">
            <v>0.42743113719692333</v>
          </cell>
          <cell r="K15">
            <v>58.717965259651038</v>
          </cell>
          <cell r="L15">
            <v>1285.4296699462259</v>
          </cell>
          <cell r="M15">
            <v>816.17831695628399</v>
          </cell>
          <cell r="N15">
            <v>15.421090942139106</v>
          </cell>
          <cell r="O15">
            <v>3116.261640715566</v>
          </cell>
          <cell r="P15">
            <v>104.315733235971</v>
          </cell>
          <cell r="Q15">
            <v>76.148324085979084</v>
          </cell>
          <cell r="R15">
            <v>63.571034461589669</v>
          </cell>
          <cell r="S15">
            <v>8853.6838618543297</v>
          </cell>
          <cell r="T15">
            <v>0.77256587963579471</v>
          </cell>
          <cell r="U15">
            <v>484.89143171718661</v>
          </cell>
          <cell r="V15">
            <v>854.06883929893297</v>
          </cell>
          <cell r="W15">
            <v>174.84125765779052</v>
          </cell>
          <cell r="X15">
            <v>935.48197683972955</v>
          </cell>
          <cell r="Y15">
            <v>391.7031407017393</v>
          </cell>
          <cell r="Z15">
            <v>799.41614509656711</v>
          </cell>
          <cell r="AA15">
            <v>2028.5672267384762</v>
          </cell>
          <cell r="AB15">
            <v>5382.5282674706496</v>
          </cell>
          <cell r="AC15">
            <v>59.119370469110329</v>
          </cell>
          <cell r="AD15">
            <v>119.70728044453637</v>
          </cell>
          <cell r="AE15">
            <v>98.469345703774223</v>
          </cell>
          <cell r="AF15">
            <v>2790.281869254598</v>
          </cell>
          <cell r="AG15">
            <v>636.93023561454959</v>
          </cell>
          <cell r="AH15">
            <v>1339.4699608612252</v>
          </cell>
          <cell r="AI15">
            <v>944.80902016727464</v>
          </cell>
          <cell r="AJ15">
            <v>578.77876414075149</v>
          </cell>
          <cell r="AK15">
            <v>189.84493013366227</v>
          </cell>
          <cell r="AL15">
            <v>283.39803697537468</v>
          </cell>
          <cell r="AM15">
            <v>458.88446736200075</v>
          </cell>
          <cell r="AO15">
            <v>6259.364840457084</v>
          </cell>
          <cell r="AP15">
            <v>0</v>
          </cell>
          <cell r="AR15">
            <v>1.4806677313702004</v>
          </cell>
          <cell r="AS15">
            <v>-233.94788155731027</v>
          </cell>
          <cell r="AU15">
            <v>2696.4292185738532</v>
          </cell>
        </row>
        <row r="16">
          <cell r="E16">
            <v>3134.4057702826576</v>
          </cell>
          <cell r="F16">
            <v>4487.545704261207</v>
          </cell>
          <cell r="G16">
            <v>669.8312422207897</v>
          </cell>
          <cell r="H16">
            <v>617.81385847563956</v>
          </cell>
          <cell r="I16">
            <v>1.362237112998447</v>
          </cell>
          <cell r="J16">
            <v>0</v>
          </cell>
          <cell r="K16">
            <v>192.52619772380592</v>
          </cell>
          <cell r="L16">
            <v>5249.2752867087993</v>
          </cell>
          <cell r="M16">
            <v>2101.5845499188176</v>
          </cell>
          <cell r="N16">
            <v>234.29902944792391</v>
          </cell>
          <cell r="O16">
            <v>119.49162108854861</v>
          </cell>
          <cell r="P16">
            <v>4.9851184625518581</v>
          </cell>
          <cell r="Q16">
            <v>476.66648501977886</v>
          </cell>
          <cell r="R16">
            <v>797.22654074093691</v>
          </cell>
          <cell r="S16">
            <v>14138.040910457798</v>
          </cell>
          <cell r="T16">
            <v>315.61040935043206</v>
          </cell>
          <cell r="U16">
            <v>6024.7607916482684</v>
          </cell>
          <cell r="V16">
            <v>2110.543869346473</v>
          </cell>
          <cell r="W16">
            <v>4327.6759545632831</v>
          </cell>
          <cell r="X16">
            <v>1582.4878422240749</v>
          </cell>
          <cell r="Y16">
            <v>495.29990895244862</v>
          </cell>
          <cell r="Z16">
            <v>4145.1870616057467</v>
          </cell>
          <cell r="AA16">
            <v>1715.5752338358511</v>
          </cell>
          <cell r="AB16">
            <v>1459.0321193240097</v>
          </cell>
          <cell r="AC16">
            <v>285.69088042576885</v>
          </cell>
          <cell r="AD16">
            <v>166.13635863057101</v>
          </cell>
          <cell r="AE16">
            <v>424.1076786570224</v>
          </cell>
          <cell r="AF16">
            <v>4270.76499541252</v>
          </cell>
          <cell r="AG16">
            <v>953.7379955499465</v>
          </cell>
          <cell r="AH16">
            <v>3445.0517929627131</v>
          </cell>
          <cell r="AI16">
            <v>2418.0879528090391</v>
          </cell>
          <cell r="AJ16">
            <v>1104.285102268552</v>
          </cell>
          <cell r="AK16">
            <v>1550.9735616324024</v>
          </cell>
          <cell r="AL16">
            <v>97.318170127603906</v>
          </cell>
          <cell r="AM16">
            <v>216.57564644090331</v>
          </cell>
          <cell r="AO16">
            <v>30499.268624226817</v>
          </cell>
          <cell r="AP16">
            <v>0</v>
          </cell>
          <cell r="AR16">
            <v>0</v>
          </cell>
          <cell r="AS16">
            <v>360.86044062724682</v>
          </cell>
          <cell r="AU16">
            <v>7770.3316341107356</v>
          </cell>
        </row>
        <row r="17">
          <cell r="E17">
            <v>5742.93535454427</v>
          </cell>
          <cell r="F17">
            <v>2838.2338476265709</v>
          </cell>
          <cell r="G17">
            <v>2275.9792500871636</v>
          </cell>
          <cell r="H17">
            <v>4090.9271312445076</v>
          </cell>
          <cell r="I17">
            <v>0.20424761330522986</v>
          </cell>
          <cell r="J17">
            <v>0.48796242594082057</v>
          </cell>
          <cell r="K17">
            <v>2639.1286414048532</v>
          </cell>
          <cell r="L17">
            <v>3649.0650694368774</v>
          </cell>
          <cell r="M17">
            <v>1373.102635941091</v>
          </cell>
          <cell r="N17">
            <v>93.154059220738844</v>
          </cell>
          <cell r="O17">
            <v>540.95412716152327</v>
          </cell>
          <cell r="P17">
            <v>237.02701407187593</v>
          </cell>
          <cell r="Q17">
            <v>371.44977863522416</v>
          </cell>
          <cell r="R17">
            <v>597.99183322618387</v>
          </cell>
          <cell r="S17">
            <v>4874.8407093348906</v>
          </cell>
          <cell r="T17">
            <v>53.595798160596964</v>
          </cell>
          <cell r="U17">
            <v>155.8000750128391</v>
          </cell>
          <cell r="V17">
            <v>437.4327404706525</v>
          </cell>
          <cell r="W17">
            <v>773.1994977858709</v>
          </cell>
          <cell r="X17">
            <v>167.15059353433165</v>
          </cell>
          <cell r="Y17">
            <v>25.125858642017846</v>
          </cell>
          <cell r="Z17">
            <v>1687.7589157539985</v>
          </cell>
          <cell r="AA17">
            <v>280.85926785206777</v>
          </cell>
          <cell r="AB17">
            <v>458.88301313828038</v>
          </cell>
          <cell r="AC17">
            <v>373.01361933362494</v>
          </cell>
          <cell r="AD17">
            <v>189.82428603579126</v>
          </cell>
          <cell r="AE17">
            <v>68.608059084675645</v>
          </cell>
          <cell r="AF17">
            <v>1707.9553566242419</v>
          </cell>
          <cell r="AG17">
            <v>504.48157978052512</v>
          </cell>
          <cell r="AH17">
            <v>1244.2254235218318</v>
          </cell>
          <cell r="AI17">
            <v>501.08524426858497</v>
          </cell>
          <cell r="AJ17">
            <v>549.31105613069644</v>
          </cell>
          <cell r="AK17">
            <v>9648.3784908888611</v>
          </cell>
          <cell r="AL17">
            <v>194.96045184932089</v>
          </cell>
          <cell r="AM17">
            <v>386.92434704221944</v>
          </cell>
          <cell r="AO17">
            <v>48331.271270595927</v>
          </cell>
          <cell r="AP17">
            <v>0</v>
          </cell>
          <cell r="AR17">
            <v>0</v>
          </cell>
          <cell r="AS17">
            <v>747.72596011978067</v>
          </cell>
          <cell r="AU17">
            <v>2954.885613098118</v>
          </cell>
        </row>
        <row r="18">
          <cell r="E18">
            <v>1322.2866982250146</v>
          </cell>
          <cell r="F18">
            <v>4736.7441106076458</v>
          </cell>
          <cell r="G18">
            <v>3642.0905347902781</v>
          </cell>
          <cell r="H18">
            <v>1065.090020466125</v>
          </cell>
          <cell r="I18">
            <v>0</v>
          </cell>
          <cell r="J18">
            <v>5.2791172920332174</v>
          </cell>
          <cell r="K18">
            <v>1048.4589670776027</v>
          </cell>
          <cell r="L18">
            <v>12745.272582558582</v>
          </cell>
          <cell r="M18">
            <v>2611.7998511583819</v>
          </cell>
          <cell r="N18">
            <v>54.031125891148719</v>
          </cell>
          <cell r="O18">
            <v>513.35689531951891</v>
          </cell>
          <cell r="P18">
            <v>3672.6332429665549</v>
          </cell>
          <cell r="Q18">
            <v>856.23396272021807</v>
          </cell>
          <cell r="R18">
            <v>641.41222560470658</v>
          </cell>
          <cell r="S18">
            <v>98097.046805596896</v>
          </cell>
          <cell r="T18">
            <v>647.51710360095626</v>
          </cell>
          <cell r="U18">
            <v>2265.9720037616944</v>
          </cell>
          <cell r="V18">
            <v>5112.9761505696115</v>
          </cell>
          <cell r="W18">
            <v>767.84122417749609</v>
          </cell>
          <cell r="X18">
            <v>419.46961696605848</v>
          </cell>
          <cell r="Y18">
            <v>93.866475753351793</v>
          </cell>
          <cell r="Z18">
            <v>2239.136040026654</v>
          </cell>
          <cell r="AA18">
            <v>480.68222909429278</v>
          </cell>
          <cell r="AB18">
            <v>1371.5358803226757</v>
          </cell>
          <cell r="AC18">
            <v>81.772934411744615</v>
          </cell>
          <cell r="AD18">
            <v>276.91691789168823</v>
          </cell>
          <cell r="AE18">
            <v>108.81902022343945</v>
          </cell>
          <cell r="AF18">
            <v>4068.3725160891231</v>
          </cell>
          <cell r="AG18">
            <v>733.70756773865639</v>
          </cell>
          <cell r="AH18">
            <v>1433.2806177020464</v>
          </cell>
          <cell r="AI18">
            <v>357.95945640566629</v>
          </cell>
          <cell r="AJ18">
            <v>402.81139776745351</v>
          </cell>
          <cell r="AK18">
            <v>375.68115137998979</v>
          </cell>
          <cell r="AL18">
            <v>122.93716936601682</v>
          </cell>
          <cell r="AM18">
            <v>1467.6684891456298</v>
          </cell>
          <cell r="AO18">
            <v>8880.7974808179279</v>
          </cell>
          <cell r="AP18">
            <v>0</v>
          </cell>
          <cell r="AR18">
            <v>36.958900325456732</v>
          </cell>
          <cell r="AS18">
            <v>167.78360197937698</v>
          </cell>
          <cell r="AU18">
            <v>9309.1877142197009</v>
          </cell>
        </row>
        <row r="19">
          <cell r="E19">
            <v>2356.1496017951981</v>
          </cell>
          <cell r="F19">
            <v>4364.5866885231908</v>
          </cell>
          <cell r="G19">
            <v>1067.3868099548158</v>
          </cell>
          <cell r="H19">
            <v>1625.8646553917488</v>
          </cell>
          <cell r="I19">
            <v>0</v>
          </cell>
          <cell r="J19">
            <v>336.8109287184659</v>
          </cell>
          <cell r="K19">
            <v>598.86999282199031</v>
          </cell>
          <cell r="L19">
            <v>1983.8462100360425</v>
          </cell>
          <cell r="M19">
            <v>23886.55699208146</v>
          </cell>
          <cell r="N19">
            <v>763.18019253285047</v>
          </cell>
          <cell r="O19">
            <v>814.72464622740551</v>
          </cell>
          <cell r="P19">
            <v>762.13783897850158</v>
          </cell>
          <cell r="Q19">
            <v>2522.9138516947046</v>
          </cell>
          <cell r="R19">
            <v>5494.2395894234323</v>
          </cell>
          <cell r="S19">
            <v>27204.804563792932</v>
          </cell>
          <cell r="T19">
            <v>27.185549295159543</v>
          </cell>
          <cell r="U19">
            <v>1012.9817776155926</v>
          </cell>
          <cell r="V19">
            <v>907.52951540273375</v>
          </cell>
          <cell r="W19">
            <v>260.88550799794405</v>
          </cell>
          <cell r="X19">
            <v>333.4647903115241</v>
          </cell>
          <cell r="Y19">
            <v>246.24446126267972</v>
          </cell>
          <cell r="Z19">
            <v>608.39889269161779</v>
          </cell>
          <cell r="AA19">
            <v>1656.4770894470555</v>
          </cell>
          <cell r="AB19">
            <v>4744.7766664755072</v>
          </cell>
          <cell r="AC19">
            <v>964.14740315640643</v>
          </cell>
          <cell r="AD19">
            <v>225.73469301193242</v>
          </cell>
          <cell r="AE19">
            <v>67.200132326829021</v>
          </cell>
          <cell r="AF19">
            <v>3543.2378868809087</v>
          </cell>
          <cell r="AG19">
            <v>630.62889096178674</v>
          </cell>
          <cell r="AH19">
            <v>1302.593388247976</v>
          </cell>
          <cell r="AI19">
            <v>299.19452380251312</v>
          </cell>
          <cell r="AJ19">
            <v>1254.5151355082492</v>
          </cell>
          <cell r="AK19">
            <v>526.28951142102687</v>
          </cell>
          <cell r="AL19">
            <v>153.74089355298119</v>
          </cell>
          <cell r="AM19">
            <v>1341.8111458209819</v>
          </cell>
          <cell r="AO19">
            <v>9163.8495798299391</v>
          </cell>
          <cell r="AP19">
            <v>0</v>
          </cell>
          <cell r="AR19">
            <v>2606.1769256831712</v>
          </cell>
          <cell r="AS19">
            <v>46.982377483022674</v>
          </cell>
          <cell r="AU19">
            <v>22165.706997521324</v>
          </cell>
        </row>
        <row r="20">
          <cell r="E20">
            <v>755.54092706425558</v>
          </cell>
          <cell r="F20">
            <v>5261.7880829614278</v>
          </cell>
          <cell r="G20">
            <v>867.98455978443178</v>
          </cell>
          <cell r="H20">
            <v>1226.2647582985762</v>
          </cell>
          <cell r="I20">
            <v>1.6005740451263566</v>
          </cell>
          <cell r="J20">
            <v>429.19574932971472</v>
          </cell>
          <cell r="K20">
            <v>1047.5110347299042</v>
          </cell>
          <cell r="L20">
            <v>1296.8581808091155</v>
          </cell>
          <cell r="M20">
            <v>3398.8535297277199</v>
          </cell>
          <cell r="N20">
            <v>676.57544293233457</v>
          </cell>
          <cell r="O20">
            <v>313.43492910702452</v>
          </cell>
          <cell r="P20">
            <v>1648.2077240373694</v>
          </cell>
          <cell r="Q20">
            <v>184.4429221713759</v>
          </cell>
          <cell r="R20">
            <v>192.83242393447441</v>
          </cell>
          <cell r="S20">
            <v>11342.401353951573</v>
          </cell>
          <cell r="T20">
            <v>1762.7700095134796</v>
          </cell>
          <cell r="U20">
            <v>1203.3861097930017</v>
          </cell>
          <cell r="V20">
            <v>697.07777671217468</v>
          </cell>
          <cell r="W20">
            <v>611.97842133574989</v>
          </cell>
          <cell r="X20">
            <v>2146.4537249009795</v>
          </cell>
          <cell r="Y20">
            <v>763.09697175313477</v>
          </cell>
          <cell r="Z20">
            <v>769.44939349036201</v>
          </cell>
          <cell r="AA20">
            <v>1119.3754805477718</v>
          </cell>
          <cell r="AB20">
            <v>5317.7759888387545</v>
          </cell>
          <cell r="AC20">
            <v>2907.145003791376</v>
          </cell>
          <cell r="AD20">
            <v>679.48106493398075</v>
          </cell>
          <cell r="AE20">
            <v>119.57076645139487</v>
          </cell>
          <cell r="AF20">
            <v>5658.3947398845103</v>
          </cell>
          <cell r="AG20">
            <v>572.83552045523902</v>
          </cell>
          <cell r="AH20">
            <v>3103.9001309348582</v>
          </cell>
          <cell r="AI20">
            <v>1211.2516307240971</v>
          </cell>
          <cell r="AJ20">
            <v>474.54354270717022</v>
          </cell>
          <cell r="AK20">
            <v>452.34426260306162</v>
          </cell>
          <cell r="AL20">
            <v>401.71874787526173</v>
          </cell>
          <cell r="AM20">
            <v>1377.8968034152024</v>
          </cell>
          <cell r="AO20">
            <v>47705.39910082089</v>
          </cell>
          <cell r="AP20">
            <v>0</v>
          </cell>
          <cell r="AR20">
            <v>80877.480269320498</v>
          </cell>
          <cell r="AS20">
            <v>1305.4484894638979</v>
          </cell>
          <cell r="AU20">
            <v>8218.7239095456061</v>
          </cell>
        </row>
        <row r="21">
          <cell r="E21">
            <v>89.56150851573905</v>
          </cell>
          <cell r="F21">
            <v>149.05869951780855</v>
          </cell>
          <cell r="G21">
            <v>116.9024438654065</v>
          </cell>
          <cell r="H21">
            <v>389.29140924446756</v>
          </cell>
          <cell r="I21">
            <v>31.705261109497734</v>
          </cell>
          <cell r="J21">
            <v>1.0323125156318844</v>
          </cell>
          <cell r="K21">
            <v>24.514823023902292</v>
          </cell>
          <cell r="L21">
            <v>105.6130135560352</v>
          </cell>
          <cell r="M21">
            <v>70.792913908113718</v>
          </cell>
          <cell r="N21">
            <v>16.431363700485907</v>
          </cell>
          <cell r="O21">
            <v>66.893716004971878</v>
          </cell>
          <cell r="P21">
            <v>94.074406598793544</v>
          </cell>
          <cell r="Q21">
            <v>25.059288290258472</v>
          </cell>
          <cell r="R21">
            <v>39.163067374317414</v>
          </cell>
          <cell r="S21">
            <v>190.53075659423837</v>
          </cell>
          <cell r="T21">
            <v>8.6113467356057516</v>
          </cell>
          <cell r="U21">
            <v>1325.7225860245346</v>
          </cell>
          <cell r="V21">
            <v>112.66145606350551</v>
          </cell>
          <cell r="W21">
            <v>73.519128269091411</v>
          </cell>
          <cell r="X21">
            <v>479.68960763366874</v>
          </cell>
          <cell r="Y21">
            <v>111.26679744416438</v>
          </cell>
          <cell r="Z21">
            <v>147.87585369725596</v>
          </cell>
          <cell r="AA21">
            <v>29.417965771070151</v>
          </cell>
          <cell r="AB21">
            <v>1307.8224795496501</v>
          </cell>
          <cell r="AC21">
            <v>74.095573665733582</v>
          </cell>
          <cell r="AD21">
            <v>92.976509204764767</v>
          </cell>
          <cell r="AE21">
            <v>23.915328817298352</v>
          </cell>
          <cell r="AF21">
            <v>326.86083994112994</v>
          </cell>
          <cell r="AG21">
            <v>159.16138012871914</v>
          </cell>
          <cell r="AH21">
            <v>384.40190955590276</v>
          </cell>
          <cell r="AI21">
            <v>359.95256674841886</v>
          </cell>
          <cell r="AJ21">
            <v>168.47101295852198</v>
          </cell>
          <cell r="AK21">
            <v>1657.7014334066721</v>
          </cell>
          <cell r="AL21">
            <v>45.013025454638694</v>
          </cell>
          <cell r="AM21">
            <v>440.87496592387441</v>
          </cell>
          <cell r="AO21">
            <v>35891.617216058316</v>
          </cell>
          <cell r="AP21">
            <v>0</v>
          </cell>
          <cell r="AR21">
            <v>3051.6781409213208</v>
          </cell>
          <cell r="AS21">
            <v>-326.42195686815103</v>
          </cell>
          <cell r="AU21">
            <v>3669.9901632430692</v>
          </cell>
        </row>
        <row r="22">
          <cell r="E22">
            <v>1223.5811647022549</v>
          </cell>
          <cell r="F22">
            <v>458.44802935959518</v>
          </cell>
          <cell r="G22">
            <v>775.09174642812752</v>
          </cell>
          <cell r="H22">
            <v>342.6881606877331</v>
          </cell>
          <cell r="I22">
            <v>149.9163347946394</v>
          </cell>
          <cell r="J22">
            <v>20.471395128313414</v>
          </cell>
          <cell r="K22">
            <v>68.255155791814602</v>
          </cell>
          <cell r="L22">
            <v>372.13522885973333</v>
          </cell>
          <cell r="M22">
            <v>541.92346827764379</v>
          </cell>
          <cell r="N22">
            <v>24.951168745297039</v>
          </cell>
          <cell r="O22">
            <v>108.75793056694002</v>
          </cell>
          <cell r="P22">
            <v>0</v>
          </cell>
          <cell r="Q22">
            <v>71.245114361285388</v>
          </cell>
          <cell r="R22">
            <v>84.824397964018317</v>
          </cell>
          <cell r="S22">
            <v>2658.5193218289355</v>
          </cell>
          <cell r="T22">
            <v>96.98542274085014</v>
          </cell>
          <cell r="U22">
            <v>1126.5065173096823</v>
          </cell>
          <cell r="V22">
            <v>450.33975277376851</v>
          </cell>
          <cell r="W22">
            <v>931.81121085606287</v>
          </cell>
          <cell r="X22">
            <v>407.3685603198652</v>
          </cell>
          <cell r="Y22">
            <v>118.67092238853898</v>
          </cell>
          <cell r="Z22">
            <v>849.36369190862092</v>
          </cell>
          <cell r="AA22">
            <v>298.85284685752174</v>
          </cell>
          <cell r="AB22">
            <v>947.2716573310247</v>
          </cell>
          <cell r="AC22">
            <v>178.64216651469297</v>
          </cell>
          <cell r="AD22">
            <v>505.5455322955047</v>
          </cell>
          <cell r="AE22">
            <v>304.40763972460451</v>
          </cell>
          <cell r="AF22">
            <v>1168.1710374061554</v>
          </cell>
          <cell r="AG22">
            <v>228.29796781002622</v>
          </cell>
          <cell r="AH22">
            <v>684.20868891327632</v>
          </cell>
          <cell r="AI22">
            <v>1080.0056329125107</v>
          </cell>
          <cell r="AJ22">
            <v>616.60605824004585</v>
          </cell>
          <cell r="AK22">
            <v>988.30194584761</v>
          </cell>
          <cell r="AL22">
            <v>253.34641759499613</v>
          </cell>
          <cell r="AM22">
            <v>716.45803042054013</v>
          </cell>
          <cell r="AO22">
            <v>37401.461007994301</v>
          </cell>
          <cell r="AP22">
            <v>0</v>
          </cell>
          <cell r="AR22">
            <v>0</v>
          </cell>
          <cell r="AS22">
            <v>0</v>
          </cell>
          <cell r="AU22">
            <v>12244.102672821833</v>
          </cell>
        </row>
        <row r="23">
          <cell r="E23">
            <v>2791.1670088462106</v>
          </cell>
          <cell r="F23">
            <v>46.399796706935284</v>
          </cell>
          <cell r="G23">
            <v>34.11753748254074</v>
          </cell>
          <cell r="H23">
            <v>126.42841476230166</v>
          </cell>
          <cell r="I23">
            <v>24.381322085777782</v>
          </cell>
          <cell r="J23">
            <v>0</v>
          </cell>
          <cell r="K23">
            <v>6.16084823573848E-3</v>
          </cell>
          <cell r="L23">
            <v>21.71912714467727</v>
          </cell>
          <cell r="M23">
            <v>0.57215579399412986</v>
          </cell>
          <cell r="N23">
            <v>1.2895727983606058</v>
          </cell>
          <cell r="O23">
            <v>19.715960272226397</v>
          </cell>
          <cell r="P23">
            <v>19.914638508113782</v>
          </cell>
          <cell r="Q23">
            <v>794.31093738133211</v>
          </cell>
          <cell r="R23">
            <v>2.1606648517622569</v>
          </cell>
          <cell r="S23">
            <v>442.55094821652102</v>
          </cell>
          <cell r="T23">
            <v>0.92966244768907691</v>
          </cell>
          <cell r="U23">
            <v>147.42677211979247</v>
          </cell>
          <cell r="V23">
            <v>29.655077026025548</v>
          </cell>
          <cell r="W23">
            <v>568.79735273329959</v>
          </cell>
          <cell r="X23">
            <v>41.546347331372914</v>
          </cell>
          <cell r="Y23">
            <v>37.708110770914857</v>
          </cell>
          <cell r="Z23">
            <v>606.84137788595513</v>
          </cell>
          <cell r="AA23">
            <v>212.51238437468763</v>
          </cell>
          <cell r="AB23">
            <v>0.48894745946203355</v>
          </cell>
          <cell r="AC23">
            <v>2.6793122222657648</v>
          </cell>
          <cell r="AD23">
            <v>56.890864640615405</v>
          </cell>
          <cell r="AE23">
            <v>68.01731654847589</v>
          </cell>
          <cell r="AF23">
            <v>175.26134167982451</v>
          </cell>
          <cell r="AG23">
            <v>65.290175188138079</v>
          </cell>
          <cell r="AH23">
            <v>128.81337252094261</v>
          </cell>
          <cell r="AI23">
            <v>255.69654657721969</v>
          </cell>
          <cell r="AJ23">
            <v>912.93519102451125</v>
          </cell>
          <cell r="AK23">
            <v>1201.7102809160772</v>
          </cell>
          <cell r="AL23">
            <v>956.9956594025499</v>
          </cell>
          <cell r="AM23">
            <v>240.45333763058625</v>
          </cell>
          <cell r="AO23">
            <v>6925.7300002492611</v>
          </cell>
          <cell r="AP23">
            <v>0</v>
          </cell>
          <cell r="AR23">
            <v>0</v>
          </cell>
          <cell r="AS23">
            <v>0</v>
          </cell>
          <cell r="AU23">
            <v>0</v>
          </cell>
        </row>
        <row r="24">
          <cell r="E24">
            <v>1.4319537749506177</v>
          </cell>
          <cell r="F24">
            <v>729.72869969766282</v>
          </cell>
          <cell r="G24">
            <v>173.32316930948213</v>
          </cell>
          <cell r="H24">
            <v>700.60157405464906</v>
          </cell>
          <cell r="I24">
            <v>11.256774087945551</v>
          </cell>
          <cell r="J24">
            <v>677.8357285914874</v>
          </cell>
          <cell r="K24">
            <v>11.291569155849459</v>
          </cell>
          <cell r="L24">
            <v>194.16651206046458</v>
          </cell>
          <cell r="M24">
            <v>6417.9372894453372</v>
          </cell>
          <cell r="N24">
            <v>8.1287198262158883E-2</v>
          </cell>
          <cell r="O24">
            <v>43.760085129932925</v>
          </cell>
          <cell r="P24">
            <v>3509.4542335863871</v>
          </cell>
          <cell r="Q24">
            <v>36.484027274935343</v>
          </cell>
          <cell r="R24">
            <v>158.94440786003241</v>
          </cell>
          <cell r="S24">
            <v>694.69929006582765</v>
          </cell>
          <cell r="T24">
            <v>31.879772772943021</v>
          </cell>
          <cell r="U24">
            <v>939.29638979749097</v>
          </cell>
          <cell r="V24">
            <v>20.4936298051914</v>
          </cell>
          <cell r="W24">
            <v>3.9454554516812732</v>
          </cell>
          <cell r="X24">
            <v>1.1628724248890383</v>
          </cell>
          <cell r="Y24">
            <v>223.00751689706399</v>
          </cell>
          <cell r="Z24">
            <v>497.17960227824159</v>
          </cell>
          <cell r="AA24">
            <v>8.2953524023747853</v>
          </cell>
          <cell r="AB24">
            <v>87.933067473282634</v>
          </cell>
          <cell r="AC24">
            <v>7.7621564166852924E-2</v>
          </cell>
          <cell r="AD24">
            <v>0.72396735961022485</v>
          </cell>
          <cell r="AE24">
            <v>5.4123608765490063</v>
          </cell>
          <cell r="AF24">
            <v>11.871016760279479</v>
          </cell>
          <cell r="AG24">
            <v>1.4315009472519806</v>
          </cell>
          <cell r="AH24">
            <v>831.23480120163174</v>
          </cell>
          <cell r="AI24">
            <v>41.7961492782118</v>
          </cell>
          <cell r="AJ24">
            <v>4.9366513107741179</v>
          </cell>
          <cell r="AK24">
            <v>43.165886960598961</v>
          </cell>
          <cell r="AL24">
            <v>6.1385798776583647</v>
          </cell>
          <cell r="AM24">
            <v>26.414622667855799</v>
          </cell>
          <cell r="AO24">
            <v>952.10152601560742</v>
          </cell>
          <cell r="AP24">
            <v>954.79288663403963</v>
          </cell>
          <cell r="AR24">
            <v>0</v>
          </cell>
          <cell r="AS24">
            <v>0</v>
          </cell>
          <cell r="AU24">
            <v>3829.403017002704</v>
          </cell>
        </row>
        <row r="25">
          <cell r="E25">
            <v>336.67460929123115</v>
          </cell>
          <cell r="F25">
            <v>96.230373199958493</v>
          </cell>
          <cell r="G25">
            <v>102.11339762427559</v>
          </cell>
          <cell r="H25">
            <v>732.08709643316297</v>
          </cell>
          <cell r="I25">
            <v>173.98442184399696</v>
          </cell>
          <cell r="J25">
            <v>0</v>
          </cell>
          <cell r="K25">
            <v>3.3118763432649745E-2</v>
          </cell>
          <cell r="L25">
            <v>1531.1223481855102</v>
          </cell>
          <cell r="M25">
            <v>750.95354167576056</v>
          </cell>
          <cell r="N25">
            <v>48.579565542746799</v>
          </cell>
          <cell r="O25">
            <v>31.754454700759787</v>
          </cell>
          <cell r="P25">
            <v>165.57625198909091</v>
          </cell>
          <cell r="Q25">
            <v>196.70029753423913</v>
          </cell>
          <cell r="R25">
            <v>18.772505959557442</v>
          </cell>
          <cell r="S25">
            <v>46374.690811587672</v>
          </cell>
          <cell r="T25">
            <v>74.835421201266612</v>
          </cell>
          <cell r="U25">
            <v>1136.5293122971214</v>
          </cell>
          <cell r="V25">
            <v>82.770282102248615</v>
          </cell>
          <cell r="W25">
            <v>478.02628253464354</v>
          </cell>
          <cell r="X25">
            <v>1951.7442360863433</v>
          </cell>
          <cell r="Y25">
            <v>554.84449171456708</v>
          </cell>
          <cell r="Z25">
            <v>733.04567188910278</v>
          </cell>
          <cell r="AA25">
            <v>117.31065494758909</v>
          </cell>
          <cell r="AB25">
            <v>448.03112746287326</v>
          </cell>
          <cell r="AC25">
            <v>1030.8415177031168</v>
          </cell>
          <cell r="AD25">
            <v>2.209837859155082</v>
          </cell>
          <cell r="AE25">
            <v>5864.592686876118</v>
          </cell>
          <cell r="AF25">
            <v>833.94314068795427</v>
          </cell>
          <cell r="AG25">
            <v>903.36326055838026</v>
          </cell>
          <cell r="AH25">
            <v>2152.2585353205695</v>
          </cell>
          <cell r="AI25">
            <v>1335.9070821551081</v>
          </cell>
          <cell r="AJ25">
            <v>1484.5376734413098</v>
          </cell>
          <cell r="AK25">
            <v>2074.8060953020718</v>
          </cell>
          <cell r="AL25">
            <v>611.67291794076812</v>
          </cell>
          <cell r="AM25">
            <v>291.10314064644797</v>
          </cell>
          <cell r="AO25">
            <v>4884.8199918796236</v>
          </cell>
          <cell r="AP25">
            <v>0</v>
          </cell>
          <cell r="AR25">
            <v>297905.70657258324</v>
          </cell>
          <cell r="AS25">
            <v>0</v>
          </cell>
          <cell r="AU25">
            <v>430.60473705293629</v>
          </cell>
        </row>
        <row r="26">
          <cell r="E26">
            <v>367.98950752294684</v>
          </cell>
          <cell r="F26">
            <v>258.05517970012039</v>
          </cell>
          <cell r="G26">
            <v>80.0979826554439</v>
          </cell>
          <cell r="H26">
            <v>1309.229278786619</v>
          </cell>
          <cell r="I26">
            <v>867.83646458456383</v>
          </cell>
          <cell r="J26">
            <v>0</v>
          </cell>
          <cell r="K26">
            <v>1.0625302280018888E-2</v>
          </cell>
          <cell r="L26">
            <v>71.299025925808635</v>
          </cell>
          <cell r="M26">
            <v>29.578373029154356</v>
          </cell>
          <cell r="N26">
            <v>4.5612111881490431</v>
          </cell>
          <cell r="O26">
            <v>1504.2332379853392</v>
          </cell>
          <cell r="P26">
            <v>123.16759805044134</v>
          </cell>
          <cell r="Q26">
            <v>459.26853016974934</v>
          </cell>
          <cell r="R26">
            <v>133.024235006628</v>
          </cell>
          <cell r="S26">
            <v>1226.9763792216665</v>
          </cell>
          <cell r="T26">
            <v>439.13465872792739</v>
          </cell>
          <cell r="U26">
            <v>6174.9818966951107</v>
          </cell>
          <cell r="V26">
            <v>368.93523395401155</v>
          </cell>
          <cell r="W26">
            <v>86.386946009506133</v>
          </cell>
          <cell r="X26">
            <v>1296.986875740703</v>
          </cell>
          <cell r="Y26">
            <v>194.27862897632522</v>
          </cell>
          <cell r="Z26">
            <v>79.684666948020123</v>
          </cell>
          <cell r="AA26">
            <v>20.848277480412097</v>
          </cell>
          <cell r="AB26">
            <v>522.18530021538868</v>
          </cell>
          <cell r="AC26">
            <v>1.4369962893084427</v>
          </cell>
          <cell r="AD26">
            <v>44.032844985882022</v>
          </cell>
          <cell r="AE26">
            <v>23.560018829078384</v>
          </cell>
          <cell r="AF26">
            <v>3650.3110727401636</v>
          </cell>
          <cell r="AG26">
            <v>64.425669624197923</v>
          </cell>
          <cell r="AH26">
            <v>1898.6217253243658</v>
          </cell>
          <cell r="AI26">
            <v>420.08852906364325</v>
          </cell>
          <cell r="AJ26">
            <v>184.66952043308569</v>
          </cell>
          <cell r="AK26">
            <v>489.97766918360958</v>
          </cell>
          <cell r="AL26">
            <v>135.71893691226049</v>
          </cell>
          <cell r="AM26">
            <v>206.94329976507328</v>
          </cell>
          <cell r="AO26">
            <v>8282.8881232106196</v>
          </cell>
          <cell r="AP26">
            <v>0</v>
          </cell>
          <cell r="AR26">
            <v>0</v>
          </cell>
          <cell r="AS26">
            <v>0</v>
          </cell>
          <cell r="AU26">
            <v>526.90965713958951</v>
          </cell>
        </row>
        <row r="27">
          <cell r="E27">
            <v>0</v>
          </cell>
          <cell r="F27">
            <v>12.538159927841663</v>
          </cell>
          <cell r="G27">
            <v>0.52560400585753908</v>
          </cell>
          <cell r="H27">
            <v>7.9465846124962445</v>
          </cell>
          <cell r="I27">
            <v>0.68455494841541853</v>
          </cell>
          <cell r="J27">
            <v>0</v>
          </cell>
          <cell r="K27">
            <v>3.3148387518099188E-5</v>
          </cell>
          <cell r="L27">
            <v>4.269010828571021E-2</v>
          </cell>
          <cell r="M27">
            <v>0.69983870222744116</v>
          </cell>
          <cell r="N27">
            <v>0</v>
          </cell>
          <cell r="O27">
            <v>0.8563703282275209</v>
          </cell>
          <cell r="P27">
            <v>0.33831918256153459</v>
          </cell>
          <cell r="Q27">
            <v>0</v>
          </cell>
          <cell r="R27">
            <v>0.10602725742470541</v>
          </cell>
          <cell r="S27">
            <v>53.815488161827929</v>
          </cell>
          <cell r="T27">
            <v>0.1085201316158946</v>
          </cell>
          <cell r="U27">
            <v>27.489721756023325</v>
          </cell>
          <cell r="V27">
            <v>6.6683651881359545</v>
          </cell>
          <cell r="W27">
            <v>25.219467920144773</v>
          </cell>
          <cell r="X27">
            <v>21.235958610628362</v>
          </cell>
          <cell r="Y27">
            <v>0</v>
          </cell>
          <cell r="Z27">
            <v>3.162975822178383</v>
          </cell>
          <cell r="AA27">
            <v>9.2052741211604676</v>
          </cell>
          <cell r="AB27">
            <v>0.28657919870029186</v>
          </cell>
          <cell r="AC27">
            <v>2.5270309921613308</v>
          </cell>
          <cell r="AD27">
            <v>18.660498048056681</v>
          </cell>
          <cell r="AE27">
            <v>0.64257452346695854</v>
          </cell>
          <cell r="AF27">
            <v>13.944189219098389</v>
          </cell>
          <cell r="AG27">
            <v>5.0737330588916318</v>
          </cell>
          <cell r="AH27">
            <v>25.819337650856376</v>
          </cell>
          <cell r="AI27">
            <v>223.35790904417061</v>
          </cell>
          <cell r="AJ27">
            <v>106.734084195405</v>
          </cell>
          <cell r="AK27">
            <v>91.852097241361122</v>
          </cell>
          <cell r="AL27">
            <v>29.021859250470989</v>
          </cell>
          <cell r="AM27">
            <v>129.61108386909234</v>
          </cell>
          <cell r="AO27">
            <v>0</v>
          </cell>
          <cell r="AP27">
            <v>0</v>
          </cell>
          <cell r="AR27">
            <v>0</v>
          </cell>
          <cell r="AS27">
            <v>0</v>
          </cell>
          <cell r="AU27">
            <v>737.67351999542541</v>
          </cell>
        </row>
        <row r="28">
          <cell r="E28">
            <v>1.8489598623461072</v>
          </cell>
          <cell r="F28">
            <v>42.132586678155107</v>
          </cell>
          <cell r="G28">
            <v>27.11226969536153</v>
          </cell>
          <cell r="H28">
            <v>127.77360151164802</v>
          </cell>
          <cell r="I28">
            <v>149.27931177986639</v>
          </cell>
          <cell r="J28">
            <v>1.7674531631388428E-2</v>
          </cell>
          <cell r="K28">
            <v>0.93492650993431714</v>
          </cell>
          <cell r="L28">
            <v>5.2483250336948117</v>
          </cell>
          <cell r="M28">
            <v>7.32168378919605</v>
          </cell>
          <cell r="N28">
            <v>12.640128876797036</v>
          </cell>
          <cell r="O28">
            <v>29.553684724268329</v>
          </cell>
          <cell r="P28">
            <v>6.1792649901183996</v>
          </cell>
          <cell r="Q28">
            <v>21.031471704166336</v>
          </cell>
          <cell r="R28">
            <v>0.13195412369839038</v>
          </cell>
          <cell r="S28">
            <v>342.6094596587202</v>
          </cell>
          <cell r="T28">
            <v>21.135023049184223</v>
          </cell>
          <cell r="U28">
            <v>83.817423730459922</v>
          </cell>
          <cell r="V28">
            <v>6.4480733677385818</v>
          </cell>
          <cell r="W28">
            <v>29.658040669284787</v>
          </cell>
          <cell r="X28">
            <v>72.103918694548341</v>
          </cell>
          <cell r="Y28">
            <v>57.898961415291019</v>
          </cell>
          <cell r="Z28">
            <v>14.955005288384184</v>
          </cell>
          <cell r="AA28">
            <v>8.2360642897352285</v>
          </cell>
          <cell r="AB28">
            <v>52.857274123235285</v>
          </cell>
          <cell r="AC28">
            <v>15.076635563208926</v>
          </cell>
          <cell r="AD28">
            <v>48.491880843539249</v>
          </cell>
          <cell r="AE28">
            <v>2.8439740475260802</v>
          </cell>
          <cell r="AF28">
            <v>40.488218506312201</v>
          </cell>
          <cell r="AG28">
            <v>5.6274626789757436</v>
          </cell>
          <cell r="AH28">
            <v>119.0831457741037</v>
          </cell>
          <cell r="AI28">
            <v>279.45428472774978</v>
          </cell>
          <cell r="AJ28">
            <v>132.5284008133894</v>
          </cell>
          <cell r="AK28">
            <v>275.5111547573016</v>
          </cell>
          <cell r="AL28">
            <v>24.657473874811995</v>
          </cell>
          <cell r="AM28">
            <v>93.263791701627184</v>
          </cell>
          <cell r="AO28">
            <v>0</v>
          </cell>
          <cell r="AP28">
            <v>0</v>
          </cell>
          <cell r="AR28">
            <v>0</v>
          </cell>
          <cell r="AS28">
            <v>0</v>
          </cell>
          <cell r="AU28">
            <v>0</v>
          </cell>
        </row>
        <row r="29">
          <cell r="E29">
            <v>2249.844512895359</v>
          </cell>
          <cell r="F29">
            <v>621.49327867660463</v>
          </cell>
          <cell r="G29">
            <v>53.461145974753521</v>
          </cell>
          <cell r="H29">
            <v>1604.0322112468457</v>
          </cell>
          <cell r="I29">
            <v>807.6903729555172</v>
          </cell>
          <cell r="J29">
            <v>7.5746795234071462E-2</v>
          </cell>
          <cell r="K29">
            <v>0.28927264494899629</v>
          </cell>
          <cell r="L29">
            <v>96.284253250796596</v>
          </cell>
          <cell r="M29">
            <v>54.328580711473172</v>
          </cell>
          <cell r="N29">
            <v>70.723506061241068</v>
          </cell>
          <cell r="O29">
            <v>131.08425275036242</v>
          </cell>
          <cell r="P29">
            <v>130.85964929150606</v>
          </cell>
          <cell r="Q29">
            <v>90.514839768450685</v>
          </cell>
          <cell r="R29">
            <v>114.04139608900081</v>
          </cell>
          <cell r="S29">
            <v>1574.2203134701151</v>
          </cell>
          <cell r="T29">
            <v>71.44897354471729</v>
          </cell>
          <cell r="U29">
            <v>3257.229955785916</v>
          </cell>
          <cell r="V29">
            <v>139.58814274061626</v>
          </cell>
          <cell r="W29">
            <v>135.31654067749849</v>
          </cell>
          <cell r="X29">
            <v>440.23477627479753</v>
          </cell>
          <cell r="Y29">
            <v>229.11344353906011</v>
          </cell>
          <cell r="Z29">
            <v>92.549378692856862</v>
          </cell>
          <cell r="AA29">
            <v>37.973250465386052</v>
          </cell>
          <cell r="AB29">
            <v>144.80743618234951</v>
          </cell>
          <cell r="AC29">
            <v>29.207679310856932</v>
          </cell>
          <cell r="AD29">
            <v>29.106588240999699</v>
          </cell>
          <cell r="AE29">
            <v>72.326641429619258</v>
          </cell>
          <cell r="AF29">
            <v>453.85594003241681</v>
          </cell>
          <cell r="AG29">
            <v>50.781653388716656</v>
          </cell>
          <cell r="AH29">
            <v>869.96671450845975</v>
          </cell>
          <cell r="AI29">
            <v>564.69455376624467</v>
          </cell>
          <cell r="AJ29">
            <v>463.05536653225141</v>
          </cell>
          <cell r="AK29">
            <v>177.83695117672318</v>
          </cell>
          <cell r="AL29">
            <v>23.352997934786043</v>
          </cell>
          <cell r="AM29">
            <v>31.961815640374489</v>
          </cell>
          <cell r="AO29">
            <v>12123.432258643244</v>
          </cell>
          <cell r="AP29">
            <v>0</v>
          </cell>
          <cell r="AR29">
            <v>0</v>
          </cell>
          <cell r="AS29">
            <v>0</v>
          </cell>
          <cell r="AU29">
            <v>23859.888073500966</v>
          </cell>
        </row>
        <row r="30">
          <cell r="E30">
            <v>66.286754025240427</v>
          </cell>
          <cell r="F30">
            <v>210.37176374434873</v>
          </cell>
          <cell r="G30">
            <v>8.5661540723017584</v>
          </cell>
          <cell r="H30">
            <v>858.78156662738729</v>
          </cell>
          <cell r="I30">
            <v>384.20210724737478</v>
          </cell>
          <cell r="J30">
            <v>0</v>
          </cell>
          <cell r="K30">
            <v>1.6610484808366709E-3</v>
          </cell>
          <cell r="L30">
            <v>598.18138835041225</v>
          </cell>
          <cell r="M30">
            <v>89.953827624714492</v>
          </cell>
          <cell r="N30">
            <v>0</v>
          </cell>
          <cell r="O30">
            <v>7.9827250344314162</v>
          </cell>
          <cell r="P30">
            <v>11.666150818720308</v>
          </cell>
          <cell r="Q30">
            <v>3.5597700774697962E-2</v>
          </cell>
          <cell r="R30">
            <v>3.4093419657826538</v>
          </cell>
          <cell r="S30">
            <v>342.77270993019886</v>
          </cell>
          <cell r="T30">
            <v>8.0361758026968193</v>
          </cell>
          <cell r="U30">
            <v>430.15071140662059</v>
          </cell>
          <cell r="V30">
            <v>30.478309818621927</v>
          </cell>
          <cell r="W30">
            <v>9915.3893337776572</v>
          </cell>
          <cell r="X30">
            <v>2285.6320995600845</v>
          </cell>
          <cell r="Y30">
            <v>26.820236045286268</v>
          </cell>
          <cell r="Z30">
            <v>37.97858766524692</v>
          </cell>
          <cell r="AA30">
            <v>10.773052707064533</v>
          </cell>
          <cell r="AB30">
            <v>893.31649254184333</v>
          </cell>
          <cell r="AC30">
            <v>9.3832447202068785</v>
          </cell>
          <cell r="AD30">
            <v>16.884927828600173</v>
          </cell>
          <cell r="AE30">
            <v>2.5571432328969688</v>
          </cell>
          <cell r="AF30">
            <v>484.7611041872542</v>
          </cell>
          <cell r="AG30">
            <v>38.337238000698818</v>
          </cell>
          <cell r="AH30">
            <v>1010.6415699263362</v>
          </cell>
          <cell r="AI30">
            <v>144.39692783910039</v>
          </cell>
          <cell r="AJ30">
            <v>72.687460135385038</v>
          </cell>
          <cell r="AK30">
            <v>46.774302768138561</v>
          </cell>
          <cell r="AL30">
            <v>43.098132499188452</v>
          </cell>
          <cell r="AM30">
            <v>855.50425578020861</v>
          </cell>
          <cell r="AO30">
            <v>13965.86815007288</v>
          </cell>
          <cell r="AP30">
            <v>0</v>
          </cell>
          <cell r="AR30">
            <v>0</v>
          </cell>
          <cell r="AS30">
            <v>0</v>
          </cell>
          <cell r="AU30">
            <v>44333.983239638066</v>
          </cell>
        </row>
        <row r="31">
          <cell r="E31">
            <v>0.4039331460194403</v>
          </cell>
          <cell r="F31">
            <v>55.956708857038166</v>
          </cell>
          <cell r="G31">
            <v>14.245240677617037</v>
          </cell>
          <cell r="H31">
            <v>138.30049201844903</v>
          </cell>
          <cell r="I31">
            <v>58.128022387262988</v>
          </cell>
          <cell r="J31">
            <v>0</v>
          </cell>
          <cell r="K31">
            <v>0.92469019638998329</v>
          </cell>
          <cell r="L31">
            <v>8.8678684484655754</v>
          </cell>
          <cell r="M31">
            <v>7.1868178843185033</v>
          </cell>
          <cell r="N31">
            <v>5.7961363100135745</v>
          </cell>
          <cell r="O31">
            <v>15.555367063661649</v>
          </cell>
          <cell r="P31">
            <v>531.08435733416729</v>
          </cell>
          <cell r="Q31">
            <v>16.850013388417015</v>
          </cell>
          <cell r="R31">
            <v>7.523143546469802</v>
          </cell>
          <cell r="S31">
            <v>820.32302635479618</v>
          </cell>
          <cell r="T31">
            <v>26.765671277549359</v>
          </cell>
          <cell r="U31">
            <v>538.63386012133537</v>
          </cell>
          <cell r="V31">
            <v>50.419748596880133</v>
          </cell>
          <cell r="W31">
            <v>225.90985849645091</v>
          </cell>
          <cell r="X31">
            <v>728.60099032605342</v>
          </cell>
          <cell r="Y31">
            <v>140.22211389191759</v>
          </cell>
          <cell r="Z31">
            <v>138.57793459576465</v>
          </cell>
          <cell r="AA31">
            <v>59.655023203762312</v>
          </cell>
          <cell r="AB31">
            <v>1111.8280669151536</v>
          </cell>
          <cell r="AC31">
            <v>30.203309851827317</v>
          </cell>
          <cell r="AD31">
            <v>827.6006453718943</v>
          </cell>
          <cell r="AE31">
            <v>14.138539943085171</v>
          </cell>
          <cell r="AF31">
            <v>210.87450266965169</v>
          </cell>
          <cell r="AG31">
            <v>48.052068831253237</v>
          </cell>
          <cell r="AH31">
            <v>290.38226759207464</v>
          </cell>
          <cell r="AI31">
            <v>375.56249275500187</v>
          </cell>
          <cell r="AJ31">
            <v>202.50200069834187</v>
          </cell>
          <cell r="AK31">
            <v>78.383892659565191</v>
          </cell>
          <cell r="AL31">
            <v>213.60252359867263</v>
          </cell>
          <cell r="AM31">
            <v>1341.1641296748646</v>
          </cell>
          <cell r="AO31">
            <v>1848.173561681881</v>
          </cell>
          <cell r="AP31">
            <v>0</v>
          </cell>
          <cell r="AR31">
            <v>0</v>
          </cell>
          <cell r="AS31">
            <v>0</v>
          </cell>
          <cell r="AU31">
            <v>307.395317980774</v>
          </cell>
        </row>
        <row r="32">
          <cell r="E32">
            <v>31.260694765561698</v>
          </cell>
          <cell r="F32">
            <v>0.51422319337189271</v>
          </cell>
          <cell r="G32">
            <v>8.8212510664735078</v>
          </cell>
          <cell r="H32">
            <v>43.591820113070149</v>
          </cell>
          <cell r="I32">
            <v>2.3207606664684923</v>
          </cell>
          <cell r="J32">
            <v>9.8761392156261861E-3</v>
          </cell>
          <cell r="K32">
            <v>0.52091667177274203</v>
          </cell>
          <cell r="L32">
            <v>3.8715626751817403E-2</v>
          </cell>
          <cell r="M32">
            <v>0.5315033432821068</v>
          </cell>
          <cell r="N32">
            <v>1.6839231957532392</v>
          </cell>
          <cell r="O32">
            <v>3.8438102429291785</v>
          </cell>
          <cell r="P32">
            <v>13.113148504673056</v>
          </cell>
          <cell r="Q32">
            <v>3.4811163010032593</v>
          </cell>
          <cell r="R32">
            <v>4.0083175739992691E-2</v>
          </cell>
          <cell r="S32">
            <v>266.93393012613524</v>
          </cell>
          <cell r="T32">
            <v>0.90671159830542014</v>
          </cell>
          <cell r="U32">
            <v>75.713550289004303</v>
          </cell>
          <cell r="V32">
            <v>15.567477754875389</v>
          </cell>
          <cell r="W32">
            <v>1607.2086696886768</v>
          </cell>
          <cell r="X32">
            <v>586.73152591268649</v>
          </cell>
          <cell r="Y32">
            <v>2.6779907586305236</v>
          </cell>
          <cell r="Z32">
            <v>72.375321831873521</v>
          </cell>
          <cell r="AA32">
            <v>186.4971702669971</v>
          </cell>
          <cell r="AB32">
            <v>2.6394423526368556</v>
          </cell>
          <cell r="AC32">
            <v>309.5809248266948</v>
          </cell>
          <cell r="AD32">
            <v>128.97429876766031</v>
          </cell>
          <cell r="AE32">
            <v>0.33393086745310457</v>
          </cell>
          <cell r="AF32">
            <v>297.10665234954593</v>
          </cell>
          <cell r="AG32">
            <v>23.409539707218872</v>
          </cell>
          <cell r="AH32">
            <v>791.57472445241467</v>
          </cell>
          <cell r="AI32">
            <v>1410.1283082825719</v>
          </cell>
          <cell r="AJ32">
            <v>743.81107424192965</v>
          </cell>
          <cell r="AK32">
            <v>736.6631537638018</v>
          </cell>
          <cell r="AL32">
            <v>554.22728612525736</v>
          </cell>
          <cell r="AM32">
            <v>1600.5885242158956</v>
          </cell>
          <cell r="AO32">
            <v>59452.030650412969</v>
          </cell>
          <cell r="AP32">
            <v>0</v>
          </cell>
          <cell r="AR32">
            <v>0</v>
          </cell>
          <cell r="AS32">
            <v>0</v>
          </cell>
          <cell r="AU32">
            <v>63018.711644382813</v>
          </cell>
        </row>
        <row r="33">
          <cell r="E33">
            <v>4.2515021679406804</v>
          </cell>
          <cell r="F33">
            <v>8.5456644867916669</v>
          </cell>
          <cell r="G33">
            <v>214.79376313446286</v>
          </cell>
          <cell r="H33">
            <v>11.574295136922935</v>
          </cell>
          <cell r="I33">
            <v>29.664134956836712</v>
          </cell>
          <cell r="J33">
            <v>0</v>
          </cell>
          <cell r="K33">
            <v>2.3557268116027061</v>
          </cell>
          <cell r="L33">
            <v>1.2654654880780325</v>
          </cell>
          <cell r="M33">
            <v>21.993032055838679</v>
          </cell>
          <cell r="N33">
            <v>1.008358124871948</v>
          </cell>
          <cell r="O33">
            <v>4.9155400791992845</v>
          </cell>
          <cell r="P33">
            <v>1.932225916914859</v>
          </cell>
          <cell r="Q33">
            <v>0.12695785672172674</v>
          </cell>
          <cell r="R33">
            <v>0.25564705013855643</v>
          </cell>
          <cell r="S33">
            <v>44.836885414274157</v>
          </cell>
          <cell r="T33">
            <v>0.42204234447617728</v>
          </cell>
          <cell r="U33">
            <v>127.370718485052</v>
          </cell>
          <cell r="V33">
            <v>46.183471897254336</v>
          </cell>
          <cell r="W33">
            <v>100.09502030203808</v>
          </cell>
          <cell r="X33">
            <v>43.611228411349074</v>
          </cell>
          <cell r="Y33">
            <v>15.44038414586162</v>
          </cell>
          <cell r="Z33">
            <v>8.3854121402814847</v>
          </cell>
          <cell r="AA33">
            <v>3150.806080620624</v>
          </cell>
          <cell r="AB33">
            <v>5917.0475600224254</v>
          </cell>
          <cell r="AC33">
            <v>16.349403044851076</v>
          </cell>
          <cell r="AD33">
            <v>325.92232604489408</v>
          </cell>
          <cell r="AE33">
            <v>17.707087338355251</v>
          </cell>
          <cell r="AF33">
            <v>73.642036172285557</v>
          </cell>
          <cell r="AG33">
            <v>2378.5700981634559</v>
          </cell>
          <cell r="AH33">
            <v>717.56615655694111</v>
          </cell>
          <cell r="AI33">
            <v>1481.396609493803</v>
          </cell>
          <cell r="AJ33">
            <v>694.86084723293584</v>
          </cell>
          <cell r="AK33">
            <v>241.47061763492908</v>
          </cell>
          <cell r="AL33">
            <v>319.64876732296204</v>
          </cell>
          <cell r="AM33">
            <v>616.37749076244381</v>
          </cell>
          <cell r="AO33">
            <v>16876.176035268298</v>
          </cell>
          <cell r="AP33">
            <v>644.49050242381531</v>
          </cell>
          <cell r="AR33">
            <v>0</v>
          </cell>
          <cell r="AS33">
            <v>0</v>
          </cell>
          <cell r="AU33">
            <v>1340.2277185963044</v>
          </cell>
        </row>
        <row r="34">
          <cell r="E34">
            <v>4.2282044302242943</v>
          </cell>
          <cell r="F34">
            <v>144.30809698962835</v>
          </cell>
          <cell r="G34">
            <v>37.899784089616617</v>
          </cell>
          <cell r="H34">
            <v>355.86936580230042</v>
          </cell>
          <cell r="I34">
            <v>152.49162450238683</v>
          </cell>
          <cell r="J34">
            <v>2.8477000497929447E-2</v>
          </cell>
          <cell r="K34">
            <v>2.4235244669427196</v>
          </cell>
          <cell r="L34">
            <v>23.480599482367126</v>
          </cell>
          <cell r="M34">
            <v>18.945703853905044</v>
          </cell>
          <cell r="N34">
            <v>15.343292076308375</v>
          </cell>
          <cell r="O34">
            <v>41.419316466964275</v>
          </cell>
          <cell r="P34">
            <v>1423.4025866179104</v>
          </cell>
          <cell r="Q34">
            <v>44.24896171682181</v>
          </cell>
          <cell r="R34">
            <v>18.901675161680195</v>
          </cell>
          <cell r="S34">
            <v>1083.6100727857465</v>
          </cell>
          <cell r="T34">
            <v>71.285827149093095</v>
          </cell>
          <cell r="U34">
            <v>1419.9698902662103</v>
          </cell>
          <cell r="V34">
            <v>134.58385155345374</v>
          </cell>
          <cell r="W34">
            <v>552.97001698908593</v>
          </cell>
          <cell r="X34">
            <v>469.38533267105163</v>
          </cell>
          <cell r="Y34">
            <v>376.13738929937227</v>
          </cell>
          <cell r="Z34">
            <v>371.53576281349024</v>
          </cell>
          <cell r="AA34">
            <v>159.23736843209605</v>
          </cell>
          <cell r="AB34">
            <v>4095.8223260889331</v>
          </cell>
          <cell r="AC34">
            <v>79.119339642914625</v>
          </cell>
          <cell r="AD34">
            <v>2222.7731997775431</v>
          </cell>
          <cell r="AE34">
            <v>218.65696876381574</v>
          </cell>
          <cell r="AF34">
            <v>560.68630136381694</v>
          </cell>
          <cell r="AG34">
            <v>127.76792250615274</v>
          </cell>
          <cell r="AH34">
            <v>764.56483690522498</v>
          </cell>
          <cell r="AI34">
            <v>1005.4191948736826</v>
          </cell>
          <cell r="AJ34">
            <v>541.72667234175117</v>
          </cell>
          <cell r="AK34">
            <v>209.10615853465066</v>
          </cell>
          <cell r="AL34">
            <v>570.53767251367299</v>
          </cell>
          <cell r="AM34">
            <v>3573.9019093853676</v>
          </cell>
          <cell r="AO34">
            <v>43905.920604807339</v>
          </cell>
          <cell r="AP34">
            <v>0</v>
          </cell>
          <cell r="AR34">
            <v>0</v>
          </cell>
          <cell r="AS34">
            <v>0</v>
          </cell>
          <cell r="AU34">
            <v>20297.026521812109</v>
          </cell>
        </row>
        <row r="35">
          <cell r="E35">
            <v>0</v>
          </cell>
          <cell r="F35">
            <v>32.745071883335321</v>
          </cell>
          <cell r="G35">
            <v>8.7022219742886477</v>
          </cell>
          <cell r="H35">
            <v>201.47830403540931</v>
          </cell>
          <cell r="I35">
            <v>629.21211597267597</v>
          </cell>
          <cell r="J35">
            <v>6.2974043039823293E-3</v>
          </cell>
          <cell r="K35">
            <v>4.2569438003868094E-2</v>
          </cell>
          <cell r="L35">
            <v>1.463604377340272</v>
          </cell>
          <cell r="M35">
            <v>1.2965369576015375</v>
          </cell>
          <cell r="N35">
            <v>1.2002570528802061</v>
          </cell>
          <cell r="O35">
            <v>8.2698941416005223</v>
          </cell>
          <cell r="P35">
            <v>120.10598420663996</v>
          </cell>
          <cell r="Q35">
            <v>6.0198446067576272</v>
          </cell>
          <cell r="R35">
            <v>13.000609418355737</v>
          </cell>
          <cell r="S35">
            <v>74.118511634424337</v>
          </cell>
          <cell r="T35">
            <v>0.60605414574805017</v>
          </cell>
          <cell r="U35">
            <v>60.268123500255442</v>
          </cell>
          <cell r="V35">
            <v>8.646404356405073</v>
          </cell>
          <cell r="W35">
            <v>22.049171911481245</v>
          </cell>
          <cell r="X35">
            <v>86.349277447020995</v>
          </cell>
          <cell r="Y35">
            <v>0</v>
          </cell>
          <cell r="Z35">
            <v>72.043856665791196</v>
          </cell>
          <cell r="AA35">
            <v>35.296781296733101</v>
          </cell>
          <cell r="AB35">
            <v>2168.5058963030997</v>
          </cell>
          <cell r="AC35">
            <v>1473.8921481928282</v>
          </cell>
          <cell r="AD35">
            <v>1901.9558346837209</v>
          </cell>
          <cell r="AE35">
            <v>30.808410482817223</v>
          </cell>
          <cell r="AF35">
            <v>565.91745927179795</v>
          </cell>
          <cell r="AG35">
            <v>54.028327176410095</v>
          </cell>
          <cell r="AH35">
            <v>213.70641605030181</v>
          </cell>
          <cell r="AI35">
            <v>632.1732563082968</v>
          </cell>
          <cell r="AJ35">
            <v>816.15941850844854</v>
          </cell>
          <cell r="AK35">
            <v>383.9106032569731</v>
          </cell>
          <cell r="AL35">
            <v>77.112554731381707</v>
          </cell>
          <cell r="AM35">
            <v>1127.0288950885335</v>
          </cell>
          <cell r="AO35">
            <v>0</v>
          </cell>
          <cell r="AP35">
            <v>0</v>
          </cell>
          <cell r="AR35">
            <v>2428.0390193939161</v>
          </cell>
          <cell r="AS35">
            <v>0</v>
          </cell>
          <cell r="AU35">
            <v>4699.5377163593193</v>
          </cell>
        </row>
        <row r="36">
          <cell r="E36">
            <v>311.90952206593289</v>
          </cell>
          <cell r="F36">
            <v>771.70723104194303</v>
          </cell>
          <cell r="G36">
            <v>568.16340351898316</v>
          </cell>
          <cell r="H36">
            <v>1384.1438748780629</v>
          </cell>
          <cell r="I36">
            <v>401.16071637520446</v>
          </cell>
          <cell r="J36">
            <v>177.97046923872767</v>
          </cell>
          <cell r="K36">
            <v>70.517625404971881</v>
          </cell>
          <cell r="L36">
            <v>511.03888455437408</v>
          </cell>
          <cell r="M36">
            <v>604.06358551274843</v>
          </cell>
          <cell r="N36">
            <v>12.485102700138112</v>
          </cell>
          <cell r="O36">
            <v>81.892536125913637</v>
          </cell>
          <cell r="P36">
            <v>1771.2486233828602</v>
          </cell>
          <cell r="Q36">
            <v>458.59967537646935</v>
          </cell>
          <cell r="R36">
            <v>321.35009437623637</v>
          </cell>
          <cell r="S36">
            <v>4731.274417748933</v>
          </cell>
          <cell r="T36">
            <v>451.9342578530883</v>
          </cell>
          <cell r="U36">
            <v>7946.1231404855407</v>
          </cell>
          <cell r="V36">
            <v>2224.2217295062351</v>
          </cell>
          <cell r="W36">
            <v>366.4549266206642</v>
          </cell>
          <cell r="X36">
            <v>669.11664199099505</v>
          </cell>
          <cell r="Y36">
            <v>176.05000552606256</v>
          </cell>
          <cell r="Z36">
            <v>1287.4885604064505</v>
          </cell>
          <cell r="AA36">
            <v>331.18988007199414</v>
          </cell>
          <cell r="AB36">
            <v>400.11100223643189</v>
          </cell>
          <cell r="AC36">
            <v>125.15555681986211</v>
          </cell>
          <cell r="AD36">
            <v>4069.2553324165115</v>
          </cell>
          <cell r="AE36">
            <v>6284.3295692162183</v>
          </cell>
          <cell r="AF36">
            <v>555.94428878084727</v>
          </cell>
          <cell r="AG36">
            <v>287.3379541739555</v>
          </cell>
          <cell r="AH36">
            <v>389.65951976131078</v>
          </cell>
          <cell r="AI36">
            <v>644.67389289377206</v>
          </cell>
          <cell r="AJ36">
            <v>911.11910739638233</v>
          </cell>
          <cell r="AK36">
            <v>782.73681108683354</v>
          </cell>
          <cell r="AL36">
            <v>1079.8305581397897</v>
          </cell>
          <cell r="AM36">
            <v>3245.4021644139748</v>
          </cell>
          <cell r="AO36">
            <v>17507.846200440887</v>
          </cell>
          <cell r="AP36">
            <v>24.978956539234211</v>
          </cell>
          <cell r="AR36">
            <v>0</v>
          </cell>
          <cell r="AS36">
            <v>0</v>
          </cell>
          <cell r="AU36">
            <v>9132.2905365575807</v>
          </cell>
        </row>
        <row r="37">
          <cell r="E37">
            <v>492.25273252365679</v>
          </cell>
          <cell r="F37">
            <v>239.75744316244695</v>
          </cell>
          <cell r="G37">
            <v>72.076359596523048</v>
          </cell>
          <cell r="H37">
            <v>2523.021927978074</v>
          </cell>
          <cell r="I37">
            <v>2270.0491556594707</v>
          </cell>
          <cell r="J37">
            <v>4.7134258570616927E-2</v>
          </cell>
          <cell r="K37">
            <v>34.946042520259596</v>
          </cell>
          <cell r="L37">
            <v>33.195619813197361</v>
          </cell>
          <cell r="M37">
            <v>36.894443722884652</v>
          </cell>
          <cell r="N37">
            <v>91.69619520785642</v>
          </cell>
          <cell r="O37">
            <v>141.21889544698689</v>
          </cell>
          <cell r="P37">
            <v>423.90099591074846</v>
          </cell>
          <cell r="Q37">
            <v>91.732914502023405</v>
          </cell>
          <cell r="R37">
            <v>37.476767287820479</v>
          </cell>
          <cell r="S37">
            <v>2394.5210257050207</v>
          </cell>
          <cell r="T37">
            <v>102.08746401630697</v>
          </cell>
          <cell r="U37">
            <v>1924.120825662513</v>
          </cell>
          <cell r="V37">
            <v>820.51721302048634</v>
          </cell>
          <cell r="W37">
            <v>628.99070270461573</v>
          </cell>
          <cell r="X37">
            <v>851.41339086087066</v>
          </cell>
          <cell r="Y37">
            <v>541.96998344444069</v>
          </cell>
          <cell r="Z37">
            <v>1325.4652955625745</v>
          </cell>
          <cell r="AA37">
            <v>199.80143948912126</v>
          </cell>
          <cell r="AB37">
            <v>1335.253763856728</v>
          </cell>
          <cell r="AC37">
            <v>299.22686802601834</v>
          </cell>
          <cell r="AD37">
            <v>2589.2736739981005</v>
          </cell>
          <cell r="AE37">
            <v>105.20188760074558</v>
          </cell>
          <cell r="AF37">
            <v>1978.1594830737704</v>
          </cell>
          <cell r="AG37">
            <v>771.51580606853486</v>
          </cell>
          <cell r="AH37">
            <v>2704.8401442359063</v>
          </cell>
          <cell r="AI37">
            <v>311.08054366315656</v>
          </cell>
          <cell r="AJ37">
            <v>498.50082153808336</v>
          </cell>
          <cell r="AK37">
            <v>10.22560572728333</v>
          </cell>
          <cell r="AL37">
            <v>852.70667977829976</v>
          </cell>
          <cell r="AM37">
            <v>2515.8697344784946</v>
          </cell>
          <cell r="AO37">
            <v>94546.951104571024</v>
          </cell>
          <cell r="AP37">
            <v>76.889045488845994</v>
          </cell>
          <cell r="AR37">
            <v>0</v>
          </cell>
          <cell r="AS37">
            <v>0</v>
          </cell>
          <cell r="AU37">
            <v>0</v>
          </cell>
        </row>
        <row r="38">
          <cell r="E38">
            <v>90.498556067629977</v>
          </cell>
          <cell r="F38">
            <v>348.37959979200559</v>
          </cell>
          <cell r="G38">
            <v>386.89930246721781</v>
          </cell>
          <cell r="H38">
            <v>778.41025546880451</v>
          </cell>
          <cell r="I38">
            <v>299.10548073643287</v>
          </cell>
          <cell r="J38">
            <v>0.82830266150374354</v>
          </cell>
          <cell r="K38">
            <v>25.404651220684432</v>
          </cell>
          <cell r="L38">
            <v>16.293883562172535</v>
          </cell>
          <cell r="M38">
            <v>16.138378434725567</v>
          </cell>
          <cell r="N38">
            <v>2.3287353675250642</v>
          </cell>
          <cell r="O38">
            <v>66.420731409623528</v>
          </cell>
          <cell r="P38">
            <v>496.47876133371716</v>
          </cell>
          <cell r="Q38">
            <v>184.38746361312582</v>
          </cell>
          <cell r="R38">
            <v>17.973170211714887</v>
          </cell>
          <cell r="S38">
            <v>23961.423373689831</v>
          </cell>
          <cell r="T38">
            <v>192.67565805272591</v>
          </cell>
          <cell r="U38">
            <v>2573.2989410536102</v>
          </cell>
          <cell r="V38">
            <v>1240.3985902917802</v>
          </cell>
          <cell r="W38">
            <v>5258.0809389554488</v>
          </cell>
          <cell r="X38">
            <v>1246.0182770010981</v>
          </cell>
          <cell r="Y38">
            <v>92.462077244868084</v>
          </cell>
          <cell r="Z38">
            <v>236.89302852496255</v>
          </cell>
          <cell r="AA38">
            <v>554.96165324187234</v>
          </cell>
          <cell r="AB38">
            <v>604.92953144520379</v>
          </cell>
          <cell r="AC38">
            <v>58.68830921176405</v>
          </cell>
          <cell r="AD38">
            <v>5737.7567797123556</v>
          </cell>
          <cell r="AE38">
            <v>81.236331041712759</v>
          </cell>
          <cell r="AF38">
            <v>15380.593556160631</v>
          </cell>
          <cell r="AG38">
            <v>500.24203898795088</v>
          </cell>
          <cell r="AH38">
            <v>1396.9474735153069</v>
          </cell>
          <cell r="AI38">
            <v>130.43411944238022</v>
          </cell>
          <cell r="AJ38">
            <v>129.55799933610896</v>
          </cell>
          <cell r="AK38">
            <v>95.36044729137646</v>
          </cell>
          <cell r="AL38">
            <v>1918.8148256086658</v>
          </cell>
          <cell r="AM38">
            <v>3901.5431952698159</v>
          </cell>
          <cell r="AO38">
            <v>706.52754998206387</v>
          </cell>
          <cell r="AP38">
            <v>213.45867640832813</v>
          </cell>
          <cell r="AR38">
            <v>6.9366497870121933</v>
          </cell>
          <cell r="AS38">
            <v>0</v>
          </cell>
          <cell r="AU38">
            <v>52160.283880872536</v>
          </cell>
        </row>
        <row r="39">
          <cell r="E39">
            <v>1147.976857454727</v>
          </cell>
          <cell r="F39">
            <v>170.59247571190332</v>
          </cell>
          <cell r="G39">
            <v>363.92459460905752</v>
          </cell>
          <cell r="H39">
            <v>231.11340119619092</v>
          </cell>
          <cell r="I39">
            <v>63.00276967882867</v>
          </cell>
          <cell r="J39">
            <v>0</v>
          </cell>
          <cell r="K39">
            <v>1.1472624420970251E-2</v>
          </cell>
          <cell r="L39">
            <v>4.0678496711009133</v>
          </cell>
          <cell r="M39">
            <v>5.5717817843655668</v>
          </cell>
          <cell r="N39">
            <v>21.630060520245539</v>
          </cell>
          <cell r="O39">
            <v>21.081269692371215</v>
          </cell>
          <cell r="P39">
            <v>460.26486264255828</v>
          </cell>
          <cell r="Q39">
            <v>91.812689679961338</v>
          </cell>
          <cell r="R39">
            <v>28.241891802043828</v>
          </cell>
          <cell r="S39">
            <v>1305.3980873104199</v>
          </cell>
          <cell r="T39">
            <v>141.70541562737753</v>
          </cell>
          <cell r="U39">
            <v>1664.6235260734072</v>
          </cell>
          <cell r="V39">
            <v>213.56411033356787</v>
          </cell>
          <cell r="W39">
            <v>61.011913488041209</v>
          </cell>
          <cell r="X39">
            <v>359.62889512479086</v>
          </cell>
          <cell r="Y39">
            <v>403.23309993819106</v>
          </cell>
          <cell r="Z39">
            <v>144.05066216604882</v>
          </cell>
          <cell r="AA39">
            <v>553.82629716867086</v>
          </cell>
          <cell r="AB39">
            <v>3029.9192872919807</v>
          </cell>
          <cell r="AC39">
            <v>15.251671532096042</v>
          </cell>
          <cell r="AD39">
            <v>1501.4965286489385</v>
          </cell>
          <cell r="AE39">
            <v>240.24195595364012</v>
          </cell>
          <cell r="AF39">
            <v>733.39531620213268</v>
          </cell>
          <cell r="AG39">
            <v>201.1352975307133</v>
          </cell>
          <cell r="AH39">
            <v>505.75224197417901</v>
          </cell>
          <cell r="AI39">
            <v>39.321148127392547</v>
          </cell>
          <cell r="AJ39">
            <v>37.611339590743519</v>
          </cell>
          <cell r="AK39">
            <v>26.425249801127027</v>
          </cell>
          <cell r="AL39">
            <v>531.7662297998213</v>
          </cell>
          <cell r="AM39">
            <v>1956.7729115063705</v>
          </cell>
          <cell r="AO39">
            <v>773.94269305343505</v>
          </cell>
          <cell r="AP39">
            <v>356.73273026257897</v>
          </cell>
          <cell r="AR39">
            <v>7.4321247717987786</v>
          </cell>
          <cell r="AS39">
            <v>0</v>
          </cell>
          <cell r="AU39">
            <v>4553.9274129939604</v>
          </cell>
        </row>
        <row r="40">
          <cell r="E40">
            <v>0.86985575642973378</v>
          </cell>
          <cell r="F40">
            <v>587.23424932608964</v>
          </cell>
          <cell r="G40">
            <v>65.137747019247257</v>
          </cell>
          <cell r="H40">
            <v>713.78472528369218</v>
          </cell>
          <cell r="I40">
            <v>345.00762965920853</v>
          </cell>
          <cell r="J40">
            <v>0</v>
          </cell>
          <cell r="K40">
            <v>91.854792259380716</v>
          </cell>
          <cell r="L40">
            <v>34.014859690784085</v>
          </cell>
          <cell r="M40">
            <v>34.780720456747133</v>
          </cell>
          <cell r="N40">
            <v>36.236011907645796</v>
          </cell>
          <cell r="O40">
            <v>48.250741084315081</v>
          </cell>
          <cell r="P40">
            <v>1248.5533378370094</v>
          </cell>
          <cell r="Q40">
            <v>398.28507313604416</v>
          </cell>
          <cell r="R40">
            <v>50.924906555261202</v>
          </cell>
          <cell r="S40">
            <v>5944.1205193657552</v>
          </cell>
          <cell r="T40">
            <v>43.697356606069214</v>
          </cell>
          <cell r="U40">
            <v>1832.3033356199294</v>
          </cell>
          <cell r="V40">
            <v>187.78785931250451</v>
          </cell>
          <cell r="W40">
            <v>15889.994072904869</v>
          </cell>
          <cell r="X40">
            <v>843.6019141909029</v>
          </cell>
          <cell r="Y40">
            <v>331.51515997521574</v>
          </cell>
          <cell r="Z40">
            <v>508.18980268362372</v>
          </cell>
          <cell r="AA40">
            <v>424.03289886009475</v>
          </cell>
          <cell r="AB40">
            <v>2737.4211429957286</v>
          </cell>
          <cell r="AC40">
            <v>48.099734757096456</v>
          </cell>
          <cell r="AD40">
            <v>1790.5876986516046</v>
          </cell>
          <cell r="AE40">
            <v>114.95564862985972</v>
          </cell>
          <cell r="AF40">
            <v>4279.7466863683503</v>
          </cell>
          <cell r="AG40">
            <v>194.99168687644109</v>
          </cell>
          <cell r="AH40">
            <v>1400.867528719845</v>
          </cell>
          <cell r="AI40">
            <v>987.33474961234879</v>
          </cell>
          <cell r="AJ40">
            <v>182.58524971164462</v>
          </cell>
          <cell r="AK40">
            <v>851.64276544265954</v>
          </cell>
          <cell r="AL40">
            <v>377.32687490610891</v>
          </cell>
          <cell r="AM40">
            <v>1861.1824635080504</v>
          </cell>
          <cell r="AO40">
            <v>11592.589854400561</v>
          </cell>
          <cell r="AP40">
            <v>1341.8752653592439</v>
          </cell>
          <cell r="AR40">
            <v>0</v>
          </cell>
          <cell r="AS40">
            <v>0</v>
          </cell>
          <cell r="AU40">
            <v>54491.766140101172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1.6252254452227932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5.1889544551561332E-3</v>
          </cell>
          <cell r="AH41">
            <v>0</v>
          </cell>
          <cell r="AI41">
            <v>109.04795720246203</v>
          </cell>
          <cell r="AJ41">
            <v>26.039545374415862</v>
          </cell>
          <cell r="AK41">
            <v>7.3424078044501107</v>
          </cell>
          <cell r="AL41">
            <v>6.4338733748136541</v>
          </cell>
          <cell r="AM41">
            <v>16.192452375961391</v>
          </cell>
          <cell r="AO41">
            <v>444.33757032275787</v>
          </cell>
          <cell r="AP41">
            <v>97340.87135775674</v>
          </cell>
          <cell r="AR41">
            <v>0</v>
          </cell>
          <cell r="AS41">
            <v>0</v>
          </cell>
          <cell r="AU41">
            <v>4433.4589938780418</v>
          </cell>
        </row>
        <row r="42">
          <cell r="E42">
            <v>0</v>
          </cell>
          <cell r="F42">
            <v>146.44073552196369</v>
          </cell>
          <cell r="G42">
            <v>1.2784880578858671</v>
          </cell>
          <cell r="H42">
            <v>35.712266603363105</v>
          </cell>
          <cell r="I42">
            <v>0.5866189480242211</v>
          </cell>
          <cell r="J42">
            <v>0</v>
          </cell>
          <cell r="K42">
            <v>2.5625357164098819E-4</v>
          </cell>
          <cell r="L42">
            <v>5.6570649674207468E-2</v>
          </cell>
          <cell r="M42">
            <v>0.10999951120049066</v>
          </cell>
          <cell r="N42">
            <v>0</v>
          </cell>
          <cell r="O42">
            <v>53.478434693354266</v>
          </cell>
          <cell r="P42">
            <v>1.0996354801749442</v>
          </cell>
          <cell r="Q42">
            <v>0</v>
          </cell>
          <cell r="R42">
            <v>0.9265732967155188</v>
          </cell>
          <cell r="S42">
            <v>226.11180805873434</v>
          </cell>
          <cell r="T42">
            <v>0.42334528327190069</v>
          </cell>
          <cell r="U42">
            <v>41.406600818463275</v>
          </cell>
          <cell r="V42">
            <v>3.4454746822153304</v>
          </cell>
          <cell r="W42">
            <v>281.96591785105738</v>
          </cell>
          <cell r="X42">
            <v>77.35435394080416</v>
          </cell>
          <cell r="Y42">
            <v>0</v>
          </cell>
          <cell r="Z42">
            <v>16.021197785740945</v>
          </cell>
          <cell r="AA42">
            <v>67.384832205136647</v>
          </cell>
          <cell r="AB42">
            <v>1.1629428111086486</v>
          </cell>
          <cell r="AC42">
            <v>1.8569218155744935</v>
          </cell>
          <cell r="AD42">
            <v>537.38888319006094</v>
          </cell>
          <cell r="AE42">
            <v>1.771623387088471</v>
          </cell>
          <cell r="AF42">
            <v>429.32320665568528</v>
          </cell>
          <cell r="AG42">
            <v>155.70971624906241</v>
          </cell>
          <cell r="AH42">
            <v>188.65736465857657</v>
          </cell>
          <cell r="AI42">
            <v>1347.6945207536066</v>
          </cell>
          <cell r="AJ42">
            <v>202.0581334992043</v>
          </cell>
          <cell r="AK42">
            <v>51.975078394814282</v>
          </cell>
          <cell r="AL42">
            <v>263.88957475564058</v>
          </cell>
          <cell r="AM42">
            <v>70.93950801297261</v>
          </cell>
          <cell r="AO42">
            <v>31249.765612886418</v>
          </cell>
          <cell r="AP42">
            <v>47682.268618129267</v>
          </cell>
          <cell r="AR42">
            <v>0</v>
          </cell>
          <cell r="AS42">
            <v>0</v>
          </cell>
          <cell r="AU42">
            <v>1354.8579490511283</v>
          </cell>
        </row>
        <row r="43">
          <cell r="E43">
            <v>0</v>
          </cell>
          <cell r="F43">
            <v>44.128002312281616</v>
          </cell>
          <cell r="G43">
            <v>0.38531719841503109</v>
          </cell>
          <cell r="H43">
            <v>10.804666591692397</v>
          </cell>
          <cell r="I43">
            <v>0.17552569488115549</v>
          </cell>
          <cell r="J43">
            <v>0</v>
          </cell>
          <cell r="K43">
            <v>7.7217826726559487E-5</v>
          </cell>
          <cell r="L43">
            <v>1.7215360163184566E-2</v>
          </cell>
          <cell r="M43">
            <v>3.4297934910335726E-2</v>
          </cell>
          <cell r="N43">
            <v>0</v>
          </cell>
          <cell r="O43">
            <v>16.127939096293847</v>
          </cell>
          <cell r="P43">
            <v>0.32978919710841376</v>
          </cell>
          <cell r="Q43">
            <v>0</v>
          </cell>
          <cell r="R43">
            <v>0.28096732256555795</v>
          </cell>
          <cell r="S43">
            <v>68.127423552772854</v>
          </cell>
          <cell r="T43">
            <v>0.12741800457164815</v>
          </cell>
          <cell r="U43">
            <v>12.521356337189731</v>
          </cell>
          <cell r="V43">
            <v>1.0381534821632232</v>
          </cell>
          <cell r="W43">
            <v>85.270826774378065</v>
          </cell>
          <cell r="X43">
            <v>24.154623263216102</v>
          </cell>
          <cell r="Y43">
            <v>0</v>
          </cell>
          <cell r="Z43">
            <v>4.8289972447891749</v>
          </cell>
          <cell r="AA43">
            <v>37.17117001946788</v>
          </cell>
          <cell r="AB43">
            <v>0.34648566033669426</v>
          </cell>
          <cell r="AC43">
            <v>0.65925917726987682</v>
          </cell>
          <cell r="AD43">
            <v>0.30230773715004461</v>
          </cell>
          <cell r="AE43">
            <v>0.51973922989688603</v>
          </cell>
          <cell r="AF43">
            <v>129.35096163424694</v>
          </cell>
          <cell r="AG43">
            <v>46.967720267126531</v>
          </cell>
          <cell r="AH43">
            <v>57.767072388781841</v>
          </cell>
          <cell r="AI43">
            <v>746.21681340023213</v>
          </cell>
          <cell r="AJ43">
            <v>119.60938144948175</v>
          </cell>
          <cell r="AK43">
            <v>43.940165702797351</v>
          </cell>
          <cell r="AL43">
            <v>867.61414292084453</v>
          </cell>
          <cell r="AM43">
            <v>2762.9846578382758</v>
          </cell>
          <cell r="AO43">
            <v>42470.136389926447</v>
          </cell>
          <cell r="AP43">
            <v>37143.433391928811</v>
          </cell>
          <cell r="AR43">
            <v>0</v>
          </cell>
          <cell r="AS43">
            <v>0</v>
          </cell>
          <cell r="AU43">
            <v>4738.2353710370407</v>
          </cell>
        </row>
        <row r="44">
          <cell r="E44">
            <v>0.10008387712206432</v>
          </cell>
          <cell r="F44">
            <v>0.4417815729224096</v>
          </cell>
          <cell r="G44">
            <v>2.9305959406840373E-2</v>
          </cell>
          <cell r="H44">
            <v>0.57290516162445249</v>
          </cell>
          <cell r="I44">
            <v>1.9824816840809456</v>
          </cell>
          <cell r="J44">
            <v>0</v>
          </cell>
          <cell r="K44">
            <v>4.0788405812668903E-6</v>
          </cell>
          <cell r="L44">
            <v>2.3357564074798619E-3</v>
          </cell>
          <cell r="M44">
            <v>2.825995291077316E-2</v>
          </cell>
          <cell r="N44">
            <v>1.9728653075027517E-5</v>
          </cell>
          <cell r="O44">
            <v>0.10546195622195684</v>
          </cell>
          <cell r="P44">
            <v>1.060175140071478E-2</v>
          </cell>
          <cell r="Q44">
            <v>7.0751606034713196E-4</v>
          </cell>
          <cell r="R44">
            <v>6.0357895720122411E-3</v>
          </cell>
          <cell r="S44">
            <v>1.1641164749725699</v>
          </cell>
          <cell r="T44">
            <v>5.9439065346505622E-3</v>
          </cell>
          <cell r="U44">
            <v>0.47161077637918208</v>
          </cell>
          <cell r="V44">
            <v>2.8951580778532129E-2</v>
          </cell>
          <cell r="W44">
            <v>0.85542821714651884</v>
          </cell>
          <cell r="X44">
            <v>1.4233136483701936</v>
          </cell>
          <cell r="Y44">
            <v>4.0907241844648749E-4</v>
          </cell>
          <cell r="Z44">
            <v>7.6708951109283385E-2</v>
          </cell>
          <cell r="AA44">
            <v>38.212407883620742</v>
          </cell>
          <cell r="AB44">
            <v>2.5441439099950667E-3</v>
          </cell>
          <cell r="AC44">
            <v>3.9505003141476036E-2</v>
          </cell>
          <cell r="AD44">
            <v>22.970132781389641</v>
          </cell>
          <cell r="AE44">
            <v>7.1464065906949766E-3</v>
          </cell>
          <cell r="AF44">
            <v>0.16114482677891917</v>
          </cell>
          <cell r="AG44">
            <v>0.20921320516726757</v>
          </cell>
          <cell r="AH44">
            <v>0.48908021447759115</v>
          </cell>
          <cell r="AI44">
            <v>700.92883388982921</v>
          </cell>
          <cell r="AJ44">
            <v>111.19311051203056</v>
          </cell>
          <cell r="AK44">
            <v>39.932033483941446</v>
          </cell>
          <cell r="AL44">
            <v>307.8627989422867</v>
          </cell>
          <cell r="AM44">
            <v>29.693490513905612</v>
          </cell>
          <cell r="AO44">
            <v>28943.72346338378</v>
          </cell>
          <cell r="AP44">
            <v>3534.1836689863758</v>
          </cell>
          <cell r="AR44">
            <v>0</v>
          </cell>
          <cell r="AS44">
            <v>0</v>
          </cell>
          <cell r="AU44">
            <v>22036.066580835351</v>
          </cell>
        </row>
        <row r="45">
          <cell r="E45">
            <v>0</v>
          </cell>
          <cell r="F45">
            <v>0.18459038823541551</v>
          </cell>
          <cell r="G45">
            <v>167.6354760341078</v>
          </cell>
          <cell r="H45">
            <v>86.233391930146254</v>
          </cell>
          <cell r="I45">
            <v>0.10481479339223547</v>
          </cell>
          <cell r="J45">
            <v>0</v>
          </cell>
          <cell r="K45">
            <v>1.4052868468206447E-4</v>
          </cell>
          <cell r="L45">
            <v>3.2186691930324945E-2</v>
          </cell>
          <cell r="M45">
            <v>2.5431765601129558E-2</v>
          </cell>
          <cell r="N45">
            <v>0</v>
          </cell>
          <cell r="O45">
            <v>22.763906208662235</v>
          </cell>
          <cell r="P45">
            <v>6.6969528243226994E-2</v>
          </cell>
          <cell r="Q45">
            <v>0</v>
          </cell>
          <cell r="R45">
            <v>6.1717734223111588E-2</v>
          </cell>
          <cell r="S45">
            <v>24.552680524981064</v>
          </cell>
          <cell r="T45">
            <v>2.1240243941845725E-2</v>
          </cell>
          <cell r="U45">
            <v>1389.8802912989472</v>
          </cell>
          <cell r="V45">
            <v>168.29210339244514</v>
          </cell>
          <cell r="W45">
            <v>0.52561476008091956</v>
          </cell>
          <cell r="X45">
            <v>1.8612063529493095</v>
          </cell>
          <cell r="Y45">
            <v>0</v>
          </cell>
          <cell r="Z45">
            <v>110.29542674899336</v>
          </cell>
          <cell r="AA45">
            <v>1.0342480979809576</v>
          </cell>
          <cell r="AB45">
            <v>0.30396712864157444</v>
          </cell>
          <cell r="AC45">
            <v>48.313185030512095</v>
          </cell>
          <cell r="AD45">
            <v>35.165870656301301</v>
          </cell>
          <cell r="AE45">
            <v>1.4155598959238553</v>
          </cell>
          <cell r="AF45">
            <v>2.7015958736878689</v>
          </cell>
          <cell r="AG45">
            <v>0.98102127048564181</v>
          </cell>
          <cell r="AH45">
            <v>2.6887068847845725</v>
          </cell>
          <cell r="AI45">
            <v>3413.0772173574483</v>
          </cell>
          <cell r="AJ45">
            <v>25.802718007484632</v>
          </cell>
          <cell r="AK45">
            <v>13.993211938086535</v>
          </cell>
          <cell r="AL45">
            <v>3.2939553051452517</v>
          </cell>
          <cell r="AM45">
            <v>28.021440043879153</v>
          </cell>
          <cell r="AR45">
            <v>0</v>
          </cell>
          <cell r="AS45">
            <v>0</v>
          </cell>
          <cell r="AU45">
            <v>18377.580509126183</v>
          </cell>
        </row>
        <row r="47">
          <cell r="E47">
            <v>301641.00551914203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3:K43"/>
  <sheetViews>
    <sheetView showGridLines="0" zoomScaleNormal="100" workbookViewId="0">
      <selection activeCell="F51" sqref="F51"/>
    </sheetView>
  </sheetViews>
  <sheetFormatPr defaultRowHeight="12.75"/>
  <cols>
    <col min="1" max="1" width="9.140625" style="1"/>
    <col min="2" max="2" width="10.140625" style="1" customWidth="1"/>
    <col min="3" max="7" width="9.140625" style="1"/>
    <col min="8" max="8" width="10.7109375" style="1" customWidth="1"/>
    <col min="9" max="9" width="10.28515625" style="1" customWidth="1"/>
    <col min="10" max="10" width="10" style="1" customWidth="1"/>
    <col min="11" max="16384" width="9.140625" style="1"/>
  </cols>
  <sheetData>
    <row r="3" spans="3:9" hidden="1"/>
    <row r="4" spans="3:9" ht="47.25" customHeight="1">
      <c r="C4" s="140" t="str">
        <f>CHOOSE('Permbajtja-Content'!$A$1,"Instituti i Statistikave","Institute of Statistics")</f>
        <v>Institute of Statistics</v>
      </c>
      <c r="D4" s="141"/>
      <c r="E4" s="141"/>
      <c r="F4" s="141"/>
      <c r="G4" s="141"/>
      <c r="H4" s="141"/>
      <c r="I4" s="141"/>
    </row>
    <row r="18" spans="1:11" ht="54.75" customHeight="1">
      <c r="B18" s="142" t="str">
        <f>CHOOSE('Permbajtja-Content'!$A$1,"Tabelat e Burim, Përdorimeve në Shqipëri, 2018","Supply and Use tables in Albania, 2018")</f>
        <v>Supply and Use tables in Albania, 2018</v>
      </c>
      <c r="C18" s="142"/>
      <c r="D18" s="142"/>
      <c r="E18" s="142"/>
      <c r="F18" s="142"/>
      <c r="G18" s="142"/>
      <c r="H18" s="142"/>
    </row>
    <row r="20" spans="1:11">
      <c r="A20" s="1" t="s">
        <v>66</v>
      </c>
      <c r="B20" s="70" t="str">
        <f>CHOOSE('Permbajtja-Content'!$A$1,"(Rezultatet sipas klasifikimit NP 2008 dhe NVE Rev.2 në nivel (P35*A35)","(Results by CPA 2008 and NACE Rev.2 classifications at (P35*A35) level)")</f>
        <v>(Results by CPA 2008 and NACE Rev.2 classifications at (P35*A35) level)</v>
      </c>
      <c r="C20" s="70"/>
      <c r="D20" s="70"/>
      <c r="E20" s="70"/>
      <c r="F20" s="70"/>
      <c r="G20" s="70"/>
      <c r="I20" s="69"/>
      <c r="J20" s="69"/>
      <c r="K20" s="69"/>
    </row>
    <row r="21" spans="1:11" ht="19.5" customHeight="1"/>
    <row r="23" spans="1:11" ht="18.75">
      <c r="E23" s="12"/>
    </row>
    <row r="24" spans="1:11" ht="18.75">
      <c r="C24" s="11"/>
      <c r="E24" s="13"/>
    </row>
    <row r="26" spans="1:11" ht="14.25">
      <c r="E26" s="13"/>
    </row>
    <row r="34" spans="1:11">
      <c r="A34" s="4" t="str">
        <f>CHOOSE('Permbajtja-Content'!$A$1,"Publikuar: 29.09.2021","Published: 29.09.2021")</f>
        <v>Published: 29.09.2021</v>
      </c>
      <c r="C34" s="4"/>
      <c r="D34" s="4"/>
      <c r="E34" s="4"/>
      <c r="F34" s="4"/>
      <c r="G34" s="4"/>
      <c r="H34" s="4"/>
    </row>
    <row r="35" spans="1:11">
      <c r="A35" s="4" t="str">
        <f>CHOOSE('Permbajtja-Content'!$A$1,"Përditësimi i fundit: Shtator 2021","Last updated: September 2021")</f>
        <v>Last updated: September 2021</v>
      </c>
      <c r="C35" s="4"/>
      <c r="D35" s="4"/>
      <c r="E35" s="4"/>
      <c r="F35" s="4"/>
      <c r="G35" s="4"/>
      <c r="H35" s="4"/>
    </row>
    <row r="36" spans="1:11">
      <c r="A36" s="5"/>
      <c r="C36" s="5"/>
      <c r="D36" s="5"/>
      <c r="E36" s="5"/>
      <c r="F36" s="5"/>
      <c r="G36" s="5"/>
      <c r="H36" s="5"/>
    </row>
    <row r="37" spans="1:11">
      <c r="A37" s="4" t="str">
        <f>CHOOSE('Permbajtja-Content'!$A$1,"Për pyetje në lidhje me këtë publikim ju lutemi të kontaktoni:","For inquiries about this publication please contact:")</f>
        <v>For inquiries about this publication please contact:</v>
      </c>
      <c r="C37" s="4"/>
      <c r="D37" s="4"/>
      <c r="E37" s="4"/>
      <c r="F37" s="4"/>
      <c r="G37" s="4"/>
      <c r="H37" s="4"/>
    </row>
    <row r="38" spans="1:11">
      <c r="A38" s="4" t="str">
        <f>CHOOSE('Permbajtja-Content'!$A$1,"Tel +(355) 4 2222411 / +(355) 4 2233356 | Fax +(355) 4 2228300 ose E-Mail: info@instat.gov.al","Tel + (355) 4 2222411 / + (355) 4 2233356 | Fax + (355) 4 2228300 or E-Mail: info@instat.gov.al")</f>
        <v>Tel + (355) 4 2222411 / + (355) 4 2233356 | Fax + (355) 4 2228300 or E-Mail: info@instat.gov.al</v>
      </c>
      <c r="C38" s="4"/>
      <c r="D38" s="4"/>
      <c r="E38" s="4"/>
      <c r="F38" s="4"/>
      <c r="G38" s="4"/>
      <c r="H38" s="4"/>
    </row>
    <row r="39" spans="1:11">
      <c r="A39" s="4"/>
      <c r="C39" s="4"/>
      <c r="D39" s="4"/>
      <c r="E39" s="4"/>
      <c r="F39" s="4"/>
      <c r="G39" s="4"/>
      <c r="H39" s="4"/>
    </row>
    <row r="40" spans="1:11">
      <c r="A40" s="6"/>
      <c r="C40" s="5"/>
      <c r="D40" s="5"/>
      <c r="E40" s="5"/>
      <c r="F40" s="5"/>
      <c r="G40" s="5"/>
      <c r="H40" s="5"/>
    </row>
    <row r="41" spans="1:11" ht="18">
      <c r="A41" s="7" t="str">
        <f>CHOOSE('Permbajtja-Content'!$A$1,"© Instituti i Statistikave, Tiranë 2021","© Institute of Statistics, Tirana 2021")</f>
        <v>© Institute of Statistics, Tirana 2021</v>
      </c>
      <c r="C41" s="5"/>
      <c r="D41" s="5"/>
      <c r="E41" s="5"/>
      <c r="F41" s="5"/>
      <c r="G41" s="5"/>
      <c r="H41" s="5"/>
    </row>
    <row r="42" spans="1:11">
      <c r="A42" s="5" t="str">
        <f>CHOOSE('Permbajtja-Content'!$A$1,"Riprodhimi dhe shpërndarja e plotë apo e pjesshme janë të lejuara duke marrë të mirëqënë referimin si burim.","Reproduction and distribution of the full or partial are allowed assuming referral source." )</f>
        <v>Reproduction and distribution of the full or partial are allowed assuming referral source.</v>
      </c>
      <c r="C42" s="5"/>
      <c r="D42" s="5"/>
      <c r="E42" s="5"/>
      <c r="F42" s="5"/>
      <c r="G42" s="5"/>
      <c r="H42" s="5"/>
    </row>
    <row r="43" spans="1:11">
      <c r="B43" s="5"/>
      <c r="C43" s="5"/>
      <c r="D43" s="5"/>
      <c r="E43" s="5"/>
      <c r="F43" s="5"/>
      <c r="G43" s="5"/>
      <c r="H43" s="5"/>
      <c r="K43" s="1" t="s">
        <v>66</v>
      </c>
    </row>
  </sheetData>
  <mergeCells count="2">
    <mergeCell ref="C4:I4"/>
    <mergeCell ref="B18:H18"/>
  </mergeCells>
  <pageMargins left="0.7" right="0.7" top="0.75" bottom="0.75" header="0.3" footer="0.3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24"/>
  <sheetViews>
    <sheetView showGridLines="0" zoomScale="90" zoomScaleNormal="90" workbookViewId="0">
      <selection activeCell="A7" sqref="A7"/>
    </sheetView>
  </sheetViews>
  <sheetFormatPr defaultRowHeight="15"/>
  <cols>
    <col min="1" max="1" width="11.140625" customWidth="1"/>
  </cols>
  <sheetData>
    <row r="1" spans="1:10">
      <c r="A1" s="2">
        <v>2</v>
      </c>
    </row>
    <row r="2" spans="1:10">
      <c r="A2" s="2"/>
    </row>
    <row r="3" spans="1:10" ht="15.75">
      <c r="A3" s="10" t="str">
        <f>CHOOSE(A1,"PËRMBAJTJA","CONTENT")</f>
        <v>CONTENT</v>
      </c>
    </row>
    <row r="5" spans="1:10">
      <c r="A5" s="3"/>
      <c r="E5" s="8"/>
      <c r="F5" s="8"/>
      <c r="G5" s="8"/>
    </row>
    <row r="6" spans="1:10">
      <c r="A6" s="130"/>
      <c r="B6" s="131"/>
      <c r="C6" s="85">
        <v>2018</v>
      </c>
      <c r="D6" s="131"/>
      <c r="E6" s="131"/>
      <c r="F6" s="131"/>
      <c r="G6" s="131"/>
      <c r="H6" s="131"/>
      <c r="I6" s="131"/>
      <c r="J6" s="131"/>
    </row>
    <row r="7" spans="1:10">
      <c r="A7" s="132" t="s">
        <v>246</v>
      </c>
      <c r="B7" s="8" t="str">
        <f>CHOOSE($A$1,sup18pp!$A$1,sup18pp!$A$3)</f>
        <v>Supply Table at basic prices, including a transformation into purchasers' prices</v>
      </c>
    </row>
    <row r="8" spans="1:10">
      <c r="A8" s="132" t="s">
        <v>247</v>
      </c>
      <c r="B8" s="8" t="str">
        <f>CHOOSE($A$1,use18pp!$A$1,use18pp!$A$3)</f>
        <v>Use Table at purchasers' prices</v>
      </c>
      <c r="C8" s="125"/>
      <c r="D8" s="125"/>
      <c r="E8" s="125"/>
      <c r="F8" s="9"/>
      <c r="G8" s="9"/>
      <c r="H8" s="9"/>
      <c r="I8" s="3"/>
    </row>
    <row r="9" spans="1:10">
      <c r="A9" s="132"/>
      <c r="B9" s="8"/>
    </row>
    <row r="10" spans="1:10">
      <c r="A10" s="3"/>
    </row>
    <row r="11" spans="1:10">
      <c r="A11" s="3"/>
    </row>
    <row r="12" spans="1:10">
      <c r="A12" s="3"/>
    </row>
    <row r="13" spans="1:10">
      <c r="A13" s="3"/>
    </row>
    <row r="14" spans="1:10">
      <c r="A14" s="3"/>
      <c r="B14" s="14"/>
    </row>
    <row r="15" spans="1:10">
      <c r="A15" s="3"/>
      <c r="B15" s="14"/>
    </row>
    <row r="16" spans="1:10">
      <c r="A16" s="3"/>
      <c r="B16" s="14"/>
    </row>
    <row r="17" spans="1:2">
      <c r="A17" s="3"/>
      <c r="B17" s="14"/>
    </row>
    <row r="18" spans="1:2">
      <c r="A18" s="3"/>
      <c r="B18" s="14"/>
    </row>
    <row r="19" spans="1:2">
      <c r="A19" s="3"/>
      <c r="B19" s="14"/>
    </row>
    <row r="20" spans="1:2">
      <c r="A20" s="3"/>
      <c r="B20" s="14"/>
    </row>
    <row r="21" spans="1:2">
      <c r="A21" s="3"/>
      <c r="B21" s="14"/>
    </row>
    <row r="22" spans="1:2">
      <c r="A22" s="3"/>
    </row>
    <row r="23" spans="1:2">
      <c r="A23" s="3"/>
    </row>
    <row r="24" spans="1:2">
      <c r="A24" s="3"/>
    </row>
  </sheetData>
  <hyperlinks>
    <hyperlink ref="A7" location="sup17pp!A1" display="Tab 1"/>
    <hyperlink ref="A8" location="use17pp!A1" display="Tab 2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Option Button 6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</xdr:row>
                    <xdr:rowOff>76200</xdr:rowOff>
                  </from>
                  <to>
                    <xdr:col>13</xdr:col>
                    <xdr:colOff>104775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Option Button 7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2</xdr:row>
                    <xdr:rowOff>47625</xdr:rowOff>
                  </from>
                  <to>
                    <xdr:col>13</xdr:col>
                    <xdr:colOff>123825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9"/>
  <sheetViews>
    <sheetView showGridLines="0" zoomScale="80" zoomScaleNormal="80" workbookViewId="0">
      <pane xSplit="2" ySplit="10" topLeftCell="V17" activePane="bottomRight" state="frozen"/>
      <selection activeCell="U54" sqref="U54"/>
      <selection pane="topRight" activeCell="U54" sqref="U54"/>
      <selection pane="bottomLeft" activeCell="U54" sqref="U54"/>
      <selection pane="bottomRight" activeCell="D14" sqref="D14"/>
    </sheetView>
  </sheetViews>
  <sheetFormatPr defaultRowHeight="14.25"/>
  <cols>
    <col min="1" max="1" width="14.28515625" style="20" customWidth="1"/>
    <col min="2" max="2" width="21.7109375" style="20" customWidth="1"/>
    <col min="3" max="3" width="21.5703125" style="20" customWidth="1"/>
    <col min="4" max="7" width="10.7109375" style="17" customWidth="1"/>
    <col min="8" max="8" width="10.7109375" style="17" bestFit="1" customWidth="1"/>
    <col min="9" max="10" width="10.7109375" style="17" customWidth="1"/>
    <col min="11" max="11" width="10.85546875" style="17" customWidth="1"/>
    <col min="12" max="19" width="10.7109375" style="17" customWidth="1"/>
    <col min="20" max="20" width="10.7109375" style="17" bestFit="1" customWidth="1"/>
    <col min="21" max="22" width="10.7109375" style="17" customWidth="1"/>
    <col min="23" max="23" width="10.7109375" style="17" bestFit="1" customWidth="1"/>
    <col min="24" max="24" width="10.7109375" style="17" customWidth="1"/>
    <col min="25" max="25" width="10.7109375" style="17" bestFit="1" customWidth="1"/>
    <col min="26" max="29" width="10.7109375" style="17" customWidth="1"/>
    <col min="30" max="30" width="10.7109375" style="17" bestFit="1" customWidth="1"/>
    <col min="31" max="34" width="10.7109375" style="17" customWidth="1"/>
    <col min="35" max="37" width="10.7109375" style="17" bestFit="1" customWidth="1"/>
    <col min="38" max="38" width="10.85546875" style="17" customWidth="1"/>
    <col min="39" max="39" width="10.7109375" style="17" customWidth="1"/>
    <col min="40" max="40" width="10.85546875" style="17" customWidth="1"/>
    <col min="41" max="41" width="10.7109375" style="17" customWidth="1"/>
    <col min="42" max="42" width="10.85546875" style="17" customWidth="1"/>
    <col min="43" max="43" width="14" style="17" customWidth="1"/>
    <col min="44" max="44" width="10.85546875" style="17" customWidth="1"/>
    <col min="45" max="45" width="9.140625" style="17"/>
    <col min="46" max="46" width="15.7109375" style="84" bestFit="1" customWidth="1"/>
    <col min="47" max="16384" width="9.140625" style="17"/>
  </cols>
  <sheetData>
    <row r="1" spans="1:48">
      <c r="A1" s="129" t="s">
        <v>257</v>
      </c>
      <c r="B1" s="129"/>
      <c r="C1" s="129"/>
      <c r="D1" s="129"/>
      <c r="E1" s="129"/>
    </row>
    <row r="2" spans="1:48" ht="15" customHeight="1">
      <c r="A2" s="149" t="s">
        <v>282</v>
      </c>
      <c r="B2" s="149"/>
      <c r="C2" s="15"/>
      <c r="D2" s="16"/>
      <c r="G2" s="17" t="s">
        <v>66</v>
      </c>
      <c r="J2" s="17" t="s">
        <v>66</v>
      </c>
      <c r="L2" s="17" t="s">
        <v>66</v>
      </c>
      <c r="AN2" s="17" t="s">
        <v>66</v>
      </c>
    </row>
    <row r="3" spans="1:48" ht="15">
      <c r="A3" s="129" t="s">
        <v>253</v>
      </c>
      <c r="B3" s="129"/>
      <c r="C3" s="129"/>
      <c r="D3" s="71"/>
      <c r="E3" s="71"/>
      <c r="F3" s="71"/>
      <c r="AJ3" s="17" t="s">
        <v>66</v>
      </c>
    </row>
    <row r="4" spans="1:48" ht="15" thickBot="1">
      <c r="A4" s="149" t="s">
        <v>283</v>
      </c>
      <c r="B4" s="149"/>
      <c r="C4" s="19"/>
      <c r="D4" s="16"/>
      <c r="H4" s="17" t="s">
        <v>66</v>
      </c>
      <c r="AP4" s="74" t="s">
        <v>261</v>
      </c>
      <c r="AQ4" s="74"/>
      <c r="AR4" s="74"/>
    </row>
    <row r="5" spans="1:48" ht="15" customHeight="1">
      <c r="A5" s="76"/>
      <c r="B5" s="77"/>
      <c r="C5" s="77"/>
      <c r="D5" s="150" t="s">
        <v>254</v>
      </c>
      <c r="E5" s="151"/>
      <c r="F5" s="151"/>
      <c r="G5" s="151"/>
      <c r="H5" s="151"/>
      <c r="I5" s="151"/>
      <c r="J5" s="150" t="s">
        <v>255</v>
      </c>
      <c r="K5" s="151"/>
      <c r="L5" s="151"/>
      <c r="M5" s="151"/>
      <c r="N5" s="151"/>
      <c r="O5" s="151"/>
      <c r="P5" s="151"/>
      <c r="Q5" s="152"/>
      <c r="R5" s="150"/>
      <c r="S5" s="151"/>
      <c r="T5" s="151"/>
      <c r="U5" s="151"/>
      <c r="V5" s="151"/>
      <c r="W5" s="151"/>
      <c r="X5" s="150" t="s">
        <v>256</v>
      </c>
      <c r="Y5" s="151"/>
      <c r="Z5" s="151"/>
      <c r="AA5" s="151"/>
      <c r="AB5" s="151"/>
      <c r="AC5" s="151"/>
      <c r="AD5" s="151"/>
      <c r="AE5" s="151"/>
      <c r="AF5" s="152"/>
      <c r="AG5" s="78"/>
      <c r="AH5" s="79"/>
      <c r="AI5" s="79"/>
      <c r="AJ5" s="79"/>
      <c r="AK5" s="79"/>
      <c r="AL5" s="79"/>
      <c r="AM5" s="80"/>
      <c r="AN5" s="79"/>
      <c r="AO5" s="79"/>
      <c r="AP5" s="143" t="s">
        <v>259</v>
      </c>
      <c r="AQ5" s="144"/>
      <c r="AR5" s="81"/>
    </row>
    <row r="6" spans="1:48" ht="53.25" customHeight="1">
      <c r="A6" s="145" t="s">
        <v>266</v>
      </c>
      <c r="B6" s="146"/>
      <c r="C6" s="72" t="s">
        <v>68</v>
      </c>
      <c r="D6" s="35" t="s">
        <v>69</v>
      </c>
      <c r="E6" s="30" t="s">
        <v>3</v>
      </c>
      <c r="F6" s="30" t="s">
        <v>4</v>
      </c>
      <c r="G6" s="30" t="s">
        <v>5</v>
      </c>
      <c r="H6" s="30" t="s">
        <v>6</v>
      </c>
      <c r="I6" s="30" t="s">
        <v>7</v>
      </c>
      <c r="J6" s="30" t="s">
        <v>8</v>
      </c>
      <c r="K6" s="30" t="s">
        <v>9</v>
      </c>
      <c r="L6" s="30" t="s">
        <v>10</v>
      </c>
      <c r="M6" s="30" t="s">
        <v>271</v>
      </c>
      <c r="N6" s="30" t="s">
        <v>11</v>
      </c>
      <c r="O6" s="30" t="s">
        <v>12</v>
      </c>
      <c r="P6" s="30" t="s">
        <v>13</v>
      </c>
      <c r="Q6" s="30" t="s">
        <v>14</v>
      </c>
      <c r="R6" s="30" t="s">
        <v>0</v>
      </c>
      <c r="S6" s="30" t="s">
        <v>15</v>
      </c>
      <c r="T6" s="30" t="s">
        <v>16</v>
      </c>
      <c r="U6" s="30" t="s">
        <v>17</v>
      </c>
      <c r="V6" s="30" t="s">
        <v>18</v>
      </c>
      <c r="W6" s="30" t="s">
        <v>19</v>
      </c>
      <c r="X6" s="30" t="s">
        <v>70</v>
      </c>
      <c r="Y6" s="30" t="s">
        <v>20</v>
      </c>
      <c r="Z6" s="30" t="s">
        <v>21</v>
      </c>
      <c r="AA6" s="30" t="s">
        <v>22</v>
      </c>
      <c r="AB6" s="30" t="s">
        <v>23</v>
      </c>
      <c r="AC6" s="30" t="s">
        <v>24</v>
      </c>
      <c r="AD6" s="30" t="s">
        <v>25</v>
      </c>
      <c r="AE6" s="30" t="s">
        <v>26</v>
      </c>
      <c r="AF6" s="30" t="s">
        <v>249</v>
      </c>
      <c r="AG6" s="30" t="s">
        <v>27</v>
      </c>
      <c r="AH6" s="30" t="s">
        <v>28</v>
      </c>
      <c r="AI6" s="30" t="s">
        <v>29</v>
      </c>
      <c r="AJ6" s="30" t="s">
        <v>30</v>
      </c>
      <c r="AK6" s="30" t="s">
        <v>31</v>
      </c>
      <c r="AL6" s="34" t="s">
        <v>32</v>
      </c>
      <c r="AM6" s="73" t="s">
        <v>276</v>
      </c>
      <c r="AN6" s="30" t="s">
        <v>71</v>
      </c>
      <c r="AO6" s="62" t="s">
        <v>278</v>
      </c>
      <c r="AP6" s="35" t="s">
        <v>72</v>
      </c>
      <c r="AQ6" s="30" t="s">
        <v>73</v>
      </c>
      <c r="AR6" s="68" t="s">
        <v>279</v>
      </c>
    </row>
    <row r="7" spans="1:48" ht="15.75" customHeight="1">
      <c r="A7" s="145"/>
      <c r="B7" s="146"/>
      <c r="C7" s="55" t="s">
        <v>74</v>
      </c>
      <c r="D7" s="32" t="s">
        <v>75</v>
      </c>
      <c r="E7" s="32" t="s">
        <v>76</v>
      </c>
      <c r="F7" s="32" t="s">
        <v>77</v>
      </c>
      <c r="G7" s="32" t="s">
        <v>78</v>
      </c>
      <c r="H7" s="32" t="s">
        <v>79</v>
      </c>
      <c r="I7" s="32" t="s">
        <v>80</v>
      </c>
      <c r="J7" s="32" t="s">
        <v>81</v>
      </c>
      <c r="K7" s="32" t="s">
        <v>82</v>
      </c>
      <c r="L7" s="32" t="s">
        <v>83</v>
      </c>
      <c r="M7" s="32" t="s">
        <v>272</v>
      </c>
      <c r="N7" s="32" t="s">
        <v>84</v>
      </c>
      <c r="O7" s="32" t="s">
        <v>85</v>
      </c>
      <c r="P7" s="32" t="s">
        <v>86</v>
      </c>
      <c r="Q7" s="32" t="s">
        <v>87</v>
      </c>
      <c r="R7" s="32" t="s">
        <v>88</v>
      </c>
      <c r="S7" s="32" t="s">
        <v>89</v>
      </c>
      <c r="T7" s="32" t="s">
        <v>90</v>
      </c>
      <c r="U7" s="32" t="s">
        <v>91</v>
      </c>
      <c r="V7" s="32" t="s">
        <v>92</v>
      </c>
      <c r="W7" s="32" t="s">
        <v>93</v>
      </c>
      <c r="X7" s="32" t="s">
        <v>94</v>
      </c>
      <c r="Y7" s="32" t="s">
        <v>95</v>
      </c>
      <c r="Z7" s="32" t="s">
        <v>96</v>
      </c>
      <c r="AA7" s="32" t="s">
        <v>97</v>
      </c>
      <c r="AB7" s="32" t="s">
        <v>98</v>
      </c>
      <c r="AC7" s="32" t="s">
        <v>99</v>
      </c>
      <c r="AD7" s="32" t="s">
        <v>100</v>
      </c>
      <c r="AE7" s="32" t="s">
        <v>101</v>
      </c>
      <c r="AF7" s="32" t="s">
        <v>102</v>
      </c>
      <c r="AG7" s="32" t="s">
        <v>103</v>
      </c>
      <c r="AH7" s="32" t="s">
        <v>104</v>
      </c>
      <c r="AI7" s="32" t="s">
        <v>105</v>
      </c>
      <c r="AJ7" s="32" t="s">
        <v>106</v>
      </c>
      <c r="AK7" s="32" t="s">
        <v>107</v>
      </c>
      <c r="AL7" s="32" t="s">
        <v>67</v>
      </c>
      <c r="AM7" s="42"/>
      <c r="AN7" s="63" t="s">
        <v>108</v>
      </c>
      <c r="AO7" s="64" t="s">
        <v>109</v>
      </c>
      <c r="AP7" s="31" t="s">
        <v>110</v>
      </c>
      <c r="AQ7" s="33" t="s">
        <v>111</v>
      </c>
      <c r="AR7" s="44" t="s">
        <v>112</v>
      </c>
    </row>
    <row r="8" spans="1:48" ht="50.25" customHeight="1">
      <c r="A8" s="145"/>
      <c r="B8" s="146"/>
      <c r="C8" s="54" t="s">
        <v>113</v>
      </c>
      <c r="D8" s="35" t="s">
        <v>33</v>
      </c>
      <c r="E8" s="30" t="s">
        <v>34</v>
      </c>
      <c r="F8" s="30" t="s">
        <v>35</v>
      </c>
      <c r="G8" s="30" t="s">
        <v>36</v>
      </c>
      <c r="H8" s="30" t="s">
        <v>37</v>
      </c>
      <c r="I8" s="30" t="s">
        <v>38</v>
      </c>
      <c r="J8" s="30" t="s">
        <v>39</v>
      </c>
      <c r="K8" s="30" t="s">
        <v>40</v>
      </c>
      <c r="L8" s="30" t="s">
        <v>41</v>
      </c>
      <c r="M8" s="30" t="s">
        <v>273</v>
      </c>
      <c r="N8" s="30" t="s">
        <v>42</v>
      </c>
      <c r="O8" s="30" t="s">
        <v>43</v>
      </c>
      <c r="P8" s="30" t="s">
        <v>44</v>
      </c>
      <c r="Q8" s="30" t="s">
        <v>45</v>
      </c>
      <c r="R8" s="30" t="s">
        <v>1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4" t="s">
        <v>65</v>
      </c>
      <c r="AM8" s="42" t="s">
        <v>2</v>
      </c>
      <c r="AN8" s="34" t="s">
        <v>250</v>
      </c>
      <c r="AO8" s="42" t="s">
        <v>114</v>
      </c>
      <c r="AP8" s="30" t="s">
        <v>115</v>
      </c>
      <c r="AQ8" s="30" t="s">
        <v>116</v>
      </c>
      <c r="AR8" s="44" t="s">
        <v>117</v>
      </c>
    </row>
    <row r="9" spans="1:48" ht="17.25" customHeight="1">
      <c r="A9" s="147"/>
      <c r="B9" s="148"/>
      <c r="C9" s="56" t="s">
        <v>118</v>
      </c>
      <c r="D9" s="32" t="s">
        <v>75</v>
      </c>
      <c r="E9" s="32" t="s">
        <v>76</v>
      </c>
      <c r="F9" s="32" t="s">
        <v>77</v>
      </c>
      <c r="G9" s="32" t="s">
        <v>78</v>
      </c>
      <c r="H9" s="32" t="s">
        <v>79</v>
      </c>
      <c r="I9" s="32" t="s">
        <v>80</v>
      </c>
      <c r="J9" s="32" t="s">
        <v>81</v>
      </c>
      <c r="K9" s="32" t="s">
        <v>82</v>
      </c>
      <c r="L9" s="32" t="s">
        <v>83</v>
      </c>
      <c r="M9" s="32" t="s">
        <v>272</v>
      </c>
      <c r="N9" s="32" t="s">
        <v>84</v>
      </c>
      <c r="O9" s="32" t="s">
        <v>85</v>
      </c>
      <c r="P9" s="32" t="s">
        <v>86</v>
      </c>
      <c r="Q9" s="32" t="s">
        <v>87</v>
      </c>
      <c r="R9" s="32" t="s">
        <v>88</v>
      </c>
      <c r="S9" s="32" t="s">
        <v>89</v>
      </c>
      <c r="T9" s="32" t="s">
        <v>90</v>
      </c>
      <c r="U9" s="32" t="s">
        <v>91</v>
      </c>
      <c r="V9" s="32" t="s">
        <v>92</v>
      </c>
      <c r="W9" s="32" t="s">
        <v>93</v>
      </c>
      <c r="X9" s="32" t="s">
        <v>94</v>
      </c>
      <c r="Y9" s="32" t="s">
        <v>95</v>
      </c>
      <c r="Z9" s="32" t="s">
        <v>96</v>
      </c>
      <c r="AA9" s="32" t="s">
        <v>97</v>
      </c>
      <c r="AB9" s="32" t="s">
        <v>98</v>
      </c>
      <c r="AC9" s="32" t="s">
        <v>99</v>
      </c>
      <c r="AD9" s="32" t="s">
        <v>100</v>
      </c>
      <c r="AE9" s="32" t="s">
        <v>101</v>
      </c>
      <c r="AF9" s="32" t="s">
        <v>102</v>
      </c>
      <c r="AG9" s="32" t="s">
        <v>103</v>
      </c>
      <c r="AH9" s="32" t="s">
        <v>104</v>
      </c>
      <c r="AI9" s="32" t="s">
        <v>105</v>
      </c>
      <c r="AJ9" s="32" t="s">
        <v>106</v>
      </c>
      <c r="AK9" s="32" t="s">
        <v>107</v>
      </c>
      <c r="AL9" s="32" t="s">
        <v>67</v>
      </c>
      <c r="AM9" s="43" t="s">
        <v>119</v>
      </c>
      <c r="AN9" s="45" t="s">
        <v>108</v>
      </c>
      <c r="AO9" s="43" t="s">
        <v>109</v>
      </c>
      <c r="AP9" s="46" t="s">
        <v>110</v>
      </c>
      <c r="AQ9" s="45" t="s">
        <v>111</v>
      </c>
      <c r="AR9" s="47" t="s">
        <v>112</v>
      </c>
    </row>
    <row r="10" spans="1:48">
      <c r="A10" s="53" t="s">
        <v>248</v>
      </c>
      <c r="B10" s="57" t="s">
        <v>68</v>
      </c>
      <c r="C10" s="57" t="s">
        <v>113</v>
      </c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136"/>
      <c r="AP10" s="39"/>
      <c r="AQ10" s="39"/>
      <c r="AR10" s="40"/>
    </row>
    <row r="11" spans="1:48">
      <c r="A11" s="36" t="s">
        <v>120</v>
      </c>
      <c r="B11" s="52" t="s">
        <v>122</v>
      </c>
      <c r="C11" s="104" t="s">
        <v>121</v>
      </c>
      <c r="D11" s="89">
        <f>[6]Supplybp_2018!E11</f>
        <v>310600.57262915134</v>
      </c>
      <c r="E11" s="89">
        <f>[6]Supplybp_2018!F11</f>
        <v>0</v>
      </c>
      <c r="F11" s="89">
        <f>[6]Supplybp_2018!G11</f>
        <v>0</v>
      </c>
      <c r="G11" s="89">
        <f>[6]Supplybp_2018!H11</f>
        <v>0</v>
      </c>
      <c r="H11" s="89">
        <f>[6]Supplybp_2018!I11</f>
        <v>0</v>
      </c>
      <c r="I11" s="89">
        <f>[6]Supplybp_2018!J11</f>
        <v>0</v>
      </c>
      <c r="J11" s="89">
        <f>[6]Supplybp_2018!K11</f>
        <v>0</v>
      </c>
      <c r="K11" s="89">
        <f>[6]Supplybp_2018!L11</f>
        <v>0</v>
      </c>
      <c r="L11" s="89">
        <f>[6]Supplybp_2018!M11</f>
        <v>0</v>
      </c>
      <c r="M11" s="89">
        <f>[6]Supplybp_2018!N11</f>
        <v>0</v>
      </c>
      <c r="N11" s="89">
        <f>[6]Supplybp_2018!O11</f>
        <v>0</v>
      </c>
      <c r="O11" s="89">
        <f>[6]Supplybp_2018!P11</f>
        <v>0</v>
      </c>
      <c r="P11" s="89">
        <f>[6]Supplybp_2018!Q11</f>
        <v>0</v>
      </c>
      <c r="Q11" s="89">
        <f>[6]Supplybp_2018!R11</f>
        <v>0</v>
      </c>
      <c r="R11" s="89">
        <f>[6]Supplybp_2018!S11</f>
        <v>0</v>
      </c>
      <c r="S11" s="89">
        <f>[6]Supplybp_2018!T11</f>
        <v>0</v>
      </c>
      <c r="T11" s="89">
        <f>[6]Supplybp_2018!U11</f>
        <v>0</v>
      </c>
      <c r="U11" s="89">
        <f>[6]Supplybp_2018!V11</f>
        <v>0</v>
      </c>
      <c r="V11" s="89">
        <f>[6]Supplybp_2018!W11</f>
        <v>0</v>
      </c>
      <c r="W11" s="89">
        <f>[6]Supplybp_2018!X11</f>
        <v>0</v>
      </c>
      <c r="X11" s="89">
        <f>[6]Supplybp_2018!Y11</f>
        <v>0</v>
      </c>
      <c r="Y11" s="89">
        <f>[6]Supplybp_2018!Z11</f>
        <v>0</v>
      </c>
      <c r="Z11" s="89">
        <f>[6]Supplybp_2018!AA11</f>
        <v>0</v>
      </c>
      <c r="AA11" s="89">
        <f>[6]Supplybp_2018!AB11</f>
        <v>0</v>
      </c>
      <c r="AB11" s="89">
        <f>[6]Supplybp_2018!AC11</f>
        <v>0</v>
      </c>
      <c r="AC11" s="89">
        <f>[6]Supplybp_2018!AD11</f>
        <v>0</v>
      </c>
      <c r="AD11" s="89">
        <f>[6]Supplybp_2018!AE11</f>
        <v>0</v>
      </c>
      <c r="AE11" s="89">
        <f>[6]Supplybp_2018!AF11</f>
        <v>0</v>
      </c>
      <c r="AF11" s="89">
        <f>[6]Supplybp_2018!AG11</f>
        <v>0</v>
      </c>
      <c r="AG11" s="89">
        <f>[6]Supplybp_2018!AH11</f>
        <v>0</v>
      </c>
      <c r="AH11" s="89">
        <f>[6]Supplybp_2018!AI11</f>
        <v>0</v>
      </c>
      <c r="AI11" s="89">
        <f>[6]Supplybp_2018!AJ11</f>
        <v>0</v>
      </c>
      <c r="AJ11" s="89">
        <f>[6]Supplybp_2018!AK11</f>
        <v>0</v>
      </c>
      <c r="AK11" s="89">
        <f>[6]Supplybp_2018!AL11</f>
        <v>0</v>
      </c>
      <c r="AL11" s="134">
        <f>[6]Supplybp_2018!AM11</f>
        <v>0</v>
      </c>
      <c r="AM11" s="135">
        <f>SUM(D11:AL11)</f>
        <v>310600.57262915134</v>
      </c>
      <c r="AN11" s="134">
        <f>[6]Supplybp_2018!AO11</f>
        <v>24631.251575430742</v>
      </c>
      <c r="AO11" s="137">
        <f>AN11+AM11</f>
        <v>335231.82420458208</v>
      </c>
      <c r="AP11" s="89">
        <f>[6]Supplybp_2018!AQ11</f>
        <v>58253.198613680397</v>
      </c>
      <c r="AQ11" s="89">
        <f>[6]Supplybp_2018!AR11</f>
        <v>6081.4515658063119</v>
      </c>
      <c r="AR11" s="138">
        <f>AQ11+AP11+AO11</f>
        <v>399566.4743840688</v>
      </c>
      <c r="AU11" s="103"/>
      <c r="AV11" s="17" t="s">
        <v>66</v>
      </c>
    </row>
    <row r="12" spans="1:48">
      <c r="A12" s="37" t="s">
        <v>123</v>
      </c>
      <c r="B12" s="29" t="s">
        <v>124</v>
      </c>
      <c r="C12" s="105" t="s">
        <v>34</v>
      </c>
      <c r="D12" s="89">
        <f>[6]Supplybp_2018!E12</f>
        <v>0</v>
      </c>
      <c r="E12" s="89">
        <f>[6]Supplybp_2018!F12</f>
        <v>76342.966806473269</v>
      </c>
      <c r="F12" s="89">
        <f>[6]Supplybp_2018!G12</f>
        <v>0</v>
      </c>
      <c r="G12" s="89">
        <f>[6]Supplybp_2018!H12</f>
        <v>0</v>
      </c>
      <c r="H12" s="89">
        <f>[6]Supplybp_2018!I12</f>
        <v>0</v>
      </c>
      <c r="I12" s="89">
        <f>[6]Supplybp_2018!J12</f>
        <v>0</v>
      </c>
      <c r="J12" s="89">
        <f>[6]Supplybp_2018!K12</f>
        <v>0</v>
      </c>
      <c r="K12" s="89">
        <f>[6]Supplybp_2018!L12</f>
        <v>1320.1962348960594</v>
      </c>
      <c r="L12" s="89">
        <f>[6]Supplybp_2018!M12</f>
        <v>1837.9248205369543</v>
      </c>
      <c r="M12" s="89">
        <f>[6]Supplybp_2018!N12</f>
        <v>0</v>
      </c>
      <c r="N12" s="89">
        <f>[6]Supplybp_2018!O12</f>
        <v>0</v>
      </c>
      <c r="O12" s="89">
        <f>[6]Supplybp_2018!P12</f>
        <v>0</v>
      </c>
      <c r="P12" s="89">
        <f>[6]Supplybp_2018!Q12</f>
        <v>0</v>
      </c>
      <c r="Q12" s="89">
        <f>[6]Supplybp_2018!R12</f>
        <v>0</v>
      </c>
      <c r="R12" s="89">
        <f>[6]Supplybp_2018!S12</f>
        <v>687.77499089651621</v>
      </c>
      <c r="S12" s="89">
        <f>[6]Supplybp_2018!T12</f>
        <v>0</v>
      </c>
      <c r="T12" s="89">
        <f>[6]Supplybp_2018!U12</f>
        <v>74.501854636730201</v>
      </c>
      <c r="U12" s="89">
        <f>[6]Supplybp_2018!V12</f>
        <v>81.035155878570663</v>
      </c>
      <c r="V12" s="89">
        <f>[6]Supplybp_2018!W12</f>
        <v>0</v>
      </c>
      <c r="W12" s="89">
        <f>[6]Supplybp_2018!X12</f>
        <v>0</v>
      </c>
      <c r="X12" s="89">
        <f>[6]Supplybp_2018!Y12</f>
        <v>0</v>
      </c>
      <c r="Y12" s="89">
        <f>[6]Supplybp_2018!Z12</f>
        <v>0</v>
      </c>
      <c r="Z12" s="89">
        <f>[6]Supplybp_2018!AA12</f>
        <v>0</v>
      </c>
      <c r="AA12" s="89">
        <f>[6]Supplybp_2018!AB12</f>
        <v>0</v>
      </c>
      <c r="AB12" s="89">
        <f>[6]Supplybp_2018!AC12</f>
        <v>17.405647891579818</v>
      </c>
      <c r="AC12" s="89">
        <f>[6]Supplybp_2018!AD12</f>
        <v>0</v>
      </c>
      <c r="AD12" s="89">
        <f>[6]Supplybp_2018!AE12</f>
        <v>0</v>
      </c>
      <c r="AE12" s="89">
        <f>[6]Supplybp_2018!AF12</f>
        <v>0</v>
      </c>
      <c r="AF12" s="89">
        <f>[6]Supplybp_2018!AG12</f>
        <v>0</v>
      </c>
      <c r="AG12" s="89">
        <f>[6]Supplybp_2018!AH12</f>
        <v>0</v>
      </c>
      <c r="AH12" s="89">
        <f>[6]Supplybp_2018!AI12</f>
        <v>0</v>
      </c>
      <c r="AI12" s="89">
        <f>[6]Supplybp_2018!AJ12</f>
        <v>0</v>
      </c>
      <c r="AJ12" s="89">
        <f>[6]Supplybp_2018!AK12</f>
        <v>0</v>
      </c>
      <c r="AK12" s="89">
        <f>[6]Supplybp_2018!AL12</f>
        <v>0</v>
      </c>
      <c r="AL12" s="134">
        <f>[6]Supplybp_2018!AM12</f>
        <v>0</v>
      </c>
      <c r="AM12" s="113">
        <f t="shared" ref="AM12:AM45" si="0">SUM(D12:AL12)</f>
        <v>80361.805511209692</v>
      </c>
      <c r="AN12" s="134">
        <f>[6]Supplybp_2018!AO12</f>
        <v>1962.2740479468312</v>
      </c>
      <c r="AO12" s="113">
        <f t="shared" ref="AO12:AO45" si="1">AN12+AM12</f>
        <v>82324.079559156526</v>
      </c>
      <c r="AP12" s="89">
        <f>[6]Supplybp_2018!AQ12</f>
        <v>5192.8239100204073</v>
      </c>
      <c r="AQ12" s="89">
        <f>[6]Supplybp_2018!AR12</f>
        <v>5020.0039746412103</v>
      </c>
      <c r="AR12" s="98">
        <f t="shared" ref="AR12:AR45" si="2">AQ12+AP12+AO12</f>
        <v>92536.907443818141</v>
      </c>
      <c r="AU12" s="103"/>
    </row>
    <row r="13" spans="1:48">
      <c r="A13" s="37" t="s">
        <v>125</v>
      </c>
      <c r="B13" s="29" t="s">
        <v>127</v>
      </c>
      <c r="C13" s="105" t="s">
        <v>126</v>
      </c>
      <c r="D13" s="89">
        <f>[6]Supplybp_2018!E13</f>
        <v>108006.62666628283</v>
      </c>
      <c r="E13" s="89">
        <f>[6]Supplybp_2018!F13</f>
        <v>0</v>
      </c>
      <c r="F13" s="89">
        <f>[6]Supplybp_2018!G13</f>
        <v>53866.229628231995</v>
      </c>
      <c r="G13" s="89">
        <f>[6]Supplybp_2018!H13</f>
        <v>19.962283232264969</v>
      </c>
      <c r="H13" s="89">
        <f>[6]Supplybp_2018!I13</f>
        <v>21.276617790829306</v>
      </c>
      <c r="I13" s="89">
        <f>[6]Supplybp_2018!J13</f>
        <v>0</v>
      </c>
      <c r="J13" s="89">
        <f>[6]Supplybp_2018!K13</f>
        <v>0</v>
      </c>
      <c r="K13" s="89">
        <f>[6]Supplybp_2018!L13</f>
        <v>0</v>
      </c>
      <c r="L13" s="89">
        <f>[6]Supplybp_2018!M13</f>
        <v>0</v>
      </c>
      <c r="M13" s="89">
        <f>[6]Supplybp_2018!N13</f>
        <v>0</v>
      </c>
      <c r="N13" s="89">
        <f>[6]Supplybp_2018!O13</f>
        <v>0</v>
      </c>
      <c r="O13" s="89">
        <f>[6]Supplybp_2018!P13</f>
        <v>0</v>
      </c>
      <c r="P13" s="89">
        <f>[6]Supplybp_2018!Q13</f>
        <v>60.9112154234614</v>
      </c>
      <c r="Q13" s="89">
        <f>[6]Supplybp_2018!R13</f>
        <v>0</v>
      </c>
      <c r="R13" s="89">
        <f>[6]Supplybp_2018!S13</f>
        <v>0</v>
      </c>
      <c r="S13" s="89">
        <f>[6]Supplybp_2018!T13</f>
        <v>0</v>
      </c>
      <c r="T13" s="89">
        <f>[6]Supplybp_2018!U13</f>
        <v>228.73402045710546</v>
      </c>
      <c r="U13" s="89">
        <f>[6]Supplybp_2018!V13</f>
        <v>2.2081707642542137</v>
      </c>
      <c r="V13" s="89">
        <f>[6]Supplybp_2018!W13</f>
        <v>0</v>
      </c>
      <c r="W13" s="89">
        <f>[6]Supplybp_2018!X13</f>
        <v>0</v>
      </c>
      <c r="X13" s="89">
        <f>[6]Supplybp_2018!Y13</f>
        <v>0</v>
      </c>
      <c r="Y13" s="89">
        <f>[6]Supplybp_2018!Z13</f>
        <v>2126.0440527158148</v>
      </c>
      <c r="Z13" s="89">
        <f>[6]Supplybp_2018!AA13</f>
        <v>0</v>
      </c>
      <c r="AA13" s="89">
        <f>[6]Supplybp_2018!AB13</f>
        <v>0</v>
      </c>
      <c r="AB13" s="89">
        <f>[6]Supplybp_2018!AC13</f>
        <v>0</v>
      </c>
      <c r="AC13" s="89">
        <f>[6]Supplybp_2018!AD13</f>
        <v>0</v>
      </c>
      <c r="AD13" s="89">
        <f>[6]Supplybp_2018!AE13</f>
        <v>0</v>
      </c>
      <c r="AE13" s="89">
        <f>[6]Supplybp_2018!AF13</f>
        <v>0</v>
      </c>
      <c r="AF13" s="89">
        <f>[6]Supplybp_2018!AG13</f>
        <v>3.4281941975820525</v>
      </c>
      <c r="AG13" s="89">
        <f>[6]Supplybp_2018!AH13</f>
        <v>0</v>
      </c>
      <c r="AH13" s="89">
        <f>[6]Supplybp_2018!AI13</f>
        <v>0</v>
      </c>
      <c r="AI13" s="89">
        <f>[6]Supplybp_2018!AJ13</f>
        <v>0</v>
      </c>
      <c r="AJ13" s="89">
        <f>[6]Supplybp_2018!AK13</f>
        <v>0</v>
      </c>
      <c r="AK13" s="89">
        <f>[6]Supplybp_2018!AL13</f>
        <v>0</v>
      </c>
      <c r="AL13" s="134">
        <f>[6]Supplybp_2018!AM13</f>
        <v>0</v>
      </c>
      <c r="AM13" s="113">
        <f t="shared" si="0"/>
        <v>164335.42084909618</v>
      </c>
      <c r="AN13" s="134">
        <f>[6]Supplybp_2018!AO13</f>
        <v>68425.58026629404</v>
      </c>
      <c r="AO13" s="113">
        <f t="shared" si="1"/>
        <v>232761.00111539022</v>
      </c>
      <c r="AP13" s="89">
        <f>[6]Supplybp_2018!AQ13</f>
        <v>75751.950272298171</v>
      </c>
      <c r="AQ13" s="89">
        <f>[6]Supplybp_2018!AR13</f>
        <v>40542.739025932402</v>
      </c>
      <c r="AR13" s="98">
        <f t="shared" si="2"/>
        <v>349055.69041362079</v>
      </c>
      <c r="AU13" s="103"/>
    </row>
    <row r="14" spans="1:48">
      <c r="A14" s="37" t="s">
        <v>128</v>
      </c>
      <c r="B14" s="29" t="s">
        <v>130</v>
      </c>
      <c r="C14" s="105" t="s">
        <v>129</v>
      </c>
      <c r="D14" s="89">
        <f>[6]Supplybp_2018!E14</f>
        <v>62.690097172737346</v>
      </c>
      <c r="E14" s="89">
        <f>[6]Supplybp_2018!F14</f>
        <v>0</v>
      </c>
      <c r="F14" s="89">
        <f>[6]Supplybp_2018!G14</f>
        <v>0</v>
      </c>
      <c r="G14" s="89">
        <f>[6]Supplybp_2018!H14</f>
        <v>63445.851543076176</v>
      </c>
      <c r="H14" s="89">
        <f>[6]Supplybp_2018!I14</f>
        <v>0</v>
      </c>
      <c r="I14" s="89">
        <f>[6]Supplybp_2018!J14</f>
        <v>0</v>
      </c>
      <c r="J14" s="89">
        <f>[6]Supplybp_2018!K14</f>
        <v>0</v>
      </c>
      <c r="K14" s="89">
        <f>[6]Supplybp_2018!L14</f>
        <v>47.145514240866355</v>
      </c>
      <c r="L14" s="89">
        <f>[6]Supplybp_2018!M14</f>
        <v>904.51814412923522</v>
      </c>
      <c r="M14" s="89">
        <f>[6]Supplybp_2018!N14</f>
        <v>0</v>
      </c>
      <c r="N14" s="89">
        <f>[6]Supplybp_2018!O14</f>
        <v>12.550455855246726</v>
      </c>
      <c r="O14" s="89">
        <f>[6]Supplybp_2018!P14</f>
        <v>0</v>
      </c>
      <c r="P14" s="89">
        <f>[6]Supplybp_2018!Q14</f>
        <v>0</v>
      </c>
      <c r="Q14" s="89">
        <f>[6]Supplybp_2018!R14</f>
        <v>0</v>
      </c>
      <c r="R14" s="89">
        <f>[6]Supplybp_2018!S14</f>
        <v>0</v>
      </c>
      <c r="S14" s="89">
        <f>[6]Supplybp_2018!T14</f>
        <v>0</v>
      </c>
      <c r="T14" s="89">
        <f>[6]Supplybp_2018!U14</f>
        <v>24.026296936096813</v>
      </c>
      <c r="U14" s="89">
        <f>[6]Supplybp_2018!V14</f>
        <v>8.8391419185089948</v>
      </c>
      <c r="V14" s="89">
        <f>[6]Supplybp_2018!W14</f>
        <v>0</v>
      </c>
      <c r="W14" s="89">
        <f>[6]Supplybp_2018!X14</f>
        <v>0</v>
      </c>
      <c r="X14" s="89">
        <f>[6]Supplybp_2018!Y14</f>
        <v>0</v>
      </c>
      <c r="Y14" s="89">
        <f>[6]Supplybp_2018!Z14</f>
        <v>0</v>
      </c>
      <c r="Z14" s="89">
        <f>[6]Supplybp_2018!AA14</f>
        <v>0</v>
      </c>
      <c r="AA14" s="89">
        <f>[6]Supplybp_2018!AB14</f>
        <v>0</v>
      </c>
      <c r="AB14" s="89">
        <f>[6]Supplybp_2018!AC14</f>
        <v>0</v>
      </c>
      <c r="AC14" s="89">
        <f>[6]Supplybp_2018!AD14</f>
        <v>0</v>
      </c>
      <c r="AD14" s="89">
        <f>[6]Supplybp_2018!AE14</f>
        <v>0</v>
      </c>
      <c r="AE14" s="89">
        <f>[6]Supplybp_2018!AF14</f>
        <v>0</v>
      </c>
      <c r="AF14" s="89">
        <f>[6]Supplybp_2018!AG14</f>
        <v>0</v>
      </c>
      <c r="AG14" s="89">
        <f>[6]Supplybp_2018!AH14</f>
        <v>0</v>
      </c>
      <c r="AH14" s="89">
        <f>[6]Supplybp_2018!AI14</f>
        <v>0</v>
      </c>
      <c r="AI14" s="89">
        <f>[6]Supplybp_2018!AJ14</f>
        <v>0</v>
      </c>
      <c r="AJ14" s="89">
        <f>[6]Supplybp_2018!AK14</f>
        <v>0</v>
      </c>
      <c r="AK14" s="89">
        <f>[6]Supplybp_2018!AL14</f>
        <v>0</v>
      </c>
      <c r="AL14" s="134">
        <f>[6]Supplybp_2018!AM14</f>
        <v>6.5214619300048495</v>
      </c>
      <c r="AM14" s="113">
        <f t="shared" si="0"/>
        <v>64512.142655258875</v>
      </c>
      <c r="AN14" s="134">
        <f>[6]Supplybp_2018!AO14</f>
        <v>27461.11527605819</v>
      </c>
      <c r="AO14" s="113">
        <f t="shared" si="1"/>
        <v>91973.257931317057</v>
      </c>
      <c r="AP14" s="89">
        <f>[6]Supplybp_2018!AQ14</f>
        <v>17063.715118683358</v>
      </c>
      <c r="AQ14" s="89">
        <f>[6]Supplybp_2018!AR14</f>
        <v>7721.8825449651449</v>
      </c>
      <c r="AR14" s="98">
        <f t="shared" si="2"/>
        <v>116758.85559496556</v>
      </c>
      <c r="AU14" s="103"/>
    </row>
    <row r="15" spans="1:48">
      <c r="A15" s="37" t="s">
        <v>131</v>
      </c>
      <c r="B15" s="29" t="s">
        <v>133</v>
      </c>
      <c r="C15" s="105" t="s">
        <v>132</v>
      </c>
      <c r="D15" s="89">
        <f>[6]Supplybp_2018!E15</f>
        <v>0</v>
      </c>
      <c r="E15" s="89">
        <f>[6]Supplybp_2018!F15</f>
        <v>1.9708925590230191</v>
      </c>
      <c r="F15" s="89">
        <f>[6]Supplybp_2018!G15</f>
        <v>0</v>
      </c>
      <c r="G15" s="89">
        <f>[6]Supplybp_2018!H15</f>
        <v>0</v>
      </c>
      <c r="H15" s="89">
        <f>[6]Supplybp_2018!I15</f>
        <v>19565.353832230394</v>
      </c>
      <c r="I15" s="89">
        <f>[6]Supplybp_2018!J15</f>
        <v>0</v>
      </c>
      <c r="J15" s="89">
        <f>[6]Supplybp_2018!K15</f>
        <v>0</v>
      </c>
      <c r="K15" s="89">
        <f>[6]Supplybp_2018!L15</f>
        <v>23.077797753739471</v>
      </c>
      <c r="L15" s="89">
        <f>[6]Supplybp_2018!M15</f>
        <v>106.08970769000749</v>
      </c>
      <c r="M15" s="89">
        <f>[6]Supplybp_2018!N15</f>
        <v>0</v>
      </c>
      <c r="N15" s="89">
        <f>[6]Supplybp_2018!O15</f>
        <v>950.40937488473469</v>
      </c>
      <c r="O15" s="89">
        <f>[6]Supplybp_2018!P15</f>
        <v>0</v>
      </c>
      <c r="P15" s="89">
        <f>[6]Supplybp_2018!Q15</f>
        <v>0</v>
      </c>
      <c r="Q15" s="89">
        <f>[6]Supplybp_2018!R15</f>
        <v>0</v>
      </c>
      <c r="R15" s="89">
        <f>[6]Supplybp_2018!S15</f>
        <v>0</v>
      </c>
      <c r="S15" s="89">
        <f>[6]Supplybp_2018!T15</f>
        <v>0</v>
      </c>
      <c r="T15" s="89">
        <f>[6]Supplybp_2018!U15</f>
        <v>47.44060381978025</v>
      </c>
      <c r="U15" s="89">
        <f>[6]Supplybp_2018!V15</f>
        <v>0</v>
      </c>
      <c r="V15" s="89">
        <f>[6]Supplybp_2018!W15</f>
        <v>0</v>
      </c>
      <c r="W15" s="89">
        <f>[6]Supplybp_2018!X15</f>
        <v>0</v>
      </c>
      <c r="X15" s="89">
        <f>[6]Supplybp_2018!Y15</f>
        <v>0</v>
      </c>
      <c r="Y15" s="89">
        <f>[6]Supplybp_2018!Z15</f>
        <v>0</v>
      </c>
      <c r="Z15" s="89">
        <f>[6]Supplybp_2018!AA15</f>
        <v>0</v>
      </c>
      <c r="AA15" s="89">
        <f>[6]Supplybp_2018!AB15</f>
        <v>0</v>
      </c>
      <c r="AB15" s="89">
        <f>[6]Supplybp_2018!AC15</f>
        <v>0</v>
      </c>
      <c r="AC15" s="89">
        <f>[6]Supplybp_2018!AD15</f>
        <v>0</v>
      </c>
      <c r="AD15" s="89">
        <f>[6]Supplybp_2018!AE15</f>
        <v>0</v>
      </c>
      <c r="AE15" s="89">
        <f>[6]Supplybp_2018!AF15</f>
        <v>0</v>
      </c>
      <c r="AF15" s="89">
        <f>[6]Supplybp_2018!AG15</f>
        <v>0</v>
      </c>
      <c r="AG15" s="89">
        <f>[6]Supplybp_2018!AH15</f>
        <v>0</v>
      </c>
      <c r="AH15" s="89">
        <f>[6]Supplybp_2018!AI15</f>
        <v>152.79302713967238</v>
      </c>
      <c r="AI15" s="89">
        <f>[6]Supplybp_2018!AJ15</f>
        <v>0</v>
      </c>
      <c r="AJ15" s="89">
        <f>[6]Supplybp_2018!AK15</f>
        <v>0</v>
      </c>
      <c r="AK15" s="89">
        <f>[6]Supplybp_2018!AL15</f>
        <v>0</v>
      </c>
      <c r="AL15" s="134">
        <f>[6]Supplybp_2018!AM15</f>
        <v>248.37019463347133</v>
      </c>
      <c r="AM15" s="113">
        <f t="shared" si="0"/>
        <v>21095.505430710822</v>
      </c>
      <c r="AN15" s="134">
        <f>[6]Supplybp_2018!AO15</f>
        <v>18037.651224349105</v>
      </c>
      <c r="AO15" s="113">
        <f t="shared" si="1"/>
        <v>39133.156655059924</v>
      </c>
      <c r="AP15" s="89">
        <f>[6]Supplybp_2018!AQ15</f>
        <v>11041.947623025248</v>
      </c>
      <c r="AQ15" s="89">
        <f>[6]Supplybp_2018!AR15</f>
        <v>4786.3902551918209</v>
      </c>
      <c r="AR15" s="98">
        <f t="shared" si="2"/>
        <v>54961.494533276993</v>
      </c>
      <c r="AU15" s="103"/>
    </row>
    <row r="16" spans="1:48">
      <c r="A16" s="37" t="s">
        <v>134</v>
      </c>
      <c r="B16" s="29" t="s">
        <v>136</v>
      </c>
      <c r="C16" s="105" t="s">
        <v>135</v>
      </c>
      <c r="D16" s="89">
        <f>[6]Supplybp_2018!E16</f>
        <v>0</v>
      </c>
      <c r="E16" s="89">
        <f>[6]Supplybp_2018!F16</f>
        <v>0</v>
      </c>
      <c r="F16" s="89">
        <f>[6]Supplybp_2018!G16</f>
        <v>0</v>
      </c>
      <c r="G16" s="89">
        <f>[6]Supplybp_2018!H16</f>
        <v>0</v>
      </c>
      <c r="H16" s="89">
        <f>[6]Supplybp_2018!I16</f>
        <v>0</v>
      </c>
      <c r="I16" s="89">
        <f>[6]Supplybp_2018!J16</f>
        <v>1637.1671373685924</v>
      </c>
      <c r="J16" s="89">
        <f>[6]Supplybp_2018!K16</f>
        <v>0</v>
      </c>
      <c r="K16" s="89">
        <f>[6]Supplybp_2018!L16</f>
        <v>0</v>
      </c>
      <c r="L16" s="89">
        <f>[6]Supplybp_2018!M16</f>
        <v>0</v>
      </c>
      <c r="M16" s="89">
        <f>[6]Supplybp_2018!N16</f>
        <v>0</v>
      </c>
      <c r="N16" s="89">
        <f>[6]Supplybp_2018!O16</f>
        <v>0</v>
      </c>
      <c r="O16" s="89">
        <f>[6]Supplybp_2018!P16</f>
        <v>0</v>
      </c>
      <c r="P16" s="89">
        <f>[6]Supplybp_2018!Q16</f>
        <v>0</v>
      </c>
      <c r="Q16" s="89">
        <f>[6]Supplybp_2018!R16</f>
        <v>0</v>
      </c>
      <c r="R16" s="89">
        <f>[6]Supplybp_2018!S16</f>
        <v>0</v>
      </c>
      <c r="S16" s="89">
        <f>[6]Supplybp_2018!T16</f>
        <v>0</v>
      </c>
      <c r="T16" s="89">
        <f>[6]Supplybp_2018!U16</f>
        <v>0</v>
      </c>
      <c r="U16" s="89">
        <f>[6]Supplybp_2018!V16</f>
        <v>0</v>
      </c>
      <c r="V16" s="89">
        <f>[6]Supplybp_2018!W16</f>
        <v>0</v>
      </c>
      <c r="W16" s="89">
        <f>[6]Supplybp_2018!X16</f>
        <v>0</v>
      </c>
      <c r="X16" s="89">
        <f>[6]Supplybp_2018!Y16</f>
        <v>0</v>
      </c>
      <c r="Y16" s="89">
        <f>[6]Supplybp_2018!Z16</f>
        <v>0</v>
      </c>
      <c r="Z16" s="89">
        <f>[6]Supplybp_2018!AA16</f>
        <v>0</v>
      </c>
      <c r="AA16" s="89">
        <f>[6]Supplybp_2018!AB16</f>
        <v>0</v>
      </c>
      <c r="AB16" s="89">
        <f>[6]Supplybp_2018!AC16</f>
        <v>0</v>
      </c>
      <c r="AC16" s="89">
        <f>[6]Supplybp_2018!AD16</f>
        <v>0</v>
      </c>
      <c r="AD16" s="89">
        <f>[6]Supplybp_2018!AE16</f>
        <v>0</v>
      </c>
      <c r="AE16" s="89">
        <f>[6]Supplybp_2018!AF16</f>
        <v>0</v>
      </c>
      <c r="AF16" s="89">
        <f>[6]Supplybp_2018!AG16</f>
        <v>0</v>
      </c>
      <c r="AG16" s="89">
        <f>[6]Supplybp_2018!AH16</f>
        <v>0</v>
      </c>
      <c r="AH16" s="89">
        <f>[6]Supplybp_2018!AI16</f>
        <v>0</v>
      </c>
      <c r="AI16" s="89">
        <f>[6]Supplybp_2018!AJ16</f>
        <v>0</v>
      </c>
      <c r="AJ16" s="89">
        <f>[6]Supplybp_2018!AK16</f>
        <v>0</v>
      </c>
      <c r="AK16" s="89">
        <f>[6]Supplybp_2018!AL16</f>
        <v>0</v>
      </c>
      <c r="AL16" s="134">
        <f>[6]Supplybp_2018!AM16</f>
        <v>0</v>
      </c>
      <c r="AM16" s="113">
        <f t="shared" si="0"/>
        <v>1637.1671373685924</v>
      </c>
      <c r="AN16" s="134">
        <f>[6]Supplybp_2018!AO16</f>
        <v>47941.070648042092</v>
      </c>
      <c r="AO16" s="113">
        <f t="shared" si="1"/>
        <v>49578.237785410682</v>
      </c>
      <c r="AP16" s="89">
        <f>[6]Supplybp_2018!AQ16</f>
        <v>19165.792780854943</v>
      </c>
      <c r="AQ16" s="89">
        <f>[6]Supplybp_2018!AR16</f>
        <v>39220.388010389048</v>
      </c>
      <c r="AR16" s="98">
        <f t="shared" si="2"/>
        <v>107964.41857665467</v>
      </c>
      <c r="AU16" s="103"/>
    </row>
    <row r="17" spans="1:47">
      <c r="A17" s="37" t="s">
        <v>137</v>
      </c>
      <c r="B17" s="29" t="s">
        <v>139</v>
      </c>
      <c r="C17" s="105" t="s">
        <v>138</v>
      </c>
      <c r="D17" s="89">
        <f>[6]Supplybp_2018!E17</f>
        <v>0</v>
      </c>
      <c r="E17" s="89">
        <f>[6]Supplybp_2018!F17</f>
        <v>0</v>
      </c>
      <c r="F17" s="89">
        <f>[6]Supplybp_2018!G17</f>
        <v>0</v>
      </c>
      <c r="G17" s="89">
        <f>[6]Supplybp_2018!H17</f>
        <v>4.138070392687788</v>
      </c>
      <c r="H17" s="89">
        <f>[6]Supplybp_2018!I17</f>
        <v>31.897235485198369</v>
      </c>
      <c r="I17" s="89">
        <f>[6]Supplybp_2018!J17</f>
        <v>0</v>
      </c>
      <c r="J17" s="89">
        <f>[6]Supplybp_2018!K17</f>
        <v>7288.608695794107</v>
      </c>
      <c r="K17" s="89">
        <f>[6]Supplybp_2018!L17</f>
        <v>1513.9499065494642</v>
      </c>
      <c r="L17" s="89">
        <f>[6]Supplybp_2018!M17</f>
        <v>0</v>
      </c>
      <c r="M17" s="89">
        <f>[6]Supplybp_2018!N17</f>
        <v>0</v>
      </c>
      <c r="N17" s="89">
        <f>[6]Supplybp_2018!O17</f>
        <v>0</v>
      </c>
      <c r="O17" s="89">
        <f>[6]Supplybp_2018!P17</f>
        <v>0</v>
      </c>
      <c r="P17" s="89">
        <f>[6]Supplybp_2018!Q17</f>
        <v>0</v>
      </c>
      <c r="Q17" s="89">
        <f>[6]Supplybp_2018!R17</f>
        <v>0</v>
      </c>
      <c r="R17" s="89">
        <f>[6]Supplybp_2018!S17</f>
        <v>84.88893384594725</v>
      </c>
      <c r="S17" s="89">
        <f>[6]Supplybp_2018!T17</f>
        <v>0</v>
      </c>
      <c r="T17" s="89">
        <f>[6]Supplybp_2018!U17</f>
        <v>11.483730731105211</v>
      </c>
      <c r="U17" s="89">
        <f>[6]Supplybp_2018!V17</f>
        <v>0</v>
      </c>
      <c r="V17" s="89">
        <f>[6]Supplybp_2018!W17</f>
        <v>0</v>
      </c>
      <c r="W17" s="89">
        <f>[6]Supplybp_2018!X17</f>
        <v>0</v>
      </c>
      <c r="X17" s="89">
        <f>[6]Supplybp_2018!Y17</f>
        <v>0</v>
      </c>
      <c r="Y17" s="89">
        <f>[6]Supplybp_2018!Z17</f>
        <v>0</v>
      </c>
      <c r="Z17" s="89">
        <f>[6]Supplybp_2018!AA17</f>
        <v>0</v>
      </c>
      <c r="AA17" s="89">
        <f>[6]Supplybp_2018!AB17</f>
        <v>0</v>
      </c>
      <c r="AB17" s="89">
        <f>[6]Supplybp_2018!AC17</f>
        <v>0</v>
      </c>
      <c r="AC17" s="89">
        <f>[6]Supplybp_2018!AD17</f>
        <v>0</v>
      </c>
      <c r="AD17" s="89">
        <f>[6]Supplybp_2018!AE17</f>
        <v>0</v>
      </c>
      <c r="AE17" s="89">
        <f>[6]Supplybp_2018!AF17</f>
        <v>0</v>
      </c>
      <c r="AF17" s="89">
        <f>[6]Supplybp_2018!AG17</f>
        <v>0</v>
      </c>
      <c r="AG17" s="89">
        <f>[6]Supplybp_2018!AH17</f>
        <v>0</v>
      </c>
      <c r="AH17" s="89">
        <f>[6]Supplybp_2018!AI17</f>
        <v>0</v>
      </c>
      <c r="AI17" s="89">
        <f>[6]Supplybp_2018!AJ17</f>
        <v>0</v>
      </c>
      <c r="AJ17" s="89">
        <f>[6]Supplybp_2018!AK17</f>
        <v>0</v>
      </c>
      <c r="AK17" s="89">
        <f>[6]Supplybp_2018!AL17</f>
        <v>0</v>
      </c>
      <c r="AL17" s="134">
        <f>[6]Supplybp_2018!AM17</f>
        <v>0</v>
      </c>
      <c r="AM17" s="113">
        <f t="shared" si="0"/>
        <v>8934.9665727985084</v>
      </c>
      <c r="AN17" s="134">
        <f>[6]Supplybp_2018!AO17</f>
        <v>59471.134541328509</v>
      </c>
      <c r="AO17" s="113">
        <f t="shared" si="1"/>
        <v>68406.101114127014</v>
      </c>
      <c r="AP17" s="89">
        <f>[6]Supplybp_2018!AQ17</f>
        <v>23314.466390295569</v>
      </c>
      <c r="AQ17" s="89">
        <f>[6]Supplybp_2018!AR17</f>
        <v>9047.3706762772927</v>
      </c>
      <c r="AR17" s="98">
        <f t="shared" si="2"/>
        <v>100767.93818069987</v>
      </c>
      <c r="AU17" s="103"/>
    </row>
    <row r="18" spans="1:47">
      <c r="A18" s="37" t="s">
        <v>140</v>
      </c>
      <c r="B18" s="23" t="s">
        <v>142</v>
      </c>
      <c r="C18" s="106" t="s">
        <v>141</v>
      </c>
      <c r="D18" s="89">
        <f>[6]Supplybp_2018!E18</f>
        <v>0</v>
      </c>
      <c r="E18" s="89">
        <f>[6]Supplybp_2018!F18</f>
        <v>5714.1906418090821</v>
      </c>
      <c r="F18" s="89">
        <f>[6]Supplybp_2018!G18</f>
        <v>0</v>
      </c>
      <c r="G18" s="89">
        <f>[6]Supplybp_2018!H18</f>
        <v>28.743553936156911</v>
      </c>
      <c r="H18" s="89">
        <f>[6]Supplybp_2018!I18</f>
        <v>212.44478775596485</v>
      </c>
      <c r="I18" s="89">
        <f>[6]Supplybp_2018!J18</f>
        <v>0</v>
      </c>
      <c r="J18" s="89">
        <f>[6]Supplybp_2018!K18</f>
        <v>877.26694036617675</v>
      </c>
      <c r="K18" s="89">
        <f>[6]Supplybp_2018!L18</f>
        <v>38181.489722132959</v>
      </c>
      <c r="L18" s="89">
        <f>[6]Supplybp_2018!M18</f>
        <v>175.91577008169139</v>
      </c>
      <c r="M18" s="89">
        <f>[6]Supplybp_2018!N18</f>
        <v>0</v>
      </c>
      <c r="N18" s="89">
        <f>[6]Supplybp_2018!O18</f>
        <v>27.364348697419633</v>
      </c>
      <c r="O18" s="89">
        <f>[6]Supplybp_2018!P18</f>
        <v>10959</v>
      </c>
      <c r="P18" s="89">
        <f>[6]Supplybp_2018!Q18</f>
        <v>0</v>
      </c>
      <c r="Q18" s="89">
        <f>[6]Supplybp_2018!R18</f>
        <v>0</v>
      </c>
      <c r="R18" s="89">
        <f>[6]Supplybp_2018!S18</f>
        <v>38139.177528536798</v>
      </c>
      <c r="S18" s="89">
        <f>[6]Supplybp_2018!T18</f>
        <v>0</v>
      </c>
      <c r="T18" s="89">
        <f>[6]Supplybp_2018!U18</f>
        <v>0</v>
      </c>
      <c r="U18" s="89">
        <f>[6]Supplybp_2018!V18</f>
        <v>0</v>
      </c>
      <c r="V18" s="89">
        <f>[6]Supplybp_2018!W18</f>
        <v>0</v>
      </c>
      <c r="W18" s="89">
        <f>[6]Supplybp_2018!X18</f>
        <v>0</v>
      </c>
      <c r="X18" s="89">
        <f>[6]Supplybp_2018!Y18</f>
        <v>0</v>
      </c>
      <c r="Y18" s="89">
        <f>[6]Supplybp_2018!Z18</f>
        <v>0</v>
      </c>
      <c r="Z18" s="89">
        <f>[6]Supplybp_2018!AA18</f>
        <v>0</v>
      </c>
      <c r="AA18" s="89">
        <f>[6]Supplybp_2018!AB18</f>
        <v>0</v>
      </c>
      <c r="AB18" s="89">
        <f>[6]Supplybp_2018!AC18</f>
        <v>0</v>
      </c>
      <c r="AC18" s="89">
        <f>[6]Supplybp_2018!AD18</f>
        <v>0</v>
      </c>
      <c r="AD18" s="89">
        <f>[6]Supplybp_2018!AE18</f>
        <v>0</v>
      </c>
      <c r="AE18" s="89">
        <f>[6]Supplybp_2018!AF18</f>
        <v>0</v>
      </c>
      <c r="AF18" s="89">
        <f>[6]Supplybp_2018!AG18</f>
        <v>0</v>
      </c>
      <c r="AG18" s="89">
        <f>[6]Supplybp_2018!AH18</f>
        <v>0</v>
      </c>
      <c r="AH18" s="89">
        <f>[6]Supplybp_2018!AI18</f>
        <v>0</v>
      </c>
      <c r="AI18" s="89">
        <f>[6]Supplybp_2018!AJ18</f>
        <v>0</v>
      </c>
      <c r="AJ18" s="89">
        <f>[6]Supplybp_2018!AK18</f>
        <v>0</v>
      </c>
      <c r="AK18" s="89">
        <f>[6]Supplybp_2018!AL18</f>
        <v>0</v>
      </c>
      <c r="AL18" s="134">
        <f>[6]Supplybp_2018!AM18</f>
        <v>0</v>
      </c>
      <c r="AM18" s="113">
        <f t="shared" si="0"/>
        <v>94315.593293316255</v>
      </c>
      <c r="AN18" s="134">
        <f>[6]Supplybp_2018!AO18</f>
        <v>32839.099511328481</v>
      </c>
      <c r="AO18" s="113">
        <f t="shared" si="1"/>
        <v>127154.69280464473</v>
      </c>
      <c r="AP18" s="89">
        <f>[6]Supplybp_2018!AQ18</f>
        <v>32245.392348774381</v>
      </c>
      <c r="AQ18" s="89">
        <f>[6]Supplybp_2018!AR18</f>
        <v>12835.302646592339</v>
      </c>
      <c r="AR18" s="98">
        <f t="shared" si="2"/>
        <v>172235.38780001143</v>
      </c>
      <c r="AU18" s="103"/>
    </row>
    <row r="19" spans="1:47">
      <c r="A19" s="37" t="s">
        <v>143</v>
      </c>
      <c r="B19" s="23" t="s">
        <v>145</v>
      </c>
      <c r="C19" s="106" t="s">
        <v>144</v>
      </c>
      <c r="D19" s="89">
        <f>[6]Supplybp_2018!E19</f>
        <v>0</v>
      </c>
      <c r="E19" s="89">
        <f>[6]Supplybp_2018!F19</f>
        <v>0</v>
      </c>
      <c r="F19" s="89">
        <f>[6]Supplybp_2018!G19</f>
        <v>0</v>
      </c>
      <c r="G19" s="89">
        <f>[6]Supplybp_2018!H19</f>
        <v>0</v>
      </c>
      <c r="H19" s="89">
        <f>[6]Supplybp_2018!I19</f>
        <v>0</v>
      </c>
      <c r="I19" s="89">
        <f>[6]Supplybp_2018!J19</f>
        <v>0</v>
      </c>
      <c r="J19" s="89">
        <f>[6]Supplybp_2018!K19</f>
        <v>0</v>
      </c>
      <c r="K19" s="89">
        <f>[6]Supplybp_2018!L19</f>
        <v>16.446971227036556</v>
      </c>
      <c r="L19" s="89">
        <f>[6]Supplybp_2018!M19</f>
        <v>53023.060182244357</v>
      </c>
      <c r="M19" s="89">
        <f>[6]Supplybp_2018!N19</f>
        <v>375.32847766532751</v>
      </c>
      <c r="N19" s="89">
        <f>[6]Supplybp_2018!O19</f>
        <v>41.83132447550711</v>
      </c>
      <c r="O19" s="89">
        <f>[6]Supplybp_2018!P19</f>
        <v>0</v>
      </c>
      <c r="P19" s="89">
        <f>[6]Supplybp_2018!Q19</f>
        <v>0</v>
      </c>
      <c r="Q19" s="89">
        <f>[6]Supplybp_2018!R19</f>
        <v>0</v>
      </c>
      <c r="R19" s="89">
        <f>[6]Supplybp_2018!S19</f>
        <v>81.644104068851846</v>
      </c>
      <c r="S19" s="89">
        <f>[6]Supplybp_2018!T19</f>
        <v>0</v>
      </c>
      <c r="T19" s="89">
        <f>[6]Supplybp_2018!U19</f>
        <v>113.7905487404488</v>
      </c>
      <c r="U19" s="89">
        <f>[6]Supplybp_2018!V19</f>
        <v>0</v>
      </c>
      <c r="V19" s="89">
        <f>[6]Supplybp_2018!W19</f>
        <v>0</v>
      </c>
      <c r="W19" s="89">
        <f>[6]Supplybp_2018!X19</f>
        <v>0</v>
      </c>
      <c r="X19" s="89">
        <f>[6]Supplybp_2018!Y19</f>
        <v>0</v>
      </c>
      <c r="Y19" s="89">
        <f>[6]Supplybp_2018!Z19</f>
        <v>0</v>
      </c>
      <c r="Z19" s="89">
        <f>[6]Supplybp_2018!AA19</f>
        <v>0</v>
      </c>
      <c r="AA19" s="89">
        <f>[6]Supplybp_2018!AB19</f>
        <v>0</v>
      </c>
      <c r="AB19" s="89">
        <f>[6]Supplybp_2018!AC19</f>
        <v>0</v>
      </c>
      <c r="AC19" s="89">
        <f>[6]Supplybp_2018!AD19</f>
        <v>0</v>
      </c>
      <c r="AD19" s="89">
        <f>[6]Supplybp_2018!AE19</f>
        <v>0</v>
      </c>
      <c r="AE19" s="89">
        <f>[6]Supplybp_2018!AF19</f>
        <v>0</v>
      </c>
      <c r="AF19" s="89">
        <f>[6]Supplybp_2018!AG19</f>
        <v>0</v>
      </c>
      <c r="AG19" s="89">
        <f>[6]Supplybp_2018!AH19</f>
        <v>0</v>
      </c>
      <c r="AH19" s="89">
        <f>[6]Supplybp_2018!AI19</f>
        <v>0</v>
      </c>
      <c r="AI19" s="89">
        <f>[6]Supplybp_2018!AJ19</f>
        <v>0</v>
      </c>
      <c r="AJ19" s="89">
        <f>[6]Supplybp_2018!AK19</f>
        <v>0</v>
      </c>
      <c r="AK19" s="89">
        <f>[6]Supplybp_2018!AL19</f>
        <v>0</v>
      </c>
      <c r="AL19" s="134">
        <f>[6]Supplybp_2018!AM19</f>
        <v>0</v>
      </c>
      <c r="AM19" s="113">
        <f t="shared" si="0"/>
        <v>53652.10160842153</v>
      </c>
      <c r="AN19" s="134">
        <f>[6]Supplybp_2018!AO19</f>
        <v>46567.403885424574</v>
      </c>
      <c r="AO19" s="113">
        <f t="shared" si="1"/>
        <v>100219.50549384611</v>
      </c>
      <c r="AP19" s="89">
        <f>[6]Supplybp_2018!AQ19</f>
        <v>17102.736364442244</v>
      </c>
      <c r="AQ19" s="89">
        <f>[6]Supplybp_2018!AR19</f>
        <v>10549.584439393248</v>
      </c>
      <c r="AR19" s="98">
        <f t="shared" si="2"/>
        <v>127871.8262976816</v>
      </c>
      <c r="AU19" s="103"/>
    </row>
    <row r="20" spans="1:47">
      <c r="A20" s="37" t="s">
        <v>268</v>
      </c>
      <c r="B20" s="23" t="s">
        <v>269</v>
      </c>
      <c r="C20" s="106" t="s">
        <v>270</v>
      </c>
      <c r="D20" s="89">
        <f>[6]Supplybp_2018!E20</f>
        <v>0</v>
      </c>
      <c r="E20" s="89">
        <f>[6]Supplybp_2018!F20</f>
        <v>0</v>
      </c>
      <c r="F20" s="89">
        <f>[6]Supplybp_2018!G20</f>
        <v>0</v>
      </c>
      <c r="G20" s="89">
        <f>[6]Supplybp_2018!H20</f>
        <v>0</v>
      </c>
      <c r="H20" s="89">
        <f>[6]Supplybp_2018!I20</f>
        <v>0</v>
      </c>
      <c r="I20" s="89">
        <f>[6]Supplybp_2018!J20</f>
        <v>0</v>
      </c>
      <c r="J20" s="89">
        <f>[6]Supplybp_2018!K20</f>
        <v>0</v>
      </c>
      <c r="K20" s="89">
        <f>[6]Supplybp_2018!L20</f>
        <v>2.2793513399535903</v>
      </c>
      <c r="L20" s="89">
        <f>[6]Supplybp_2018!M20</f>
        <v>1.6699334663294567</v>
      </c>
      <c r="M20" s="89">
        <f>[6]Supplybp_2018!N20</f>
        <v>3958.3467902832235</v>
      </c>
      <c r="N20" s="89">
        <f>[6]Supplybp_2018!O20</f>
        <v>0</v>
      </c>
      <c r="O20" s="89">
        <f>[6]Supplybp_2018!P20</f>
        <v>0</v>
      </c>
      <c r="P20" s="89">
        <f>[6]Supplybp_2018!Q20</f>
        <v>0</v>
      </c>
      <c r="Q20" s="89">
        <f>[6]Supplybp_2018!R20</f>
        <v>0</v>
      </c>
      <c r="R20" s="89">
        <f>[6]Supplybp_2018!S20</f>
        <v>0</v>
      </c>
      <c r="S20" s="89">
        <f>[6]Supplybp_2018!T20</f>
        <v>0</v>
      </c>
      <c r="T20" s="89">
        <f>[6]Supplybp_2018!U20</f>
        <v>0</v>
      </c>
      <c r="U20" s="89">
        <f>[6]Supplybp_2018!V20</f>
        <v>0</v>
      </c>
      <c r="V20" s="89">
        <f>[6]Supplybp_2018!W20</f>
        <v>0</v>
      </c>
      <c r="W20" s="89">
        <f>[6]Supplybp_2018!X20</f>
        <v>0</v>
      </c>
      <c r="X20" s="89">
        <f>[6]Supplybp_2018!Y20</f>
        <v>0</v>
      </c>
      <c r="Y20" s="89">
        <f>[6]Supplybp_2018!Z20</f>
        <v>0</v>
      </c>
      <c r="Z20" s="89">
        <f>[6]Supplybp_2018!AA20</f>
        <v>0</v>
      </c>
      <c r="AA20" s="89">
        <f>[6]Supplybp_2018!AB20</f>
        <v>0</v>
      </c>
      <c r="AB20" s="89">
        <f>[6]Supplybp_2018!AC20</f>
        <v>0</v>
      </c>
      <c r="AC20" s="89">
        <f>[6]Supplybp_2018!AD20</f>
        <v>0</v>
      </c>
      <c r="AD20" s="89">
        <f>[6]Supplybp_2018!AE20</f>
        <v>0</v>
      </c>
      <c r="AE20" s="89">
        <f>[6]Supplybp_2018!AF20</f>
        <v>0</v>
      </c>
      <c r="AF20" s="89">
        <f>[6]Supplybp_2018!AG20</f>
        <v>0</v>
      </c>
      <c r="AG20" s="89">
        <f>[6]Supplybp_2018!AH20</f>
        <v>0</v>
      </c>
      <c r="AH20" s="89">
        <f>[6]Supplybp_2018!AI20</f>
        <v>0</v>
      </c>
      <c r="AI20" s="89">
        <f>[6]Supplybp_2018!AJ20</f>
        <v>0</v>
      </c>
      <c r="AJ20" s="89">
        <f>[6]Supplybp_2018!AK20</f>
        <v>0</v>
      </c>
      <c r="AK20" s="89">
        <f>[6]Supplybp_2018!AL20</f>
        <v>0</v>
      </c>
      <c r="AL20" s="134">
        <f>[6]Supplybp_2018!AM20</f>
        <v>0</v>
      </c>
      <c r="AM20" s="113">
        <f t="shared" si="0"/>
        <v>3962.2960750895068</v>
      </c>
      <c r="AN20" s="134">
        <f>[6]Supplybp_2018!AO20</f>
        <v>128917.83090833943</v>
      </c>
      <c r="AO20" s="113">
        <f t="shared" si="1"/>
        <v>132880.12698342893</v>
      </c>
      <c r="AP20" s="89">
        <f>[6]Supplybp_2018!AQ20</f>
        <v>34804.06214595279</v>
      </c>
      <c r="AQ20" s="89">
        <f>[6]Supplybp_2018!AR20</f>
        <v>30416.800923315161</v>
      </c>
      <c r="AR20" s="98">
        <f t="shared" si="2"/>
        <v>198100.99005269687</v>
      </c>
      <c r="AU20" s="103"/>
    </row>
    <row r="21" spans="1:47">
      <c r="A21" s="37" t="s">
        <v>146</v>
      </c>
      <c r="B21" s="23" t="s">
        <v>148</v>
      </c>
      <c r="C21" s="106" t="s">
        <v>147</v>
      </c>
      <c r="D21" s="89">
        <f>[6]Supplybp_2018!E21</f>
        <v>0</v>
      </c>
      <c r="E21" s="89">
        <f>[6]Supplybp_2018!F21</f>
        <v>0</v>
      </c>
      <c r="F21" s="89">
        <f>[6]Supplybp_2018!G21</f>
        <v>0</v>
      </c>
      <c r="G21" s="89">
        <f>[6]Supplybp_2018!H21</f>
        <v>0</v>
      </c>
      <c r="H21" s="89">
        <f>[6]Supplybp_2018!I21</f>
        <v>0</v>
      </c>
      <c r="I21" s="89">
        <f>[6]Supplybp_2018!J21</f>
        <v>0</v>
      </c>
      <c r="J21" s="89">
        <f>[6]Supplybp_2018!K21</f>
        <v>0</v>
      </c>
      <c r="K21" s="89">
        <f>[6]Supplybp_2018!L21</f>
        <v>600.73259069122628</v>
      </c>
      <c r="L21" s="89">
        <f>[6]Supplybp_2018!M21</f>
        <v>2387.2571552401996</v>
      </c>
      <c r="M21" s="89">
        <f>[6]Supplybp_2018!N21</f>
        <v>0</v>
      </c>
      <c r="N21" s="89">
        <f>[6]Supplybp_2018!O21</f>
        <v>13636.270540992606</v>
      </c>
      <c r="O21" s="89">
        <f>[6]Supplybp_2018!P21</f>
        <v>0</v>
      </c>
      <c r="P21" s="89">
        <f>[6]Supplybp_2018!Q21</f>
        <v>0</v>
      </c>
      <c r="Q21" s="89">
        <f>[6]Supplybp_2018!R21</f>
        <v>0</v>
      </c>
      <c r="R21" s="89">
        <f>[6]Supplybp_2018!S21</f>
        <v>0</v>
      </c>
      <c r="S21" s="89">
        <f>[6]Supplybp_2018!T21</f>
        <v>3.4169363720109667</v>
      </c>
      <c r="T21" s="89">
        <f>[6]Supplybp_2018!U21</f>
        <v>38.15430776975915</v>
      </c>
      <c r="U21" s="89">
        <f>[6]Supplybp_2018!V21</f>
        <v>15.185923167109587</v>
      </c>
      <c r="V21" s="89">
        <f>[6]Supplybp_2018!W21</f>
        <v>0</v>
      </c>
      <c r="W21" s="89">
        <f>[6]Supplybp_2018!X21</f>
        <v>0</v>
      </c>
      <c r="X21" s="89">
        <f>[6]Supplybp_2018!Y21</f>
        <v>0</v>
      </c>
      <c r="Y21" s="89">
        <f>[6]Supplybp_2018!Z21</f>
        <v>0</v>
      </c>
      <c r="Z21" s="89">
        <f>[6]Supplybp_2018!AA21</f>
        <v>0</v>
      </c>
      <c r="AA21" s="89">
        <f>[6]Supplybp_2018!AB21</f>
        <v>0</v>
      </c>
      <c r="AB21" s="89">
        <f>[6]Supplybp_2018!AC21</f>
        <v>0</v>
      </c>
      <c r="AC21" s="89">
        <f>[6]Supplybp_2018!AD21</f>
        <v>0</v>
      </c>
      <c r="AD21" s="89">
        <f>[6]Supplybp_2018!AE21</f>
        <v>0</v>
      </c>
      <c r="AE21" s="89">
        <f>[6]Supplybp_2018!AF21</f>
        <v>0</v>
      </c>
      <c r="AF21" s="89">
        <f>[6]Supplybp_2018!AG21</f>
        <v>0</v>
      </c>
      <c r="AG21" s="89">
        <f>[6]Supplybp_2018!AH21</f>
        <v>0</v>
      </c>
      <c r="AH21" s="89">
        <f>[6]Supplybp_2018!AI21</f>
        <v>0</v>
      </c>
      <c r="AI21" s="89">
        <f>[6]Supplybp_2018!AJ21</f>
        <v>0</v>
      </c>
      <c r="AJ21" s="89">
        <f>[6]Supplybp_2018!AK21</f>
        <v>18.232655372192607</v>
      </c>
      <c r="AK21" s="89">
        <f>[6]Supplybp_2018!AL21</f>
        <v>0</v>
      </c>
      <c r="AL21" s="134">
        <f>[6]Supplybp_2018!AM21</f>
        <v>1274</v>
      </c>
      <c r="AM21" s="113">
        <f t="shared" si="0"/>
        <v>17973.250109605106</v>
      </c>
      <c r="AN21" s="134">
        <f>[6]Supplybp_2018!AO21</f>
        <v>14117.495234820946</v>
      </c>
      <c r="AO21" s="113">
        <f t="shared" si="1"/>
        <v>32090.745344426054</v>
      </c>
      <c r="AP21" s="89">
        <f>[6]Supplybp_2018!AQ21</f>
        <v>15192.490736225471</v>
      </c>
      <c r="AQ21" s="89">
        <f>[6]Supplybp_2018!AR21</f>
        <v>3744.264233516938</v>
      </c>
      <c r="AR21" s="98">
        <f t="shared" si="2"/>
        <v>51027.500314168457</v>
      </c>
      <c r="AU21" s="103"/>
    </row>
    <row r="22" spans="1:47">
      <c r="A22" s="37" t="s">
        <v>149</v>
      </c>
      <c r="B22" s="23" t="s">
        <v>151</v>
      </c>
      <c r="C22" s="106" t="s">
        <v>150</v>
      </c>
      <c r="D22" s="89">
        <f>[6]Supplybp_2018!E22</f>
        <v>0</v>
      </c>
      <c r="E22" s="89">
        <f>[6]Supplybp_2018!F22</f>
        <v>0</v>
      </c>
      <c r="F22" s="89">
        <f>[6]Supplybp_2018!G22</f>
        <v>0</v>
      </c>
      <c r="G22" s="89">
        <f>[6]Supplybp_2018!H22</f>
        <v>0</v>
      </c>
      <c r="H22" s="89">
        <f>[6]Supplybp_2018!I22</f>
        <v>0</v>
      </c>
      <c r="I22" s="89">
        <f>[6]Supplybp_2018!J22</f>
        <v>0</v>
      </c>
      <c r="J22" s="89">
        <f>[6]Supplybp_2018!K22</f>
        <v>0</v>
      </c>
      <c r="K22" s="89">
        <f>[6]Supplybp_2018!L22</f>
        <v>0</v>
      </c>
      <c r="L22" s="89">
        <f>[6]Supplybp_2018!M22</f>
        <v>0</v>
      </c>
      <c r="M22" s="89">
        <f>[6]Supplybp_2018!N22</f>
        <v>0</v>
      </c>
      <c r="N22" s="89">
        <f>[6]Supplybp_2018!O22</f>
        <v>0</v>
      </c>
      <c r="O22" s="89">
        <f>[6]Supplybp_2018!P22</f>
        <v>51130.10146457715</v>
      </c>
      <c r="P22" s="89">
        <f>[6]Supplybp_2018!Q22</f>
        <v>0</v>
      </c>
      <c r="Q22" s="89">
        <f>[6]Supplybp_2018!R22</f>
        <v>0</v>
      </c>
      <c r="R22" s="89">
        <f>[6]Supplybp_2018!S22</f>
        <v>0</v>
      </c>
      <c r="S22" s="89">
        <f>[6]Supplybp_2018!T22</f>
        <v>0</v>
      </c>
      <c r="T22" s="89">
        <f>[6]Supplybp_2018!U22</f>
        <v>0</v>
      </c>
      <c r="U22" s="89">
        <f>[6]Supplybp_2018!V22</f>
        <v>0</v>
      </c>
      <c r="V22" s="89">
        <f>[6]Supplybp_2018!W22</f>
        <v>0</v>
      </c>
      <c r="W22" s="89">
        <f>[6]Supplybp_2018!X22</f>
        <v>0</v>
      </c>
      <c r="X22" s="89">
        <f>[6]Supplybp_2018!Y22</f>
        <v>0</v>
      </c>
      <c r="Y22" s="89">
        <f>[6]Supplybp_2018!Z22</f>
        <v>0</v>
      </c>
      <c r="Z22" s="89">
        <f>[6]Supplybp_2018!AA22</f>
        <v>0</v>
      </c>
      <c r="AA22" s="89">
        <f>[6]Supplybp_2018!AB22</f>
        <v>0</v>
      </c>
      <c r="AB22" s="89">
        <f>[6]Supplybp_2018!AC22</f>
        <v>0</v>
      </c>
      <c r="AC22" s="89">
        <f>[6]Supplybp_2018!AD22</f>
        <v>0</v>
      </c>
      <c r="AD22" s="89">
        <f>[6]Supplybp_2018!AE22</f>
        <v>0</v>
      </c>
      <c r="AE22" s="89">
        <f>[6]Supplybp_2018!AF22</f>
        <v>0</v>
      </c>
      <c r="AF22" s="89">
        <f>[6]Supplybp_2018!AG22</f>
        <v>0</v>
      </c>
      <c r="AG22" s="89">
        <f>[6]Supplybp_2018!AH22</f>
        <v>0</v>
      </c>
      <c r="AH22" s="89">
        <f>[6]Supplybp_2018!AI22</f>
        <v>0</v>
      </c>
      <c r="AI22" s="89">
        <f>[6]Supplybp_2018!AJ22</f>
        <v>0</v>
      </c>
      <c r="AJ22" s="89">
        <f>[6]Supplybp_2018!AK22</f>
        <v>0</v>
      </c>
      <c r="AK22" s="89">
        <f>[6]Supplybp_2018!AL22</f>
        <v>0</v>
      </c>
      <c r="AL22" s="134">
        <f>[6]Supplybp_2018!AM22</f>
        <v>0</v>
      </c>
      <c r="AM22" s="113">
        <f t="shared" si="0"/>
        <v>51130.10146457715</v>
      </c>
      <c r="AN22" s="134">
        <f>[6]Supplybp_2018!AO22</f>
        <v>12606.435495293068</v>
      </c>
      <c r="AO22" s="113">
        <f t="shared" si="1"/>
        <v>63736.536959870216</v>
      </c>
      <c r="AP22" s="89">
        <f>[6]Supplybp_2018!AQ22</f>
        <v>1534.3129931425212</v>
      </c>
      <c r="AQ22" s="89">
        <f>[6]Supplybp_2018!AR22</f>
        <v>3226.6840454656308</v>
      </c>
      <c r="AR22" s="98">
        <f t="shared" si="2"/>
        <v>68497.533998478364</v>
      </c>
      <c r="AU22" s="103"/>
    </row>
    <row r="23" spans="1:47">
      <c r="A23" s="37" t="s">
        <v>152</v>
      </c>
      <c r="B23" s="23" t="s">
        <v>154</v>
      </c>
      <c r="C23" s="106" t="s">
        <v>153</v>
      </c>
      <c r="D23" s="89">
        <f>[6]Supplybp_2018!E23</f>
        <v>0</v>
      </c>
      <c r="E23" s="89">
        <f>[6]Supplybp_2018!F23</f>
        <v>0</v>
      </c>
      <c r="F23" s="89">
        <f>[6]Supplybp_2018!G23</f>
        <v>0</v>
      </c>
      <c r="G23" s="89">
        <f>[6]Supplybp_2018!H23</f>
        <v>0</v>
      </c>
      <c r="H23" s="89">
        <f>[6]Supplybp_2018!I23</f>
        <v>0</v>
      </c>
      <c r="I23" s="89">
        <f>[6]Supplybp_2018!J23</f>
        <v>0</v>
      </c>
      <c r="J23" s="89">
        <f>[6]Supplybp_2018!K23</f>
        <v>0</v>
      </c>
      <c r="K23" s="89">
        <f>[6]Supplybp_2018!L23</f>
        <v>0</v>
      </c>
      <c r="L23" s="89">
        <f>[6]Supplybp_2018!M23</f>
        <v>0</v>
      </c>
      <c r="M23" s="89">
        <f>[6]Supplybp_2018!N23</f>
        <v>0</v>
      </c>
      <c r="N23" s="89">
        <f>[6]Supplybp_2018!O23</f>
        <v>0</v>
      </c>
      <c r="O23" s="89">
        <f>[6]Supplybp_2018!P23</f>
        <v>0</v>
      </c>
      <c r="P23" s="89">
        <f>[6]Supplybp_2018!Q23</f>
        <v>15893.864926104377</v>
      </c>
      <c r="Q23" s="89">
        <f>[6]Supplybp_2018!R23</f>
        <v>0</v>
      </c>
      <c r="R23" s="89">
        <f>[6]Supplybp_2018!S23</f>
        <v>0</v>
      </c>
      <c r="S23" s="89">
        <f>[6]Supplybp_2018!T23</f>
        <v>0</v>
      </c>
      <c r="T23" s="89">
        <f>[6]Supplybp_2018!U23</f>
        <v>0</v>
      </c>
      <c r="U23" s="89">
        <f>[6]Supplybp_2018!V23</f>
        <v>0</v>
      </c>
      <c r="V23" s="89">
        <f>[6]Supplybp_2018!W23</f>
        <v>0</v>
      </c>
      <c r="W23" s="89">
        <f>[6]Supplybp_2018!X23</f>
        <v>0</v>
      </c>
      <c r="X23" s="89">
        <f>[6]Supplybp_2018!Y23</f>
        <v>0</v>
      </c>
      <c r="Y23" s="89">
        <f>[6]Supplybp_2018!Z23</f>
        <v>0</v>
      </c>
      <c r="Z23" s="89">
        <f>[6]Supplybp_2018!AA23</f>
        <v>0</v>
      </c>
      <c r="AA23" s="89">
        <f>[6]Supplybp_2018!AB23</f>
        <v>0</v>
      </c>
      <c r="AB23" s="89">
        <f>[6]Supplybp_2018!AC23</f>
        <v>0</v>
      </c>
      <c r="AC23" s="89">
        <f>[6]Supplybp_2018!AD23</f>
        <v>0</v>
      </c>
      <c r="AD23" s="89">
        <f>[6]Supplybp_2018!AE23</f>
        <v>0</v>
      </c>
      <c r="AE23" s="89">
        <f>[6]Supplybp_2018!AF23</f>
        <v>0</v>
      </c>
      <c r="AF23" s="89">
        <f>[6]Supplybp_2018!AG23</f>
        <v>0</v>
      </c>
      <c r="AG23" s="89">
        <f>[6]Supplybp_2018!AH23</f>
        <v>0</v>
      </c>
      <c r="AH23" s="89">
        <f>[6]Supplybp_2018!AI23</f>
        <v>65.406785926123277</v>
      </c>
      <c r="AI23" s="89">
        <f>[6]Supplybp_2018!AJ23</f>
        <v>0</v>
      </c>
      <c r="AJ23" s="89">
        <f>[6]Supplybp_2018!AK23</f>
        <v>0</v>
      </c>
      <c r="AK23" s="89">
        <f>[6]Supplybp_2018!AL23</f>
        <v>0</v>
      </c>
      <c r="AL23" s="134">
        <f>[6]Supplybp_2018!AM23</f>
        <v>0</v>
      </c>
      <c r="AM23" s="113">
        <f t="shared" si="0"/>
        <v>15959.271712030501</v>
      </c>
      <c r="AN23" s="134">
        <f>[6]Supplybp_2018!AO23</f>
        <v>0</v>
      </c>
      <c r="AO23" s="113">
        <f t="shared" si="1"/>
        <v>15959.271712030501</v>
      </c>
      <c r="AP23" s="89">
        <f>[6]Supplybp_2018!AQ23</f>
        <v>1411.391884404188</v>
      </c>
      <c r="AQ23" s="89">
        <f>[6]Supplybp_2018!AR23</f>
        <v>-409.54991998602679</v>
      </c>
      <c r="AR23" s="98">
        <f t="shared" si="2"/>
        <v>16961.113676448662</v>
      </c>
      <c r="AU23" s="103"/>
    </row>
    <row r="24" spans="1:47">
      <c r="A24" s="37" t="s">
        <v>155</v>
      </c>
      <c r="B24" s="23" t="s">
        <v>157</v>
      </c>
      <c r="C24" s="106" t="s">
        <v>156</v>
      </c>
      <c r="D24" s="89">
        <f>[6]Supplybp_2018!E24</f>
        <v>0</v>
      </c>
      <c r="E24" s="89">
        <f>[6]Supplybp_2018!F24</f>
        <v>0</v>
      </c>
      <c r="F24" s="89">
        <f>[6]Supplybp_2018!G24</f>
        <v>0</v>
      </c>
      <c r="G24" s="89">
        <f>[6]Supplybp_2018!H24</f>
        <v>0</v>
      </c>
      <c r="H24" s="89">
        <f>[6]Supplybp_2018!I24</f>
        <v>86.424465641213658</v>
      </c>
      <c r="I24" s="89">
        <f>[6]Supplybp_2018!J24</f>
        <v>0</v>
      </c>
      <c r="J24" s="89">
        <f>[6]Supplybp_2018!K24</f>
        <v>101.34197770318656</v>
      </c>
      <c r="K24" s="89">
        <f>[6]Supplybp_2018!L24</f>
        <v>0</v>
      </c>
      <c r="L24" s="89">
        <f>[6]Supplybp_2018!M24</f>
        <v>0</v>
      </c>
      <c r="M24" s="89">
        <f>[6]Supplybp_2018!N24</f>
        <v>0</v>
      </c>
      <c r="N24" s="89">
        <f>[6]Supplybp_2018!O24</f>
        <v>0</v>
      </c>
      <c r="O24" s="89">
        <f>[6]Supplybp_2018!P24</f>
        <v>0</v>
      </c>
      <c r="P24" s="89">
        <f>[6]Supplybp_2018!Q24</f>
        <v>0</v>
      </c>
      <c r="Q24" s="89">
        <f>[6]Supplybp_2018!R24</f>
        <v>13203.410140819518</v>
      </c>
      <c r="R24" s="89">
        <f>[6]Supplybp_2018!S24</f>
        <v>0</v>
      </c>
      <c r="S24" s="89">
        <f>[6]Supplybp_2018!T24</f>
        <v>0</v>
      </c>
      <c r="T24" s="89">
        <f>[6]Supplybp_2018!U24</f>
        <v>0.40892956232853622</v>
      </c>
      <c r="U24" s="89">
        <f>[6]Supplybp_2018!V24</f>
        <v>0</v>
      </c>
      <c r="V24" s="89">
        <f>[6]Supplybp_2018!W24</f>
        <v>0</v>
      </c>
      <c r="W24" s="89">
        <f>[6]Supplybp_2018!X24</f>
        <v>0</v>
      </c>
      <c r="X24" s="89">
        <f>[6]Supplybp_2018!Y24</f>
        <v>0</v>
      </c>
      <c r="Y24" s="89">
        <f>[6]Supplybp_2018!Z24</f>
        <v>78.440592048735269</v>
      </c>
      <c r="Z24" s="89">
        <f>[6]Supplybp_2018!AA24</f>
        <v>0</v>
      </c>
      <c r="AA24" s="89">
        <f>[6]Supplybp_2018!AB24</f>
        <v>0</v>
      </c>
      <c r="AB24" s="89">
        <f>[6]Supplybp_2018!AC24</f>
        <v>0</v>
      </c>
      <c r="AC24" s="89">
        <f>[6]Supplybp_2018!AD24</f>
        <v>0</v>
      </c>
      <c r="AD24" s="89">
        <f>[6]Supplybp_2018!AE24</f>
        <v>0</v>
      </c>
      <c r="AE24" s="89">
        <f>[6]Supplybp_2018!AF24</f>
        <v>0</v>
      </c>
      <c r="AF24" s="89">
        <f>[6]Supplybp_2018!AG24</f>
        <v>0</v>
      </c>
      <c r="AG24" s="89">
        <f>[6]Supplybp_2018!AH24</f>
        <v>0</v>
      </c>
      <c r="AH24" s="89">
        <f>[6]Supplybp_2018!AI24</f>
        <v>0</v>
      </c>
      <c r="AI24" s="89">
        <f>[6]Supplybp_2018!AJ24</f>
        <v>0</v>
      </c>
      <c r="AJ24" s="89">
        <f>[6]Supplybp_2018!AK24</f>
        <v>0</v>
      </c>
      <c r="AK24" s="89">
        <f>[6]Supplybp_2018!AL24</f>
        <v>0</v>
      </c>
      <c r="AL24" s="134">
        <f>[6]Supplybp_2018!AM24</f>
        <v>0</v>
      </c>
      <c r="AM24" s="113">
        <f t="shared" si="0"/>
        <v>13470.026105774983</v>
      </c>
      <c r="AN24" s="134">
        <f>[6]Supplybp_2018!AO24</f>
        <v>4772.0612696893559</v>
      </c>
      <c r="AO24" s="113">
        <f t="shared" si="1"/>
        <v>18242.08737546434</v>
      </c>
      <c r="AP24" s="89">
        <f>[6]Supplybp_2018!AQ24</f>
        <v>2463.6076164577335</v>
      </c>
      <c r="AQ24" s="89">
        <f>[6]Supplybp_2018!AR24</f>
        <v>1177.9958571312302</v>
      </c>
      <c r="AR24" s="98">
        <f t="shared" si="2"/>
        <v>21883.690849053302</v>
      </c>
      <c r="AU24" s="103"/>
    </row>
    <row r="25" spans="1:47">
      <c r="A25" s="37" t="s">
        <v>158</v>
      </c>
      <c r="B25" s="23" t="s">
        <v>160</v>
      </c>
      <c r="C25" s="106" t="s">
        <v>159</v>
      </c>
      <c r="D25" s="89">
        <f>[6]Supplybp_2018!E25</f>
        <v>0</v>
      </c>
      <c r="E25" s="89">
        <f>[6]Supplybp_2018!F25</f>
        <v>0</v>
      </c>
      <c r="F25" s="89">
        <f>[6]Supplybp_2018!G25</f>
        <v>0</v>
      </c>
      <c r="G25" s="89">
        <f>[6]Supplybp_2018!H25</f>
        <v>0</v>
      </c>
      <c r="H25" s="89">
        <f>[6]Supplybp_2018!I25</f>
        <v>0</v>
      </c>
      <c r="I25" s="89">
        <f>[6]Supplybp_2018!J25</f>
        <v>0</v>
      </c>
      <c r="J25" s="89">
        <f>[6]Supplybp_2018!K25</f>
        <v>0</v>
      </c>
      <c r="K25" s="89">
        <f>[6]Supplybp_2018!L25</f>
        <v>2981.3724402656958</v>
      </c>
      <c r="L25" s="89">
        <f>[6]Supplybp_2018!M25</f>
        <v>6000</v>
      </c>
      <c r="M25" s="89">
        <f>[6]Supplybp_2018!N25</f>
        <v>0</v>
      </c>
      <c r="N25" s="89">
        <f>[6]Supplybp_2018!O25</f>
        <v>129.68660243651271</v>
      </c>
      <c r="O25" s="89">
        <f>[6]Supplybp_2018!P25</f>
        <v>0</v>
      </c>
      <c r="P25" s="89">
        <f>[6]Supplybp_2018!Q25</f>
        <v>0</v>
      </c>
      <c r="Q25" s="89">
        <f>[6]Supplybp_2018!R25</f>
        <v>1701.9132857311843</v>
      </c>
      <c r="R25" s="89">
        <f>[6]Supplybp_2018!S25</f>
        <v>352256.61834235204</v>
      </c>
      <c r="S25" s="89">
        <f>[6]Supplybp_2018!T25</f>
        <v>0</v>
      </c>
      <c r="T25" s="89">
        <f>[6]Supplybp_2018!U25</f>
        <v>33.558343925017276</v>
      </c>
      <c r="U25" s="89">
        <f>[6]Supplybp_2018!V25</f>
        <v>122.62110549526184</v>
      </c>
      <c r="V25" s="89">
        <f>[6]Supplybp_2018!W25</f>
        <v>995.24674474014921</v>
      </c>
      <c r="W25" s="89">
        <f>[6]Supplybp_2018!X25</f>
        <v>0</v>
      </c>
      <c r="X25" s="89">
        <f>[6]Supplybp_2018!Y25</f>
        <v>0</v>
      </c>
      <c r="Y25" s="89">
        <f>[6]Supplybp_2018!Z25</f>
        <v>374.54502839817309</v>
      </c>
      <c r="Z25" s="89">
        <f>[6]Supplybp_2018!AA25</f>
        <v>0</v>
      </c>
      <c r="AA25" s="89">
        <f>[6]Supplybp_2018!AB25</f>
        <v>0</v>
      </c>
      <c r="AB25" s="89">
        <f>[6]Supplybp_2018!AC25</f>
        <v>0</v>
      </c>
      <c r="AC25" s="89">
        <f>[6]Supplybp_2018!AD25</f>
        <v>0</v>
      </c>
      <c r="AD25" s="89">
        <f>[6]Supplybp_2018!AE25</f>
        <v>41.384034677940548</v>
      </c>
      <c r="AE25" s="89">
        <f>[6]Supplybp_2018!AF25</f>
        <v>21.033325034110582</v>
      </c>
      <c r="AF25" s="89">
        <f>[6]Supplybp_2018!AG25</f>
        <v>4.2341568637667413</v>
      </c>
      <c r="AG25" s="89">
        <f>[6]Supplybp_2018!AH25</f>
        <v>1841.5335471271567</v>
      </c>
      <c r="AH25" s="89">
        <f>[6]Supplybp_2018!AI25</f>
        <v>0</v>
      </c>
      <c r="AI25" s="89">
        <f>[6]Supplybp_2018!AJ25</f>
        <v>0</v>
      </c>
      <c r="AJ25" s="89">
        <f>[6]Supplybp_2018!AK25</f>
        <v>0</v>
      </c>
      <c r="AK25" s="89">
        <f>[6]Supplybp_2018!AL25</f>
        <v>0</v>
      </c>
      <c r="AL25" s="134">
        <f>[6]Supplybp_2018!AM25</f>
        <v>0</v>
      </c>
      <c r="AM25" s="113">
        <f t="shared" si="0"/>
        <v>366503.74695704703</v>
      </c>
      <c r="AN25" s="134">
        <f>[6]Supplybp_2018!AO25</f>
        <v>38.826261210899482</v>
      </c>
      <c r="AO25" s="113">
        <f t="shared" si="1"/>
        <v>366542.57321825792</v>
      </c>
      <c r="AP25" s="89">
        <f>[6]Supplybp_2018!AQ25</f>
        <v>0</v>
      </c>
      <c r="AQ25" s="89">
        <f>[6]Supplybp_2018!AR25</f>
        <v>9400.2042463160105</v>
      </c>
      <c r="AR25" s="98">
        <f t="shared" si="2"/>
        <v>375942.77746457391</v>
      </c>
      <c r="AU25" s="103"/>
    </row>
    <row r="26" spans="1:47">
      <c r="A26" s="37" t="s">
        <v>161</v>
      </c>
      <c r="B26" s="23" t="s">
        <v>163</v>
      </c>
      <c r="C26" s="106" t="s">
        <v>162</v>
      </c>
      <c r="D26" s="89">
        <f>[6]Supplybp_2018!E26</f>
        <v>0</v>
      </c>
      <c r="E26" s="89">
        <f>[6]Supplybp_2018!F26</f>
        <v>0</v>
      </c>
      <c r="F26" s="89">
        <f>[6]Supplybp_2018!G26</f>
        <v>0</v>
      </c>
      <c r="G26" s="89">
        <f>[6]Supplybp_2018!H26</f>
        <v>5015</v>
      </c>
      <c r="H26" s="89">
        <f>[6]Supplybp_2018!I26</f>
        <v>0</v>
      </c>
      <c r="I26" s="89">
        <f>[6]Supplybp_2018!J26</f>
        <v>0</v>
      </c>
      <c r="J26" s="89">
        <f>[6]Supplybp_2018!K26</f>
        <v>0</v>
      </c>
      <c r="K26" s="89">
        <f>[6]Supplybp_2018!L26</f>
        <v>2000</v>
      </c>
      <c r="L26" s="89">
        <f>[6]Supplybp_2018!M26</f>
        <v>0</v>
      </c>
      <c r="M26" s="89">
        <f>[6]Supplybp_2018!N26</f>
        <v>0</v>
      </c>
      <c r="N26" s="89">
        <f>[6]Supplybp_2018!O26</f>
        <v>490.55050236238208</v>
      </c>
      <c r="O26" s="89">
        <f>[6]Supplybp_2018!P26</f>
        <v>0</v>
      </c>
      <c r="P26" s="89">
        <f>[6]Supplybp_2018!Q26</f>
        <v>0</v>
      </c>
      <c r="Q26" s="89">
        <f>[6]Supplybp_2018!R26</f>
        <v>0</v>
      </c>
      <c r="R26" s="89">
        <f>[6]Supplybp_2018!S26</f>
        <v>131.24506655738946</v>
      </c>
      <c r="S26" s="89">
        <f>[6]Supplybp_2018!T26</f>
        <v>14046.135982148684</v>
      </c>
      <c r="T26" s="89">
        <f>[6]Supplybp_2018!U26</f>
        <v>13600</v>
      </c>
      <c r="U26" s="89">
        <f>[6]Supplybp_2018!V26</f>
        <v>9.7483216567850342</v>
      </c>
      <c r="V26" s="89">
        <f>[6]Supplybp_2018!W26</f>
        <v>24.654672381266192</v>
      </c>
      <c r="W26" s="89">
        <f>[6]Supplybp_2018!X26</f>
        <v>0</v>
      </c>
      <c r="X26" s="89">
        <f>[6]Supplybp_2018!Y26</f>
        <v>0</v>
      </c>
      <c r="Y26" s="89">
        <f>[6]Supplybp_2018!Z26</f>
        <v>18.88871281043378</v>
      </c>
      <c r="Z26" s="89">
        <f>[6]Supplybp_2018!AA26</f>
        <v>0</v>
      </c>
      <c r="AA26" s="89">
        <f>[6]Supplybp_2018!AB26</f>
        <v>2.540378145047975</v>
      </c>
      <c r="AB26" s="89">
        <f>[6]Supplybp_2018!AC26</f>
        <v>0</v>
      </c>
      <c r="AC26" s="89">
        <f>[6]Supplybp_2018!AD26</f>
        <v>0</v>
      </c>
      <c r="AD26" s="89">
        <f>[6]Supplybp_2018!AE26</f>
        <v>0</v>
      </c>
      <c r="AE26" s="89">
        <f>[6]Supplybp_2018!AF26</f>
        <v>0</v>
      </c>
      <c r="AF26" s="89">
        <f>[6]Supplybp_2018!AG26</f>
        <v>0</v>
      </c>
      <c r="AG26" s="89">
        <f>[6]Supplybp_2018!AH26</f>
        <v>0.31114675701971434</v>
      </c>
      <c r="AH26" s="89">
        <f>[6]Supplybp_2018!AI26</f>
        <v>0</v>
      </c>
      <c r="AI26" s="89">
        <f>[6]Supplybp_2018!AJ26</f>
        <v>0</v>
      </c>
      <c r="AJ26" s="89">
        <f>[6]Supplybp_2018!AK26</f>
        <v>0</v>
      </c>
      <c r="AK26" s="89">
        <f>[6]Supplybp_2018!AL26</f>
        <v>0</v>
      </c>
      <c r="AL26" s="134">
        <f>[6]Supplybp_2018!AM26</f>
        <v>68.028189500865437</v>
      </c>
      <c r="AM26" s="113">
        <f t="shared" si="0"/>
        <v>35407.102972319874</v>
      </c>
      <c r="AN26" s="134">
        <f>[6]Supplybp_2018!AO26</f>
        <v>569.56799867006737</v>
      </c>
      <c r="AO26" s="113">
        <f t="shared" si="1"/>
        <v>35976.670970989944</v>
      </c>
      <c r="AP26" s="89">
        <f>[6]Supplybp_2018!AQ26</f>
        <v>-4888.9145210984743</v>
      </c>
      <c r="AQ26" s="89">
        <f>[6]Supplybp_2018!AR26</f>
        <v>460.57772748572381</v>
      </c>
      <c r="AR26" s="98">
        <f t="shared" si="2"/>
        <v>31548.334177377194</v>
      </c>
      <c r="AU26" s="103"/>
    </row>
    <row r="27" spans="1:47">
      <c r="A27" s="37" t="s">
        <v>164</v>
      </c>
      <c r="B27" s="24" t="s">
        <v>166</v>
      </c>
      <c r="C27" s="106" t="s">
        <v>165</v>
      </c>
      <c r="D27" s="89">
        <f>[6]Supplybp_2018!E27</f>
        <v>20.710473706978235</v>
      </c>
      <c r="E27" s="89">
        <f>[6]Supplybp_2018!F27</f>
        <v>3.1342959746256152</v>
      </c>
      <c r="F27" s="89">
        <f>[6]Supplybp_2018!G27</f>
        <v>1259.449022145003</v>
      </c>
      <c r="G27" s="89">
        <f>[6]Supplybp_2018!H27</f>
        <v>7.8284279726768595</v>
      </c>
      <c r="H27" s="89">
        <f>[6]Supplybp_2018!I27</f>
        <v>0</v>
      </c>
      <c r="I27" s="89">
        <f>[6]Supplybp_2018!J27</f>
        <v>701.64305887225385</v>
      </c>
      <c r="J27" s="89">
        <f>[6]Supplybp_2018!K27</f>
        <v>0</v>
      </c>
      <c r="K27" s="89">
        <f>[6]Supplybp_2018!L27</f>
        <v>28.788867369436105</v>
      </c>
      <c r="L27" s="89">
        <f>[6]Supplybp_2018!M27</f>
        <v>188.98217932286812</v>
      </c>
      <c r="M27" s="89">
        <f>[6]Supplybp_2018!N27</f>
        <v>0</v>
      </c>
      <c r="N27" s="89">
        <f>[6]Supplybp_2018!O27</f>
        <v>246.87791289827808</v>
      </c>
      <c r="O27" s="89">
        <f>[6]Supplybp_2018!P27</f>
        <v>0</v>
      </c>
      <c r="P27" s="89">
        <f>[6]Supplybp_2018!Q27</f>
        <v>0</v>
      </c>
      <c r="Q27" s="89">
        <f>[6]Supplybp_2018!R27</f>
        <v>0</v>
      </c>
      <c r="R27" s="89">
        <f>[6]Supplybp_2018!S27</f>
        <v>2794.4875073578546</v>
      </c>
      <c r="S27" s="89">
        <f>[6]Supplybp_2018!T27</f>
        <v>0.85636081688573595</v>
      </c>
      <c r="T27" s="89">
        <f>[6]Supplybp_2018!U27</f>
        <v>152190.33802160076</v>
      </c>
      <c r="U27" s="89">
        <f>[6]Supplybp_2018!V27</f>
        <v>61.305233685225637</v>
      </c>
      <c r="V27" s="89">
        <f>[6]Supplybp_2018!W27</f>
        <v>371.20528184368413</v>
      </c>
      <c r="W27" s="89">
        <f>[6]Supplybp_2018!X27</f>
        <v>0</v>
      </c>
      <c r="X27" s="89">
        <f>[6]Supplybp_2018!Y27</f>
        <v>0</v>
      </c>
      <c r="Y27" s="89">
        <f>[6]Supplybp_2018!Z27</f>
        <v>201.26603012638699</v>
      </c>
      <c r="Z27" s="89">
        <f>[6]Supplybp_2018!AA27</f>
        <v>7.3262335179079212</v>
      </c>
      <c r="AA27" s="89">
        <f>[6]Supplybp_2018!AB27</f>
        <v>0</v>
      </c>
      <c r="AB27" s="89">
        <f>[6]Supplybp_2018!AC27</f>
        <v>0</v>
      </c>
      <c r="AC27" s="89">
        <f>[6]Supplybp_2018!AD27</f>
        <v>0</v>
      </c>
      <c r="AD27" s="89">
        <f>[6]Supplybp_2018!AE27</f>
        <v>0</v>
      </c>
      <c r="AE27" s="89">
        <f>[6]Supplybp_2018!AF27</f>
        <v>0.69737489751935622</v>
      </c>
      <c r="AF27" s="89">
        <f>[6]Supplybp_2018!AG27</f>
        <v>0</v>
      </c>
      <c r="AG27" s="89">
        <f>[6]Supplybp_2018!AH27</f>
        <v>4.1942582846257492</v>
      </c>
      <c r="AH27" s="89">
        <f>[6]Supplybp_2018!AI27</f>
        <v>0</v>
      </c>
      <c r="AI27" s="89">
        <f>[6]Supplybp_2018!AJ27</f>
        <v>0</v>
      </c>
      <c r="AJ27" s="89">
        <f>[6]Supplybp_2018!AK27</f>
        <v>0</v>
      </c>
      <c r="AK27" s="89">
        <f>[6]Supplybp_2018!AL27</f>
        <v>0</v>
      </c>
      <c r="AL27" s="134">
        <f>[6]Supplybp_2018!AM27</f>
        <v>0</v>
      </c>
      <c r="AM27" s="113">
        <f t="shared" si="0"/>
        <v>158089.09054039299</v>
      </c>
      <c r="AN27" s="134">
        <f>[6]Supplybp_2018!AO27</f>
        <v>293.41381749670131</v>
      </c>
      <c r="AO27" s="113">
        <f t="shared" si="1"/>
        <v>158382.5043578897</v>
      </c>
      <c r="AP27" s="89">
        <f>[6]Supplybp_2018!AQ27</f>
        <v>-163778.63645679891</v>
      </c>
      <c r="AQ27" s="89">
        <f>[6]Supplybp_2018!AR27</f>
        <v>6951.9805491297993</v>
      </c>
      <c r="AR27" s="98">
        <f t="shared" si="2"/>
        <v>1555.8484502205974</v>
      </c>
      <c r="AU27" s="103"/>
    </row>
    <row r="28" spans="1:47">
      <c r="A28" s="37" t="s">
        <v>167</v>
      </c>
      <c r="B28" s="23" t="s">
        <v>169</v>
      </c>
      <c r="C28" s="106" t="s">
        <v>168</v>
      </c>
      <c r="D28" s="89">
        <f>[6]Supplybp_2018!E28</f>
        <v>0</v>
      </c>
      <c r="E28" s="89">
        <f>[6]Supplybp_2018!F28</f>
        <v>0</v>
      </c>
      <c r="F28" s="89">
        <f>[6]Supplybp_2018!G28</f>
        <v>465.90594869374445</v>
      </c>
      <c r="G28" s="89">
        <f>[6]Supplybp_2018!H28</f>
        <v>13.06186554679787</v>
      </c>
      <c r="H28" s="89">
        <f>[6]Supplybp_2018!I28</f>
        <v>0</v>
      </c>
      <c r="I28" s="89">
        <f>[6]Supplybp_2018!J28</f>
        <v>0</v>
      </c>
      <c r="J28" s="89">
        <f>[6]Supplybp_2018!K28</f>
        <v>0</v>
      </c>
      <c r="K28" s="89">
        <f>[6]Supplybp_2018!L28</f>
        <v>0</v>
      </c>
      <c r="L28" s="89">
        <f>[6]Supplybp_2018!M28</f>
        <v>0</v>
      </c>
      <c r="M28" s="89">
        <f>[6]Supplybp_2018!N28</f>
        <v>0</v>
      </c>
      <c r="N28" s="89">
        <f>[6]Supplybp_2018!O28</f>
        <v>841.46774995550004</v>
      </c>
      <c r="O28" s="89">
        <f>[6]Supplybp_2018!P28</f>
        <v>0</v>
      </c>
      <c r="P28" s="89">
        <f>[6]Supplybp_2018!Q28</f>
        <v>0</v>
      </c>
      <c r="Q28" s="89">
        <f>[6]Supplybp_2018!R28</f>
        <v>1.2758291162225353</v>
      </c>
      <c r="R28" s="89">
        <f>[6]Supplybp_2018!S28</f>
        <v>2303.6940437588069</v>
      </c>
      <c r="S28" s="89">
        <f>[6]Supplybp_2018!T28</f>
        <v>1.4939053764767172</v>
      </c>
      <c r="T28" s="89">
        <f>[6]Supplybp_2018!U28</f>
        <v>1.190277118920561</v>
      </c>
      <c r="U28" s="89">
        <f>[6]Supplybp_2018!V28</f>
        <v>75099.537773966134</v>
      </c>
      <c r="V28" s="89">
        <f>[6]Supplybp_2018!W28</f>
        <v>74.351993301261345</v>
      </c>
      <c r="W28" s="89">
        <f>[6]Supplybp_2018!X28</f>
        <v>0</v>
      </c>
      <c r="X28" s="89">
        <f>[6]Supplybp_2018!Y28</f>
        <v>0</v>
      </c>
      <c r="Y28" s="89">
        <f>[6]Supplybp_2018!Z28</f>
        <v>239.86346658997732</v>
      </c>
      <c r="Z28" s="89">
        <f>[6]Supplybp_2018!AA28</f>
        <v>1.9849318896212047</v>
      </c>
      <c r="AA28" s="89">
        <f>[6]Supplybp_2018!AB28</f>
        <v>233.87380149670767</v>
      </c>
      <c r="AB28" s="89">
        <f>[6]Supplybp_2018!AC28</f>
        <v>0</v>
      </c>
      <c r="AC28" s="89">
        <f>[6]Supplybp_2018!AD28</f>
        <v>0</v>
      </c>
      <c r="AD28" s="89">
        <f>[6]Supplybp_2018!AE28</f>
        <v>28.480264148538534</v>
      </c>
      <c r="AE28" s="89">
        <f>[6]Supplybp_2018!AF28</f>
        <v>0</v>
      </c>
      <c r="AF28" s="89">
        <f>[6]Supplybp_2018!AG28</f>
        <v>23.786946266156907</v>
      </c>
      <c r="AG28" s="89">
        <f>[6]Supplybp_2018!AH28</f>
        <v>101.21845152462261</v>
      </c>
      <c r="AH28" s="89">
        <f>[6]Supplybp_2018!AI28</f>
        <v>0</v>
      </c>
      <c r="AI28" s="89">
        <f>[6]Supplybp_2018!AJ28</f>
        <v>55.597803743073612</v>
      </c>
      <c r="AJ28" s="89">
        <f>[6]Supplybp_2018!AK28</f>
        <v>173.25084925225536</v>
      </c>
      <c r="AK28" s="89">
        <f>[6]Supplybp_2018!AL28</f>
        <v>111.45234364800054</v>
      </c>
      <c r="AL28" s="134">
        <f>[6]Supplybp_2018!AM28</f>
        <v>155.17858312429084</v>
      </c>
      <c r="AM28" s="113">
        <f t="shared" si="0"/>
        <v>79926.666828517104</v>
      </c>
      <c r="AN28" s="134">
        <f>[6]Supplybp_2018!AO28</f>
        <v>0</v>
      </c>
      <c r="AO28" s="113">
        <f t="shared" si="1"/>
        <v>79926.666828517104</v>
      </c>
      <c r="AP28" s="89">
        <f>[6]Supplybp_2018!AQ28</f>
        <v>-80778.175077026332</v>
      </c>
      <c r="AQ28" s="89">
        <f>[6]Supplybp_2018!AR28</f>
        <v>3009.4597598952455</v>
      </c>
      <c r="AR28" s="98">
        <f t="shared" si="2"/>
        <v>2157.9515113860107</v>
      </c>
      <c r="AU28" s="103"/>
    </row>
    <row r="29" spans="1:47">
      <c r="A29" s="37" t="s">
        <v>170</v>
      </c>
      <c r="B29" s="23" t="s">
        <v>172</v>
      </c>
      <c r="C29" s="106" t="s">
        <v>171</v>
      </c>
      <c r="D29" s="89">
        <f>[6]Supplybp_2018!E29</f>
        <v>0</v>
      </c>
      <c r="E29" s="89">
        <f>[6]Supplybp_2018!F29</f>
        <v>976.03704808013151</v>
      </c>
      <c r="F29" s="89">
        <f>[6]Supplybp_2018!G29</f>
        <v>0</v>
      </c>
      <c r="G29" s="89">
        <f>[6]Supplybp_2018!H29</f>
        <v>0</v>
      </c>
      <c r="H29" s="89">
        <f>[6]Supplybp_2018!I29</f>
        <v>56.86246869403314</v>
      </c>
      <c r="I29" s="89">
        <f>[6]Supplybp_2018!J29</f>
        <v>0</v>
      </c>
      <c r="J29" s="89">
        <f>[6]Supplybp_2018!K29</f>
        <v>0</v>
      </c>
      <c r="K29" s="89">
        <f>[6]Supplybp_2018!L29</f>
        <v>0.25890182257824745</v>
      </c>
      <c r="L29" s="89">
        <f>[6]Supplybp_2018!M29</f>
        <v>0</v>
      </c>
      <c r="M29" s="89">
        <f>[6]Supplybp_2018!N29</f>
        <v>0</v>
      </c>
      <c r="N29" s="89">
        <f>[6]Supplybp_2018!O29</f>
        <v>0</v>
      </c>
      <c r="O29" s="89">
        <f>[6]Supplybp_2018!P29</f>
        <v>0</v>
      </c>
      <c r="P29" s="89">
        <f>[6]Supplybp_2018!Q29</f>
        <v>0</v>
      </c>
      <c r="Q29" s="89">
        <f>[6]Supplybp_2018!R29</f>
        <v>0</v>
      </c>
      <c r="R29" s="89">
        <f>[6]Supplybp_2018!S29</f>
        <v>6196.7520261883801</v>
      </c>
      <c r="S29" s="89">
        <f>[6]Supplybp_2018!T29</f>
        <v>0</v>
      </c>
      <c r="T29" s="89">
        <f>[6]Supplybp_2018!U29</f>
        <v>0</v>
      </c>
      <c r="U29" s="89">
        <f>[6]Supplybp_2018!V29</f>
        <v>36.053364849129274</v>
      </c>
      <c r="V29" s="89">
        <f>[6]Supplybp_2018!W29</f>
        <v>69092.64306984334</v>
      </c>
      <c r="W29" s="89">
        <f>[6]Supplybp_2018!X29</f>
        <v>3045.350346128128</v>
      </c>
      <c r="X29" s="89">
        <f>[6]Supplybp_2018!Y29</f>
        <v>1000</v>
      </c>
      <c r="Y29" s="89">
        <f>[6]Supplybp_2018!Z29</f>
        <v>32.431421836173435</v>
      </c>
      <c r="Z29" s="89">
        <f>[6]Supplybp_2018!AA29</f>
        <v>0</v>
      </c>
      <c r="AA29" s="89">
        <f>[6]Supplybp_2018!AB29</f>
        <v>0</v>
      </c>
      <c r="AB29" s="89">
        <f>[6]Supplybp_2018!AC29</f>
        <v>0</v>
      </c>
      <c r="AC29" s="89">
        <f>[6]Supplybp_2018!AD29</f>
        <v>0</v>
      </c>
      <c r="AD29" s="89">
        <f>[6]Supplybp_2018!AE29</f>
        <v>0</v>
      </c>
      <c r="AE29" s="89">
        <f>[6]Supplybp_2018!AF29</f>
        <v>5.6968956689424317</v>
      </c>
      <c r="AF29" s="89">
        <f>[6]Supplybp_2018!AG29</f>
        <v>0</v>
      </c>
      <c r="AG29" s="89">
        <f>[6]Supplybp_2018!AH29</f>
        <v>0.97093216444519315</v>
      </c>
      <c r="AH29" s="89">
        <f>[6]Supplybp_2018!AI29</f>
        <v>0</v>
      </c>
      <c r="AI29" s="89">
        <f>[6]Supplybp_2018!AJ29</f>
        <v>0</v>
      </c>
      <c r="AJ29" s="89">
        <f>[6]Supplybp_2018!AK29</f>
        <v>0</v>
      </c>
      <c r="AK29" s="89">
        <f>[6]Supplybp_2018!AL29</f>
        <v>0</v>
      </c>
      <c r="AL29" s="134">
        <f>[6]Supplybp_2018!AM29</f>
        <v>16.370420481899917</v>
      </c>
      <c r="AM29" s="113">
        <f t="shared" si="0"/>
        <v>80459.426895757162</v>
      </c>
      <c r="AN29" s="134">
        <f>[6]Supplybp_2018!AO29</f>
        <v>24924.600904401406</v>
      </c>
      <c r="AO29" s="113">
        <f t="shared" si="1"/>
        <v>105384.02780015857</v>
      </c>
      <c r="AP29" s="89">
        <f>[6]Supplybp_2018!AQ29</f>
        <v>-54760.152222257115</v>
      </c>
      <c r="AQ29" s="89">
        <f>[6]Supplybp_2018!AR29</f>
        <v>272.7968866896054</v>
      </c>
      <c r="AR29" s="98">
        <f t="shared" si="2"/>
        <v>50896.672464591058</v>
      </c>
      <c r="AT29" s="84" t="s">
        <v>66</v>
      </c>
      <c r="AU29" s="103"/>
    </row>
    <row r="30" spans="1:47">
      <c r="A30" s="37" t="s">
        <v>173</v>
      </c>
      <c r="B30" s="23" t="s">
        <v>175</v>
      </c>
      <c r="C30" s="106" t="s">
        <v>174</v>
      </c>
      <c r="D30" s="89">
        <f>[6]Supplybp_2018!E30</f>
        <v>0</v>
      </c>
      <c r="E30" s="89">
        <f>[6]Supplybp_2018!F30</f>
        <v>0</v>
      </c>
      <c r="F30" s="89">
        <f>[6]Supplybp_2018!G30</f>
        <v>0</v>
      </c>
      <c r="G30" s="89">
        <f>[6]Supplybp_2018!H30</f>
        <v>0</v>
      </c>
      <c r="H30" s="89">
        <f>[6]Supplybp_2018!I30</f>
        <v>0</v>
      </c>
      <c r="I30" s="89">
        <f>[6]Supplybp_2018!J30</f>
        <v>0</v>
      </c>
      <c r="J30" s="89">
        <f>[6]Supplybp_2018!K30</f>
        <v>0</v>
      </c>
      <c r="K30" s="89">
        <f>[6]Supplybp_2018!L30</f>
        <v>0</v>
      </c>
      <c r="L30" s="89">
        <f>[6]Supplybp_2018!M30</f>
        <v>0</v>
      </c>
      <c r="M30" s="89">
        <f>[6]Supplybp_2018!N30</f>
        <v>0</v>
      </c>
      <c r="N30" s="89">
        <f>[6]Supplybp_2018!O30</f>
        <v>0</v>
      </c>
      <c r="O30" s="89">
        <f>[6]Supplybp_2018!P30</f>
        <v>0</v>
      </c>
      <c r="P30" s="89">
        <f>[6]Supplybp_2018!Q30</f>
        <v>16.843427788724803</v>
      </c>
      <c r="Q30" s="89">
        <f>[6]Supplybp_2018!R30</f>
        <v>0</v>
      </c>
      <c r="R30" s="89">
        <f>[6]Supplybp_2018!S30</f>
        <v>0</v>
      </c>
      <c r="S30" s="89">
        <f>[6]Supplybp_2018!T30</f>
        <v>0</v>
      </c>
      <c r="T30" s="89">
        <f>[6]Supplybp_2018!U30</f>
        <v>0</v>
      </c>
      <c r="U30" s="89">
        <f>[6]Supplybp_2018!V30</f>
        <v>1.0303783745109132</v>
      </c>
      <c r="V30" s="89">
        <f>[6]Supplybp_2018!W30</f>
        <v>25.091145558411796</v>
      </c>
      <c r="W30" s="89">
        <f>[6]Supplybp_2018!X30</f>
        <v>37104.066819264241</v>
      </c>
      <c r="X30" s="89">
        <f>[6]Supplybp_2018!Y30</f>
        <v>0</v>
      </c>
      <c r="Y30" s="89">
        <f>[6]Supplybp_2018!Z30</f>
        <v>10.066130693341023</v>
      </c>
      <c r="Z30" s="89">
        <f>[6]Supplybp_2018!AA30</f>
        <v>0</v>
      </c>
      <c r="AA30" s="89">
        <f>[6]Supplybp_2018!AB30</f>
        <v>0</v>
      </c>
      <c r="AB30" s="89">
        <f>[6]Supplybp_2018!AC30</f>
        <v>0</v>
      </c>
      <c r="AC30" s="89">
        <f>[6]Supplybp_2018!AD30</f>
        <v>0</v>
      </c>
      <c r="AD30" s="89">
        <f>[6]Supplybp_2018!AE30</f>
        <v>1000</v>
      </c>
      <c r="AE30" s="89">
        <f>[6]Supplybp_2018!AF30</f>
        <v>0</v>
      </c>
      <c r="AF30" s="89">
        <f>[6]Supplybp_2018!AG30</f>
        <v>0</v>
      </c>
      <c r="AG30" s="89">
        <f>[6]Supplybp_2018!AH30</f>
        <v>6004.27961206081</v>
      </c>
      <c r="AH30" s="89">
        <f>[6]Supplybp_2018!AI30</f>
        <v>308.67784625646289</v>
      </c>
      <c r="AI30" s="89">
        <f>[6]Supplybp_2018!AJ30</f>
        <v>0</v>
      </c>
      <c r="AJ30" s="89">
        <f>[6]Supplybp_2018!AK30</f>
        <v>0</v>
      </c>
      <c r="AK30" s="89">
        <f>[6]Supplybp_2018!AL30</f>
        <v>0</v>
      </c>
      <c r="AL30" s="134">
        <f>[6]Supplybp_2018!AM30</f>
        <v>0</v>
      </c>
      <c r="AM30" s="113">
        <f t="shared" si="0"/>
        <v>44470.055359996499</v>
      </c>
      <c r="AN30" s="134">
        <f>[6]Supplybp_2018!AO30</f>
        <v>43847.46357284009</v>
      </c>
      <c r="AO30" s="113">
        <f t="shared" si="1"/>
        <v>88317.518932836596</v>
      </c>
      <c r="AP30" s="89">
        <f>[6]Supplybp_2018!AQ30</f>
        <v>-11396.950189591587</v>
      </c>
      <c r="AQ30" s="89">
        <f>[6]Supplybp_2018!AR30</f>
        <v>325.09570089924489</v>
      </c>
      <c r="AR30" s="98">
        <f t="shared" si="2"/>
        <v>77245.664444144248</v>
      </c>
      <c r="AU30" s="103"/>
    </row>
    <row r="31" spans="1:47">
      <c r="A31" s="37" t="s">
        <v>176</v>
      </c>
      <c r="B31" s="23" t="s">
        <v>178</v>
      </c>
      <c r="C31" s="106" t="s">
        <v>177</v>
      </c>
      <c r="D31" s="89">
        <f>[6]Supplybp_2018!E31</f>
        <v>0</v>
      </c>
      <c r="E31" s="89">
        <f>[6]Supplybp_2018!F31</f>
        <v>0</v>
      </c>
      <c r="F31" s="89">
        <f>[6]Supplybp_2018!G31</f>
        <v>0</v>
      </c>
      <c r="G31" s="89">
        <f>[6]Supplybp_2018!H31</f>
        <v>0</v>
      </c>
      <c r="H31" s="89">
        <f>[6]Supplybp_2018!I31</f>
        <v>0</v>
      </c>
      <c r="I31" s="89">
        <f>[6]Supplybp_2018!J31</f>
        <v>0</v>
      </c>
      <c r="J31" s="89">
        <f>[6]Supplybp_2018!K31</f>
        <v>0</v>
      </c>
      <c r="K31" s="89">
        <f>[6]Supplybp_2018!L31</f>
        <v>0</v>
      </c>
      <c r="L31" s="89">
        <f>[6]Supplybp_2018!M31</f>
        <v>0</v>
      </c>
      <c r="M31" s="89">
        <f>[6]Supplybp_2018!N31</f>
        <v>0</v>
      </c>
      <c r="N31" s="89">
        <f>[6]Supplybp_2018!O31</f>
        <v>0</v>
      </c>
      <c r="O31" s="89">
        <f>[6]Supplybp_2018!P31</f>
        <v>0</v>
      </c>
      <c r="P31" s="89">
        <f>[6]Supplybp_2018!Q31</f>
        <v>0</v>
      </c>
      <c r="Q31" s="89">
        <f>[6]Supplybp_2018!R31</f>
        <v>0</v>
      </c>
      <c r="R31" s="89">
        <f>[6]Supplybp_2018!S31</f>
        <v>0</v>
      </c>
      <c r="S31" s="89">
        <f>[6]Supplybp_2018!T31</f>
        <v>0</v>
      </c>
      <c r="T31" s="89">
        <f>[6]Supplybp_2018!U31</f>
        <v>0</v>
      </c>
      <c r="U31" s="89">
        <f>[6]Supplybp_2018!V31</f>
        <v>0</v>
      </c>
      <c r="V31" s="89">
        <f>[6]Supplybp_2018!W31</f>
        <v>0</v>
      </c>
      <c r="W31" s="89">
        <f>[6]Supplybp_2018!X31</f>
        <v>0</v>
      </c>
      <c r="X31" s="89">
        <f>[6]Supplybp_2018!Y31</f>
        <v>9823.7095469446886</v>
      </c>
      <c r="Y31" s="89">
        <f>[6]Supplybp_2018!Z31</f>
        <v>0</v>
      </c>
      <c r="Z31" s="89">
        <f>[6]Supplybp_2018!AA31</f>
        <v>0</v>
      </c>
      <c r="AA31" s="89">
        <f>[6]Supplybp_2018!AB31</f>
        <v>0</v>
      </c>
      <c r="AB31" s="89">
        <f>[6]Supplybp_2018!AC31</f>
        <v>0</v>
      </c>
      <c r="AC31" s="89">
        <f>[6]Supplybp_2018!AD31</f>
        <v>0</v>
      </c>
      <c r="AD31" s="89">
        <f>[6]Supplybp_2018!AE31</f>
        <v>0</v>
      </c>
      <c r="AE31" s="89">
        <f>[6]Supplybp_2018!AF31</f>
        <v>0</v>
      </c>
      <c r="AF31" s="89">
        <f>[6]Supplybp_2018!AG31</f>
        <v>0</v>
      </c>
      <c r="AG31" s="89">
        <f>[6]Supplybp_2018!AH31</f>
        <v>5.6964981289595675</v>
      </c>
      <c r="AH31" s="89">
        <f>[6]Supplybp_2018!AI31</f>
        <v>0</v>
      </c>
      <c r="AI31" s="89">
        <f>[6]Supplybp_2018!AJ31</f>
        <v>0</v>
      </c>
      <c r="AJ31" s="89">
        <f>[6]Supplybp_2018!AK31</f>
        <v>0</v>
      </c>
      <c r="AK31" s="89">
        <f>[6]Supplybp_2018!AL31</f>
        <v>0</v>
      </c>
      <c r="AL31" s="134">
        <f>[6]Supplybp_2018!AM31</f>
        <v>0</v>
      </c>
      <c r="AM31" s="113">
        <f t="shared" si="0"/>
        <v>9829.4060450736488</v>
      </c>
      <c r="AN31" s="134">
        <f>[6]Supplybp_2018!AO31</f>
        <v>386.44532966458445</v>
      </c>
      <c r="AO31" s="113">
        <f t="shared" si="1"/>
        <v>10215.851374738233</v>
      </c>
      <c r="AP31" s="89">
        <f>[6]Supplybp_2018!AQ31</f>
        <v>223.61992631369787</v>
      </c>
      <c r="AQ31" s="89">
        <f>[6]Supplybp_2018!AR31</f>
        <v>50.323037294909781</v>
      </c>
      <c r="AR31" s="98">
        <f t="shared" si="2"/>
        <v>10489.794338346841</v>
      </c>
      <c r="AU31" s="103"/>
    </row>
    <row r="32" spans="1:47">
      <c r="A32" s="37" t="s">
        <v>179</v>
      </c>
      <c r="B32" s="23" t="s">
        <v>181</v>
      </c>
      <c r="C32" s="106" t="s">
        <v>180</v>
      </c>
      <c r="D32" s="89">
        <f>[6]Supplybp_2018!E32</f>
        <v>254.18094298675129</v>
      </c>
      <c r="E32" s="89">
        <f>[6]Supplybp_2018!F32</f>
        <v>0</v>
      </c>
      <c r="F32" s="89">
        <f>[6]Supplybp_2018!G32</f>
        <v>0</v>
      </c>
      <c r="G32" s="89">
        <f>[6]Supplybp_2018!H32</f>
        <v>0</v>
      </c>
      <c r="H32" s="89">
        <f>[6]Supplybp_2018!I32</f>
        <v>67.102725565922029</v>
      </c>
      <c r="I32" s="89">
        <f>[6]Supplybp_2018!J32</f>
        <v>0</v>
      </c>
      <c r="J32" s="89">
        <f>[6]Supplybp_2018!K32</f>
        <v>0</v>
      </c>
      <c r="K32" s="89">
        <f>[6]Supplybp_2018!L32</f>
        <v>6.9395841463620451</v>
      </c>
      <c r="L32" s="89">
        <f>[6]Supplybp_2018!M32</f>
        <v>0</v>
      </c>
      <c r="M32" s="89">
        <f>[6]Supplybp_2018!N32</f>
        <v>0</v>
      </c>
      <c r="N32" s="89">
        <f>[6]Supplybp_2018!O32</f>
        <v>0</v>
      </c>
      <c r="O32" s="89">
        <f>[6]Supplybp_2018!P32</f>
        <v>0</v>
      </c>
      <c r="P32" s="89">
        <f>[6]Supplybp_2018!Q32</f>
        <v>0</v>
      </c>
      <c r="Q32" s="89">
        <f>[6]Supplybp_2018!R32</f>
        <v>0</v>
      </c>
      <c r="R32" s="89">
        <f>[6]Supplybp_2018!S32</f>
        <v>2547.748850289297</v>
      </c>
      <c r="S32" s="89">
        <f>[6]Supplybp_2018!T32</f>
        <v>1.4116720530009348</v>
      </c>
      <c r="T32" s="89">
        <f>[6]Supplybp_2018!U32</f>
        <v>1.8677071356351416</v>
      </c>
      <c r="U32" s="89">
        <f>[6]Supplybp_2018!V32</f>
        <v>187.94717042585955</v>
      </c>
      <c r="V32" s="89">
        <f>[6]Supplybp_2018!W32</f>
        <v>67.165341197009781</v>
      </c>
      <c r="W32" s="89">
        <f>[6]Supplybp_2018!X32</f>
        <v>0.81457254115453726</v>
      </c>
      <c r="X32" s="89">
        <f>[6]Supplybp_2018!Y32</f>
        <v>0</v>
      </c>
      <c r="Y32" s="89">
        <f>[6]Supplybp_2018!Z32</f>
        <v>75844.311514549307</v>
      </c>
      <c r="Z32" s="89">
        <f>[6]Supplybp_2018!AA32</f>
        <v>4.6862900967428072</v>
      </c>
      <c r="AA32" s="89">
        <f>[6]Supplybp_2018!AB32</f>
        <v>1.0660174689785695</v>
      </c>
      <c r="AB32" s="89">
        <f>[6]Supplybp_2018!AC32</f>
        <v>1.1370104399989214</v>
      </c>
      <c r="AC32" s="89">
        <f>[6]Supplybp_2018!AD32</f>
        <v>0</v>
      </c>
      <c r="AD32" s="89">
        <f>[6]Supplybp_2018!AE32</f>
        <v>117.97130638528454</v>
      </c>
      <c r="AE32" s="89">
        <f>[6]Supplybp_2018!AF32</f>
        <v>19.520347465174648</v>
      </c>
      <c r="AF32" s="89">
        <f>[6]Supplybp_2018!AG32</f>
        <v>8.6147647279079163</v>
      </c>
      <c r="AG32" s="89">
        <f>[6]Supplybp_2018!AH32</f>
        <v>133.05132521009409</v>
      </c>
      <c r="AH32" s="89">
        <f>[6]Supplybp_2018!AI32</f>
        <v>0</v>
      </c>
      <c r="AI32" s="89">
        <f>[6]Supplybp_2018!AJ32</f>
        <v>0.41643819234498125</v>
      </c>
      <c r="AJ32" s="89">
        <f>[6]Supplybp_2018!AK32</f>
        <v>215.25047583438607</v>
      </c>
      <c r="AK32" s="89">
        <f>[6]Supplybp_2018!AL32</f>
        <v>31.885915750828072</v>
      </c>
      <c r="AL32" s="134">
        <f>[6]Supplybp_2018!AM32</f>
        <v>76.706756491093643</v>
      </c>
      <c r="AM32" s="113">
        <f t="shared" si="0"/>
        <v>79589.796728953152</v>
      </c>
      <c r="AN32" s="134">
        <f>[6]Supplybp_2018!AO32</f>
        <v>51383.254317772247</v>
      </c>
      <c r="AO32" s="113">
        <f t="shared" si="1"/>
        <v>130973.05104672539</v>
      </c>
      <c r="AP32" s="89">
        <f>[6]Supplybp_2018!AQ32</f>
        <v>0</v>
      </c>
      <c r="AQ32" s="89">
        <f>[6]Supplybp_2018!AR32</f>
        <v>1021.1132992567358</v>
      </c>
      <c r="AR32" s="98">
        <f t="shared" si="2"/>
        <v>131994.16434598214</v>
      </c>
      <c r="AU32" s="103"/>
    </row>
    <row r="33" spans="1:47">
      <c r="A33" s="37" t="s">
        <v>182</v>
      </c>
      <c r="B33" s="23" t="s">
        <v>184</v>
      </c>
      <c r="C33" s="106" t="s">
        <v>183</v>
      </c>
      <c r="D33" s="89">
        <f>[6]Supplybp_2018!E33</f>
        <v>0</v>
      </c>
      <c r="E33" s="89">
        <f>[6]Supplybp_2018!F33</f>
        <v>0</v>
      </c>
      <c r="F33" s="89">
        <f>[6]Supplybp_2018!G33</f>
        <v>0</v>
      </c>
      <c r="G33" s="89">
        <f>[6]Supplybp_2018!H33</f>
        <v>0</v>
      </c>
      <c r="H33" s="89">
        <f>[6]Supplybp_2018!I33</f>
        <v>400</v>
      </c>
      <c r="I33" s="89">
        <f>[6]Supplybp_2018!J33</f>
        <v>0</v>
      </c>
      <c r="J33" s="89">
        <f>[6]Supplybp_2018!K33</f>
        <v>0</v>
      </c>
      <c r="K33" s="89">
        <f>[6]Supplybp_2018!L33</f>
        <v>0</v>
      </c>
      <c r="L33" s="89">
        <f>[6]Supplybp_2018!M33</f>
        <v>0</v>
      </c>
      <c r="M33" s="89">
        <f>[6]Supplybp_2018!N33</f>
        <v>0</v>
      </c>
      <c r="N33" s="89">
        <f>[6]Supplybp_2018!O33</f>
        <v>0</v>
      </c>
      <c r="O33" s="89">
        <f>[6]Supplybp_2018!P33</f>
        <v>0</v>
      </c>
      <c r="P33" s="89">
        <f>[6]Supplybp_2018!Q33</f>
        <v>0</v>
      </c>
      <c r="Q33" s="89">
        <f>[6]Supplybp_2018!R33</f>
        <v>0</v>
      </c>
      <c r="R33" s="89">
        <f>[6]Supplybp_2018!S33</f>
        <v>173.17143369197078</v>
      </c>
      <c r="S33" s="89">
        <f>[6]Supplybp_2018!T33</f>
        <v>0</v>
      </c>
      <c r="T33" s="89">
        <f>[6]Supplybp_2018!U33</f>
        <v>0</v>
      </c>
      <c r="U33" s="89">
        <f>[6]Supplybp_2018!V33</f>
        <v>0</v>
      </c>
      <c r="V33" s="89">
        <f>[6]Supplybp_2018!W33</f>
        <v>0</v>
      </c>
      <c r="W33" s="89">
        <f>[6]Supplybp_2018!X33</f>
        <v>0</v>
      </c>
      <c r="X33" s="89">
        <f>[6]Supplybp_2018!Y33</f>
        <v>0</v>
      </c>
      <c r="Y33" s="89">
        <f>[6]Supplybp_2018!Z33</f>
        <v>4.3623991557686592</v>
      </c>
      <c r="Z33" s="89">
        <f>[6]Supplybp_2018!AA33</f>
        <v>27216.527518732561</v>
      </c>
      <c r="AA33" s="89">
        <f>[6]Supplybp_2018!AB33</f>
        <v>2269</v>
      </c>
      <c r="AB33" s="89">
        <f>[6]Supplybp_2018!AC33</f>
        <v>0</v>
      </c>
      <c r="AC33" s="89">
        <f>[6]Supplybp_2018!AD33</f>
        <v>0</v>
      </c>
      <c r="AD33" s="89">
        <f>[6]Supplybp_2018!AE33</f>
        <v>0</v>
      </c>
      <c r="AE33" s="89">
        <f>[6]Supplybp_2018!AF33</f>
        <v>0</v>
      </c>
      <c r="AF33" s="89">
        <f>[6]Supplybp_2018!AG33</f>
        <v>2.0158549463304527</v>
      </c>
      <c r="AG33" s="89">
        <f>[6]Supplybp_2018!AH33</f>
        <v>0</v>
      </c>
      <c r="AH33" s="89">
        <f>[6]Supplybp_2018!AI33</f>
        <v>65.222290875143727</v>
      </c>
      <c r="AI33" s="89">
        <f>[6]Supplybp_2018!AJ33</f>
        <v>11.151289372793387</v>
      </c>
      <c r="AJ33" s="89">
        <f>[6]Supplybp_2018!AK33</f>
        <v>0</v>
      </c>
      <c r="AK33" s="89">
        <f>[6]Supplybp_2018!AL33</f>
        <v>97.85022848355004</v>
      </c>
      <c r="AL33" s="134">
        <f>[6]Supplybp_2018!AM33</f>
        <v>0</v>
      </c>
      <c r="AM33" s="113">
        <f t="shared" si="0"/>
        <v>30239.301015258116</v>
      </c>
      <c r="AN33" s="134">
        <f>[6]Supplybp_2018!AO33</f>
        <v>3540.2963641795427</v>
      </c>
      <c r="AO33" s="113">
        <f t="shared" si="1"/>
        <v>33779.597379437655</v>
      </c>
      <c r="AP33" s="89">
        <f>[6]Supplybp_2018!AQ33</f>
        <v>731.76566040051796</v>
      </c>
      <c r="AQ33" s="89">
        <f>[6]Supplybp_2018!AR33</f>
        <v>989.92377326805638</v>
      </c>
      <c r="AR33" s="98">
        <f t="shared" si="2"/>
        <v>35501.286813106228</v>
      </c>
      <c r="AU33" s="103"/>
    </row>
    <row r="34" spans="1:47">
      <c r="A34" s="37" t="s">
        <v>185</v>
      </c>
      <c r="B34" s="23" t="s">
        <v>187</v>
      </c>
      <c r="C34" s="106" t="s">
        <v>186</v>
      </c>
      <c r="D34" s="89">
        <f>[6]Supplybp_2018!E34</f>
        <v>0</v>
      </c>
      <c r="E34" s="89">
        <f>[6]Supplybp_2018!F34</f>
        <v>0</v>
      </c>
      <c r="F34" s="89">
        <f>[6]Supplybp_2018!G34</f>
        <v>0</v>
      </c>
      <c r="G34" s="89">
        <f>[6]Supplybp_2018!H34</f>
        <v>0</v>
      </c>
      <c r="H34" s="89">
        <f>[6]Supplybp_2018!I34</f>
        <v>0</v>
      </c>
      <c r="I34" s="89">
        <f>[6]Supplybp_2018!J34</f>
        <v>0</v>
      </c>
      <c r="J34" s="89">
        <f>[6]Supplybp_2018!K34</f>
        <v>0</v>
      </c>
      <c r="K34" s="89">
        <f>[6]Supplybp_2018!L34</f>
        <v>0</v>
      </c>
      <c r="L34" s="89">
        <f>[6]Supplybp_2018!M34</f>
        <v>0</v>
      </c>
      <c r="M34" s="89">
        <f>[6]Supplybp_2018!N34</f>
        <v>0</v>
      </c>
      <c r="N34" s="89">
        <f>[6]Supplybp_2018!O34</f>
        <v>0</v>
      </c>
      <c r="O34" s="89">
        <f>[6]Supplybp_2018!P34</f>
        <v>0</v>
      </c>
      <c r="P34" s="89">
        <f>[6]Supplybp_2018!Q34</f>
        <v>0</v>
      </c>
      <c r="Q34" s="89">
        <f>[6]Supplybp_2018!R34</f>
        <v>0</v>
      </c>
      <c r="R34" s="89">
        <f>[6]Supplybp_2018!S34</f>
        <v>0</v>
      </c>
      <c r="S34" s="89">
        <f>[6]Supplybp_2018!T34</f>
        <v>0</v>
      </c>
      <c r="T34" s="89">
        <f>[6]Supplybp_2018!U34</f>
        <v>0</v>
      </c>
      <c r="U34" s="89">
        <f>[6]Supplybp_2018!V34</f>
        <v>6.487356469311889</v>
      </c>
      <c r="V34" s="89">
        <f>[6]Supplybp_2018!W34</f>
        <v>0</v>
      </c>
      <c r="W34" s="89">
        <f>[6]Supplybp_2018!X34</f>
        <v>0</v>
      </c>
      <c r="X34" s="89">
        <f>[6]Supplybp_2018!Y34</f>
        <v>0</v>
      </c>
      <c r="Y34" s="89">
        <f>[6]Supplybp_2018!Z34</f>
        <v>0</v>
      </c>
      <c r="Z34" s="89">
        <f>[6]Supplybp_2018!AA34</f>
        <v>3.0793394367913374</v>
      </c>
      <c r="AA34" s="89">
        <f>[6]Supplybp_2018!AB34</f>
        <v>66411.164998993845</v>
      </c>
      <c r="AB34" s="89">
        <f>[6]Supplybp_2018!AC34</f>
        <v>2906.9034266898284</v>
      </c>
      <c r="AC34" s="89">
        <f>[6]Supplybp_2018!AD34</f>
        <v>0</v>
      </c>
      <c r="AD34" s="89">
        <f>[6]Supplybp_2018!AE34</f>
        <v>0</v>
      </c>
      <c r="AE34" s="89">
        <f>[6]Supplybp_2018!AF34</f>
        <v>0</v>
      </c>
      <c r="AF34" s="89">
        <f>[6]Supplybp_2018!AG34</f>
        <v>0</v>
      </c>
      <c r="AG34" s="89">
        <f>[6]Supplybp_2018!AH34</f>
        <v>2.6312324253635238</v>
      </c>
      <c r="AH34" s="89">
        <f>[6]Supplybp_2018!AI34</f>
        <v>0</v>
      </c>
      <c r="AI34" s="89">
        <f>[6]Supplybp_2018!AJ34</f>
        <v>0</v>
      </c>
      <c r="AJ34" s="89">
        <f>[6]Supplybp_2018!AK34</f>
        <v>0</v>
      </c>
      <c r="AK34" s="89">
        <f>[6]Supplybp_2018!AL34</f>
        <v>1.3059542887769096</v>
      </c>
      <c r="AL34" s="134">
        <f>[6]Supplybp_2018!AM34</f>
        <v>0</v>
      </c>
      <c r="AM34" s="113">
        <f t="shared" si="0"/>
        <v>69331.572308303919</v>
      </c>
      <c r="AN34" s="134">
        <f>[6]Supplybp_2018!AO34</f>
        <v>13971.689780277089</v>
      </c>
      <c r="AO34" s="113">
        <f t="shared" si="1"/>
        <v>83303.262088581003</v>
      </c>
      <c r="AP34" s="89">
        <f>[6]Supplybp_2018!AQ34</f>
        <v>0</v>
      </c>
      <c r="AQ34" s="89">
        <f>[6]Supplybp_2018!AR34</f>
        <v>1791.4742653531243</v>
      </c>
      <c r="AR34" s="98">
        <f t="shared" si="2"/>
        <v>85094.736353934131</v>
      </c>
      <c r="AU34" s="103"/>
    </row>
    <row r="35" spans="1:47">
      <c r="A35" s="37" t="s">
        <v>188</v>
      </c>
      <c r="B35" s="23" t="s">
        <v>190</v>
      </c>
      <c r="C35" s="106" t="s">
        <v>189</v>
      </c>
      <c r="D35" s="89">
        <f>[6]Supplybp_2018!E35</f>
        <v>0</v>
      </c>
      <c r="E35" s="89">
        <f>[6]Supplybp_2018!F35</f>
        <v>0</v>
      </c>
      <c r="F35" s="89">
        <f>[6]Supplybp_2018!G35</f>
        <v>0</v>
      </c>
      <c r="G35" s="89">
        <f>[6]Supplybp_2018!H35</f>
        <v>0</v>
      </c>
      <c r="H35" s="89">
        <f>[6]Supplybp_2018!I35</f>
        <v>0</v>
      </c>
      <c r="I35" s="89">
        <f>[6]Supplybp_2018!J35</f>
        <v>0</v>
      </c>
      <c r="J35" s="89">
        <f>[6]Supplybp_2018!K35</f>
        <v>0</v>
      </c>
      <c r="K35" s="89">
        <f>[6]Supplybp_2018!L35</f>
        <v>0</v>
      </c>
      <c r="L35" s="89">
        <f>[6]Supplybp_2018!M35</f>
        <v>0</v>
      </c>
      <c r="M35" s="89">
        <f>[6]Supplybp_2018!N35</f>
        <v>0</v>
      </c>
      <c r="N35" s="89">
        <f>[6]Supplybp_2018!O35</f>
        <v>0</v>
      </c>
      <c r="O35" s="89">
        <f>[6]Supplybp_2018!P35</f>
        <v>0</v>
      </c>
      <c r="P35" s="89">
        <f>[6]Supplybp_2018!Q35</f>
        <v>0</v>
      </c>
      <c r="Q35" s="89">
        <f>[6]Supplybp_2018!R35</f>
        <v>0</v>
      </c>
      <c r="R35" s="89">
        <f>[6]Supplybp_2018!S35</f>
        <v>0</v>
      </c>
      <c r="S35" s="89">
        <f>[6]Supplybp_2018!T35</f>
        <v>0</v>
      </c>
      <c r="T35" s="89">
        <f>[6]Supplybp_2018!U35</f>
        <v>0</v>
      </c>
      <c r="U35" s="89">
        <f>[6]Supplybp_2018!V35</f>
        <v>17.698800220581258</v>
      </c>
      <c r="V35" s="89">
        <f>[6]Supplybp_2018!W35</f>
        <v>0</v>
      </c>
      <c r="W35" s="89">
        <f>[6]Supplybp_2018!X35</f>
        <v>0</v>
      </c>
      <c r="X35" s="89">
        <f>[6]Supplybp_2018!Y35</f>
        <v>0</v>
      </c>
      <c r="Y35" s="89">
        <f>[6]Supplybp_2018!Z35</f>
        <v>0.87598376621860641</v>
      </c>
      <c r="Z35" s="89">
        <f>[6]Supplybp_2018!AA35</f>
        <v>0</v>
      </c>
      <c r="AA35" s="89">
        <f>[6]Supplybp_2018!AB35</f>
        <v>0</v>
      </c>
      <c r="AB35" s="89">
        <f>[6]Supplybp_2018!AC35</f>
        <v>13926.05993750607</v>
      </c>
      <c r="AC35" s="89">
        <f>[6]Supplybp_2018!AD35</f>
        <v>0</v>
      </c>
      <c r="AD35" s="89">
        <f>[6]Supplybp_2018!AE35</f>
        <v>0</v>
      </c>
      <c r="AE35" s="89">
        <f>[6]Supplybp_2018!AF35</f>
        <v>0</v>
      </c>
      <c r="AF35" s="89">
        <f>[6]Supplybp_2018!AG35</f>
        <v>0</v>
      </c>
      <c r="AG35" s="89">
        <f>[6]Supplybp_2018!AH35</f>
        <v>0</v>
      </c>
      <c r="AH35" s="89">
        <f>[6]Supplybp_2018!AI35</f>
        <v>0</v>
      </c>
      <c r="AI35" s="89">
        <f>[6]Supplybp_2018!AJ35</f>
        <v>0</v>
      </c>
      <c r="AJ35" s="89">
        <f>[6]Supplybp_2018!AK35</f>
        <v>0</v>
      </c>
      <c r="AK35" s="89">
        <f>[6]Supplybp_2018!AL35</f>
        <v>0.56787417840611543</v>
      </c>
      <c r="AL35" s="134">
        <f>[6]Supplybp_2018!AM35</f>
        <v>22.213571103214964</v>
      </c>
      <c r="AM35" s="113">
        <f t="shared" si="0"/>
        <v>13967.416166774492</v>
      </c>
      <c r="AN35" s="134">
        <f>[6]Supplybp_2018!AO35</f>
        <v>3635.3945811221038</v>
      </c>
      <c r="AO35" s="113">
        <f t="shared" si="1"/>
        <v>17602.810747896598</v>
      </c>
      <c r="AP35" s="89">
        <f>[6]Supplybp_2018!AQ35</f>
        <v>0</v>
      </c>
      <c r="AQ35" s="89">
        <f>[6]Supplybp_2018!AR35</f>
        <v>352.88670033830215</v>
      </c>
      <c r="AR35" s="98">
        <f t="shared" si="2"/>
        <v>17955.6974482349</v>
      </c>
      <c r="AU35" s="103"/>
    </row>
    <row r="36" spans="1:47">
      <c r="A36" s="37" t="s">
        <v>191</v>
      </c>
      <c r="B36" s="23" t="s">
        <v>193</v>
      </c>
      <c r="C36" s="106" t="s">
        <v>192</v>
      </c>
      <c r="D36" s="89">
        <f>[6]Supplybp_2018!E36</f>
        <v>0</v>
      </c>
      <c r="E36" s="89">
        <f>[6]Supplybp_2018!F36</f>
        <v>0</v>
      </c>
      <c r="F36" s="89">
        <f>[6]Supplybp_2018!G36</f>
        <v>0</v>
      </c>
      <c r="G36" s="89">
        <f>[6]Supplybp_2018!H36</f>
        <v>0</v>
      </c>
      <c r="H36" s="89">
        <f>[6]Supplybp_2018!I36</f>
        <v>0</v>
      </c>
      <c r="I36" s="89">
        <f>[6]Supplybp_2018!J36</f>
        <v>0</v>
      </c>
      <c r="J36" s="89">
        <f>[6]Supplybp_2018!K36</f>
        <v>0</v>
      </c>
      <c r="K36" s="89">
        <f>[6]Supplybp_2018!L36</f>
        <v>0</v>
      </c>
      <c r="L36" s="89">
        <f>[6]Supplybp_2018!M36</f>
        <v>0</v>
      </c>
      <c r="M36" s="89">
        <f>[6]Supplybp_2018!N36</f>
        <v>0</v>
      </c>
      <c r="N36" s="89">
        <f>[6]Supplybp_2018!O36</f>
        <v>0</v>
      </c>
      <c r="O36" s="89">
        <f>[6]Supplybp_2018!P36</f>
        <v>0</v>
      </c>
      <c r="P36" s="89">
        <f>[6]Supplybp_2018!Q36</f>
        <v>0</v>
      </c>
      <c r="Q36" s="89">
        <f>[6]Supplybp_2018!R36</f>
        <v>0</v>
      </c>
      <c r="R36" s="89">
        <f>[6]Supplybp_2018!S36</f>
        <v>0</v>
      </c>
      <c r="S36" s="89">
        <f>[6]Supplybp_2018!T36</f>
        <v>0</v>
      </c>
      <c r="T36" s="89">
        <f>[6]Supplybp_2018!U36</f>
        <v>0</v>
      </c>
      <c r="U36" s="89">
        <f>[6]Supplybp_2018!V36</f>
        <v>0</v>
      </c>
      <c r="V36" s="89">
        <f>[6]Supplybp_2018!W36</f>
        <v>0</v>
      </c>
      <c r="W36" s="89">
        <f>[6]Supplybp_2018!X36</f>
        <v>0</v>
      </c>
      <c r="X36" s="89">
        <f>[6]Supplybp_2018!Y36</f>
        <v>0</v>
      </c>
      <c r="Y36" s="89">
        <f>[6]Supplybp_2018!Z36</f>
        <v>0</v>
      </c>
      <c r="Z36" s="89">
        <f>[6]Supplybp_2018!AA36</f>
        <v>0</v>
      </c>
      <c r="AA36" s="89">
        <f>[6]Supplybp_2018!AB36</f>
        <v>0</v>
      </c>
      <c r="AB36" s="89">
        <f>[6]Supplybp_2018!AC36</f>
        <v>0</v>
      </c>
      <c r="AC36" s="89">
        <f>[6]Supplybp_2018!AD36</f>
        <v>61665.897393271385</v>
      </c>
      <c r="AD36" s="89">
        <f>[6]Supplybp_2018!AE36</f>
        <v>0</v>
      </c>
      <c r="AE36" s="89">
        <f>[6]Supplybp_2018!AF36</f>
        <v>0</v>
      </c>
      <c r="AF36" s="89">
        <f>[6]Supplybp_2018!AG36</f>
        <v>0</v>
      </c>
      <c r="AG36" s="89">
        <f>[6]Supplybp_2018!AH36</f>
        <v>0</v>
      </c>
      <c r="AH36" s="89">
        <f>[6]Supplybp_2018!AI36</f>
        <v>0</v>
      </c>
      <c r="AI36" s="89">
        <f>[6]Supplybp_2018!AJ36</f>
        <v>0</v>
      </c>
      <c r="AJ36" s="89">
        <f>[6]Supplybp_2018!AK36</f>
        <v>0</v>
      </c>
      <c r="AK36" s="89">
        <f>[6]Supplybp_2018!AL36</f>
        <v>0</v>
      </c>
      <c r="AL36" s="134">
        <f>[6]Supplybp_2018!AM36</f>
        <v>0</v>
      </c>
      <c r="AM36" s="113">
        <f t="shared" si="0"/>
        <v>61665.897393271385</v>
      </c>
      <c r="AN36" s="134">
        <f>[6]Supplybp_2018!AO36</f>
        <v>9404.8789623647408</v>
      </c>
      <c r="AO36" s="113">
        <f t="shared" si="1"/>
        <v>71070.776355636131</v>
      </c>
      <c r="AP36" s="89">
        <f>[6]Supplybp_2018!AQ36</f>
        <v>0</v>
      </c>
      <c r="AQ36" s="89">
        <f>[6]Supplybp_2018!AR36</f>
        <v>0</v>
      </c>
      <c r="AR36" s="98">
        <f t="shared" si="2"/>
        <v>71070.776355636131</v>
      </c>
      <c r="AU36" s="103"/>
    </row>
    <row r="37" spans="1:47">
      <c r="A37" s="37" t="s">
        <v>194</v>
      </c>
      <c r="B37" s="21" t="s">
        <v>196</v>
      </c>
      <c r="C37" s="107" t="s">
        <v>195</v>
      </c>
      <c r="D37" s="89">
        <f>[6]Supplybp_2018!E37</f>
        <v>0</v>
      </c>
      <c r="E37" s="89">
        <f>[6]Supplybp_2018!F37</f>
        <v>0</v>
      </c>
      <c r="F37" s="89">
        <f>[6]Supplybp_2018!G37</f>
        <v>0</v>
      </c>
      <c r="G37" s="89">
        <f>[6]Supplybp_2018!H37</f>
        <v>0</v>
      </c>
      <c r="H37" s="89">
        <f>[6]Supplybp_2018!I37</f>
        <v>0</v>
      </c>
      <c r="I37" s="89">
        <f>[6]Supplybp_2018!J37</f>
        <v>0</v>
      </c>
      <c r="J37" s="89">
        <f>[6]Supplybp_2018!K37</f>
        <v>0</v>
      </c>
      <c r="K37" s="89">
        <f>[6]Supplybp_2018!L37</f>
        <v>0</v>
      </c>
      <c r="L37" s="89">
        <f>[6]Supplybp_2018!M37</f>
        <v>0</v>
      </c>
      <c r="M37" s="89">
        <f>[6]Supplybp_2018!N37</f>
        <v>0</v>
      </c>
      <c r="N37" s="89">
        <f>[6]Supplybp_2018!O37</f>
        <v>0</v>
      </c>
      <c r="O37" s="89">
        <f>[6]Supplybp_2018!P37</f>
        <v>0</v>
      </c>
      <c r="P37" s="89">
        <f>[6]Supplybp_2018!Q37</f>
        <v>0</v>
      </c>
      <c r="Q37" s="89">
        <f>[6]Supplybp_2018!R37</f>
        <v>0</v>
      </c>
      <c r="R37" s="89">
        <f>[6]Supplybp_2018!S37</f>
        <v>17109.978609951089</v>
      </c>
      <c r="S37" s="89">
        <f>[6]Supplybp_2018!T37</f>
        <v>0</v>
      </c>
      <c r="T37" s="89">
        <f>[6]Supplybp_2018!U37</f>
        <v>9.4368360537354506E-2</v>
      </c>
      <c r="U37" s="89">
        <f>[6]Supplybp_2018!V37</f>
        <v>33.371417597775093</v>
      </c>
      <c r="V37" s="89">
        <f>[6]Supplybp_2018!W37</f>
        <v>51.5735493689752</v>
      </c>
      <c r="W37" s="89">
        <f>[6]Supplybp_2018!X37</f>
        <v>2000</v>
      </c>
      <c r="X37" s="89">
        <f>[6]Supplybp_2018!Y37</f>
        <v>0</v>
      </c>
      <c r="Y37" s="89">
        <f>[6]Supplybp_2018!Z37</f>
        <v>5.4617088421846036</v>
      </c>
      <c r="Z37" s="89">
        <f>[6]Supplybp_2018!AA37</f>
        <v>0</v>
      </c>
      <c r="AA37" s="89">
        <f>[6]Supplybp_2018!AB37</f>
        <v>0</v>
      </c>
      <c r="AB37" s="89">
        <f>[6]Supplybp_2018!AC37</f>
        <v>0</v>
      </c>
      <c r="AC37" s="89">
        <f>[6]Supplybp_2018!AD37</f>
        <v>0</v>
      </c>
      <c r="AD37" s="89">
        <f>[6]Supplybp_2018!AE37</f>
        <v>103196.22605750123</v>
      </c>
      <c r="AE37" s="89">
        <f>[6]Supplybp_2018!AF37</f>
        <v>1251.7297278411809</v>
      </c>
      <c r="AF37" s="89">
        <f>[6]Supplybp_2018!AG37</f>
        <v>0</v>
      </c>
      <c r="AG37" s="89">
        <f>[6]Supplybp_2018!AH37</f>
        <v>8.5918120573091485</v>
      </c>
      <c r="AH37" s="89">
        <f>[6]Supplybp_2018!AI37</f>
        <v>0</v>
      </c>
      <c r="AI37" s="89">
        <f>[6]Supplybp_2018!AJ37</f>
        <v>0.71389404401996781</v>
      </c>
      <c r="AJ37" s="89">
        <f>[6]Supplybp_2018!AK37</f>
        <v>0</v>
      </c>
      <c r="AK37" s="89">
        <f>[6]Supplybp_2018!AL37</f>
        <v>32.094355649585623</v>
      </c>
      <c r="AL37" s="134">
        <f>[6]Supplybp_2018!AM37</f>
        <v>5.9508192854405095</v>
      </c>
      <c r="AM37" s="113">
        <f t="shared" si="0"/>
        <v>123695.78632049933</v>
      </c>
      <c r="AN37" s="134">
        <f>[6]Supplybp_2018!AO37</f>
        <v>0</v>
      </c>
      <c r="AO37" s="113">
        <f t="shared" si="1"/>
        <v>123695.78632049933</v>
      </c>
      <c r="AP37" s="89">
        <f>[6]Supplybp_2018!AQ37</f>
        <v>0</v>
      </c>
      <c r="AQ37" s="89">
        <f>[6]Supplybp_2018!AR37</f>
        <v>177.0628096621233</v>
      </c>
      <c r="AR37" s="98">
        <f t="shared" si="2"/>
        <v>123872.84913016146</v>
      </c>
      <c r="AU37" s="103"/>
    </row>
    <row r="38" spans="1:47">
      <c r="A38" s="37" t="s">
        <v>197</v>
      </c>
      <c r="B38" s="23" t="s">
        <v>199</v>
      </c>
      <c r="C38" s="106" t="s">
        <v>198</v>
      </c>
      <c r="D38" s="89">
        <f>[6]Supplybp_2018!E38</f>
        <v>0</v>
      </c>
      <c r="E38" s="89">
        <f>[6]Supplybp_2018!F38</f>
        <v>0</v>
      </c>
      <c r="F38" s="89">
        <f>[6]Supplybp_2018!G38</f>
        <v>0</v>
      </c>
      <c r="G38" s="89">
        <f>[6]Supplybp_2018!H38</f>
        <v>0</v>
      </c>
      <c r="H38" s="89">
        <f>[6]Supplybp_2018!I38</f>
        <v>0</v>
      </c>
      <c r="I38" s="89">
        <f>[6]Supplybp_2018!J38</f>
        <v>0</v>
      </c>
      <c r="J38" s="89">
        <f>[6]Supplybp_2018!K38</f>
        <v>0</v>
      </c>
      <c r="K38" s="89">
        <f>[6]Supplybp_2018!L38</f>
        <v>0</v>
      </c>
      <c r="L38" s="89">
        <f>[6]Supplybp_2018!M38</f>
        <v>0</v>
      </c>
      <c r="M38" s="89">
        <f>[6]Supplybp_2018!N38</f>
        <v>0</v>
      </c>
      <c r="N38" s="89">
        <f>[6]Supplybp_2018!O38</f>
        <v>0</v>
      </c>
      <c r="O38" s="89">
        <f>[6]Supplybp_2018!P38</f>
        <v>0</v>
      </c>
      <c r="P38" s="89">
        <f>[6]Supplybp_2018!Q38</f>
        <v>0</v>
      </c>
      <c r="Q38" s="89">
        <f>[6]Supplybp_2018!R38</f>
        <v>0</v>
      </c>
      <c r="R38" s="89">
        <f>[6]Supplybp_2018!S38</f>
        <v>6064.8271979923684</v>
      </c>
      <c r="S38" s="89">
        <f>[6]Supplybp_2018!T38</f>
        <v>0</v>
      </c>
      <c r="T38" s="89">
        <f>[6]Supplybp_2018!U38</f>
        <v>0</v>
      </c>
      <c r="U38" s="89">
        <f>[6]Supplybp_2018!V38</f>
        <v>0.74048947342248139</v>
      </c>
      <c r="V38" s="89">
        <f>[6]Supplybp_2018!W38</f>
        <v>0</v>
      </c>
      <c r="W38" s="89">
        <f>[6]Supplybp_2018!X38</f>
        <v>0</v>
      </c>
      <c r="X38" s="89">
        <f>[6]Supplybp_2018!Y38</f>
        <v>0</v>
      </c>
      <c r="Y38" s="89">
        <f>[6]Supplybp_2018!Z38</f>
        <v>0</v>
      </c>
      <c r="Z38" s="89">
        <f>[6]Supplybp_2018!AA38</f>
        <v>0</v>
      </c>
      <c r="AA38" s="89">
        <f>[6]Supplybp_2018!AB38</f>
        <v>0</v>
      </c>
      <c r="AB38" s="89">
        <f>[6]Supplybp_2018!AC38</f>
        <v>0</v>
      </c>
      <c r="AC38" s="89">
        <f>[6]Supplybp_2018!AD38</f>
        <v>0</v>
      </c>
      <c r="AD38" s="89">
        <f>[6]Supplybp_2018!AE38</f>
        <v>0</v>
      </c>
      <c r="AE38" s="89">
        <f>[6]Supplybp_2018!AF38</f>
        <v>99608.181880449789</v>
      </c>
      <c r="AF38" s="89">
        <f>[6]Supplybp_2018!AG38</f>
        <v>4.3255785714781023</v>
      </c>
      <c r="AG38" s="89">
        <f>[6]Supplybp_2018!AH38</f>
        <v>1.0476066358005218</v>
      </c>
      <c r="AH38" s="89">
        <f>[6]Supplybp_2018!AI38</f>
        <v>0</v>
      </c>
      <c r="AI38" s="89">
        <f>[6]Supplybp_2018!AJ38</f>
        <v>0</v>
      </c>
      <c r="AJ38" s="89">
        <f>[6]Supplybp_2018!AK38</f>
        <v>16.727206763479455</v>
      </c>
      <c r="AK38" s="89">
        <f>[6]Supplybp_2018!AL38</f>
        <v>160.18222474658856</v>
      </c>
      <c r="AL38" s="134">
        <f>[6]Supplybp_2018!AM38</f>
        <v>0</v>
      </c>
      <c r="AM38" s="113">
        <f t="shared" si="0"/>
        <v>105856.03218463292</v>
      </c>
      <c r="AN38" s="134">
        <f>[6]Supplybp_2018!AO38</f>
        <v>12149.932580678436</v>
      </c>
      <c r="AO38" s="113">
        <f t="shared" si="1"/>
        <v>118005.96476531135</v>
      </c>
      <c r="AP38" s="89">
        <f>[6]Supplybp_2018!AQ38</f>
        <v>0</v>
      </c>
      <c r="AQ38" s="89">
        <f>[6]Supplybp_2018!AR38</f>
        <v>3103.106409164965</v>
      </c>
      <c r="AR38" s="98">
        <f t="shared" si="2"/>
        <v>121109.07117447631</v>
      </c>
      <c r="AU38" s="103"/>
    </row>
    <row r="39" spans="1:47">
      <c r="A39" s="37" t="s">
        <v>200</v>
      </c>
      <c r="B39" s="23" t="s">
        <v>202</v>
      </c>
      <c r="C39" s="106" t="s">
        <v>201</v>
      </c>
      <c r="D39" s="89">
        <f>[6]Supplybp_2018!E39</f>
        <v>0</v>
      </c>
      <c r="E39" s="89">
        <f>[6]Supplybp_2018!F39</f>
        <v>0</v>
      </c>
      <c r="F39" s="89">
        <f>[6]Supplybp_2018!G39</f>
        <v>0</v>
      </c>
      <c r="G39" s="89">
        <f>[6]Supplybp_2018!H39</f>
        <v>0</v>
      </c>
      <c r="H39" s="89">
        <f>[6]Supplybp_2018!I39</f>
        <v>0</v>
      </c>
      <c r="I39" s="89">
        <f>[6]Supplybp_2018!J39</f>
        <v>0</v>
      </c>
      <c r="J39" s="89">
        <f>[6]Supplybp_2018!K39</f>
        <v>900</v>
      </c>
      <c r="K39" s="89">
        <f>[6]Supplybp_2018!L39</f>
        <v>0</v>
      </c>
      <c r="L39" s="89">
        <f>[6]Supplybp_2018!M39</f>
        <v>0</v>
      </c>
      <c r="M39" s="89">
        <f>[6]Supplybp_2018!N39</f>
        <v>0</v>
      </c>
      <c r="N39" s="89">
        <f>[6]Supplybp_2018!O39</f>
        <v>0</v>
      </c>
      <c r="O39" s="89">
        <f>[6]Supplybp_2018!P39</f>
        <v>0</v>
      </c>
      <c r="P39" s="89">
        <f>[6]Supplybp_2018!Q39</f>
        <v>0</v>
      </c>
      <c r="Q39" s="89">
        <f>[6]Supplybp_2018!R39</f>
        <v>0</v>
      </c>
      <c r="R39" s="89">
        <f>[6]Supplybp_2018!S39</f>
        <v>0</v>
      </c>
      <c r="S39" s="89">
        <f>[6]Supplybp_2018!T39</f>
        <v>0</v>
      </c>
      <c r="T39" s="89">
        <f>[6]Supplybp_2018!U39</f>
        <v>0</v>
      </c>
      <c r="U39" s="89">
        <f>[6]Supplybp_2018!V39</f>
        <v>5.1708885240020379</v>
      </c>
      <c r="V39" s="89">
        <f>[6]Supplybp_2018!W39</f>
        <v>0</v>
      </c>
      <c r="W39" s="89">
        <f>[6]Supplybp_2018!X39</f>
        <v>0</v>
      </c>
      <c r="X39" s="89">
        <f>[6]Supplybp_2018!Y39</f>
        <v>0</v>
      </c>
      <c r="Y39" s="89">
        <f>[6]Supplybp_2018!Z39</f>
        <v>5.4861611872891007</v>
      </c>
      <c r="Z39" s="89">
        <f>[6]Supplybp_2018!AA39</f>
        <v>0</v>
      </c>
      <c r="AA39" s="89">
        <f>[6]Supplybp_2018!AB39</f>
        <v>0</v>
      </c>
      <c r="AB39" s="89">
        <f>[6]Supplybp_2018!AC39</f>
        <v>0.39172153810664156</v>
      </c>
      <c r="AC39" s="89">
        <f>[6]Supplybp_2018!AD39</f>
        <v>0</v>
      </c>
      <c r="AD39" s="89">
        <f>[6]Supplybp_2018!AE39</f>
        <v>0</v>
      </c>
      <c r="AE39" s="89">
        <f>[6]Supplybp_2018!AF39</f>
        <v>0</v>
      </c>
      <c r="AF39" s="89">
        <f>[6]Supplybp_2018!AG39</f>
        <v>17624.595047084629</v>
      </c>
      <c r="AG39" s="89">
        <f>[6]Supplybp_2018!AH39</f>
        <v>3.2590232126406096</v>
      </c>
      <c r="AH39" s="89">
        <f>[6]Supplybp_2018!AI39</f>
        <v>270.76521316677741</v>
      </c>
      <c r="AI39" s="89">
        <f>[6]Supplybp_2018!AJ39</f>
        <v>0</v>
      </c>
      <c r="AJ39" s="89">
        <f>[6]Supplybp_2018!AK39</f>
        <v>0</v>
      </c>
      <c r="AK39" s="89">
        <f>[6]Supplybp_2018!AL39</f>
        <v>0</v>
      </c>
      <c r="AL39" s="134">
        <f>[6]Supplybp_2018!AM39</f>
        <v>2.979064710438013</v>
      </c>
      <c r="AM39" s="113">
        <f t="shared" si="0"/>
        <v>18812.647119423887</v>
      </c>
      <c r="AN39" s="134">
        <f>[6]Supplybp_2018!AO39</f>
        <v>2720.7329487088978</v>
      </c>
      <c r="AO39" s="113">
        <f t="shared" si="1"/>
        <v>21533.380068132785</v>
      </c>
      <c r="AP39" s="89">
        <f>[6]Supplybp_2018!AQ39</f>
        <v>38.857598735347828</v>
      </c>
      <c r="AQ39" s="89">
        <f>[6]Supplybp_2018!AR39</f>
        <v>395.22045647107007</v>
      </c>
      <c r="AR39" s="98">
        <f t="shared" si="2"/>
        <v>21967.458123339202</v>
      </c>
      <c r="AU39" s="103"/>
    </row>
    <row r="40" spans="1:47">
      <c r="A40" s="37" t="s">
        <v>203</v>
      </c>
      <c r="B40" s="23" t="s">
        <v>205</v>
      </c>
      <c r="C40" s="106" t="s">
        <v>204</v>
      </c>
      <c r="D40" s="89">
        <f>[6]Supplybp_2018!E40</f>
        <v>0</v>
      </c>
      <c r="E40" s="89">
        <f>[6]Supplybp_2018!F40</f>
        <v>21.301437973311842</v>
      </c>
      <c r="F40" s="89">
        <f>[6]Supplybp_2018!G40</f>
        <v>0</v>
      </c>
      <c r="G40" s="89">
        <f>[6]Supplybp_2018!H40</f>
        <v>0</v>
      </c>
      <c r="H40" s="89">
        <f>[6]Supplybp_2018!I40</f>
        <v>0</v>
      </c>
      <c r="I40" s="89">
        <f>[6]Supplybp_2018!J40</f>
        <v>0</v>
      </c>
      <c r="J40" s="89">
        <f>[6]Supplybp_2018!K40</f>
        <v>0</v>
      </c>
      <c r="K40" s="89">
        <f>[6]Supplybp_2018!L40</f>
        <v>0</v>
      </c>
      <c r="L40" s="89">
        <f>[6]Supplybp_2018!M40</f>
        <v>0</v>
      </c>
      <c r="M40" s="89">
        <f>[6]Supplybp_2018!N40</f>
        <v>0</v>
      </c>
      <c r="N40" s="89">
        <f>[6]Supplybp_2018!O40</f>
        <v>0</v>
      </c>
      <c r="O40" s="89">
        <f>[6]Supplybp_2018!P40</f>
        <v>0</v>
      </c>
      <c r="P40" s="89">
        <f>[6]Supplybp_2018!Q40</f>
        <v>0</v>
      </c>
      <c r="Q40" s="89">
        <f>[6]Supplybp_2018!R40</f>
        <v>0</v>
      </c>
      <c r="R40" s="89">
        <f>[6]Supplybp_2018!S40</f>
        <v>5008.5544199763326</v>
      </c>
      <c r="S40" s="89">
        <f>[6]Supplybp_2018!T40</f>
        <v>0.85068955319775097</v>
      </c>
      <c r="T40" s="89">
        <f>[6]Supplybp_2018!U40</f>
        <v>0</v>
      </c>
      <c r="U40" s="89">
        <f>[6]Supplybp_2018!V40</f>
        <v>2.2374256074833214</v>
      </c>
      <c r="V40" s="89">
        <f>[6]Supplybp_2018!W40</f>
        <v>32.429350849172238</v>
      </c>
      <c r="W40" s="89">
        <f>[6]Supplybp_2018!X40</f>
        <v>6.2575924154860543</v>
      </c>
      <c r="X40" s="89">
        <f>[6]Supplybp_2018!Y40</f>
        <v>0</v>
      </c>
      <c r="Y40" s="89">
        <f>[6]Supplybp_2018!Z40</f>
        <v>207.55997797922527</v>
      </c>
      <c r="Z40" s="89">
        <f>[6]Supplybp_2018!AA40</f>
        <v>0</v>
      </c>
      <c r="AA40" s="89">
        <f>[6]Supplybp_2018!AB40</f>
        <v>0</v>
      </c>
      <c r="AB40" s="89">
        <f>[6]Supplybp_2018!AC40</f>
        <v>1303.622118489026</v>
      </c>
      <c r="AC40" s="89">
        <f>[6]Supplybp_2018!AD40</f>
        <v>0</v>
      </c>
      <c r="AD40" s="89">
        <f>[6]Supplybp_2018!AE40</f>
        <v>12.634690969654125</v>
      </c>
      <c r="AE40" s="89">
        <f>[6]Supplybp_2018!AF40</f>
        <v>3.199504587861584</v>
      </c>
      <c r="AF40" s="89">
        <f>[6]Supplybp_2018!AG40</f>
        <v>0</v>
      </c>
      <c r="AG40" s="89">
        <f>[6]Supplybp_2018!AH40</f>
        <v>78629.295685869001</v>
      </c>
      <c r="AH40" s="89">
        <f>[6]Supplybp_2018!AI40</f>
        <v>2520.8834560953646</v>
      </c>
      <c r="AI40" s="89">
        <f>[6]Supplybp_2018!AJ40</f>
        <v>0</v>
      </c>
      <c r="AJ40" s="89">
        <f>[6]Supplybp_2018!AK40</f>
        <v>0</v>
      </c>
      <c r="AK40" s="89">
        <f>[6]Supplybp_2018!AL40</f>
        <v>451.54006593164422</v>
      </c>
      <c r="AL40" s="134">
        <f>[6]Supplybp_2018!AM40</f>
        <v>3017.1865328410458</v>
      </c>
      <c r="AM40" s="113">
        <f t="shared" si="0"/>
        <v>91217.552949137826</v>
      </c>
      <c r="AN40" s="134">
        <f>[6]Supplybp_2018!AO40</f>
        <v>19668.251837422056</v>
      </c>
      <c r="AO40" s="113">
        <f t="shared" si="1"/>
        <v>110885.80478655988</v>
      </c>
      <c r="AP40" s="89">
        <f>[6]Supplybp_2018!AQ40</f>
        <v>0</v>
      </c>
      <c r="AQ40" s="89">
        <f>[6]Supplybp_2018!AR40</f>
        <v>1027.3462729716725</v>
      </c>
      <c r="AR40" s="98">
        <f t="shared" si="2"/>
        <v>111913.15105953155</v>
      </c>
      <c r="AU40" s="103"/>
    </row>
    <row r="41" spans="1:47">
      <c r="A41" s="37" t="s">
        <v>206</v>
      </c>
      <c r="B41" s="23" t="s">
        <v>208</v>
      </c>
      <c r="C41" s="106" t="s">
        <v>207</v>
      </c>
      <c r="D41" s="89">
        <f>[6]Supplybp_2018!E41</f>
        <v>0</v>
      </c>
      <c r="E41" s="89">
        <f>[6]Supplybp_2018!F41</f>
        <v>0</v>
      </c>
      <c r="F41" s="89">
        <f>[6]Supplybp_2018!G41</f>
        <v>0</v>
      </c>
      <c r="G41" s="89">
        <f>[6]Supplybp_2018!H41</f>
        <v>0</v>
      </c>
      <c r="H41" s="89">
        <f>[6]Supplybp_2018!I41</f>
        <v>0</v>
      </c>
      <c r="I41" s="89">
        <f>[6]Supplybp_2018!J41</f>
        <v>0</v>
      </c>
      <c r="J41" s="89">
        <f>[6]Supplybp_2018!K41</f>
        <v>0</v>
      </c>
      <c r="K41" s="89">
        <f>[6]Supplybp_2018!L41</f>
        <v>0</v>
      </c>
      <c r="L41" s="89">
        <f>[6]Supplybp_2018!M41</f>
        <v>0</v>
      </c>
      <c r="M41" s="89">
        <f>[6]Supplybp_2018!N41</f>
        <v>0</v>
      </c>
      <c r="N41" s="89">
        <f>[6]Supplybp_2018!O41</f>
        <v>0</v>
      </c>
      <c r="O41" s="89">
        <f>[6]Supplybp_2018!P41</f>
        <v>0</v>
      </c>
      <c r="P41" s="89">
        <f>[6]Supplybp_2018!Q41</f>
        <v>0</v>
      </c>
      <c r="Q41" s="89">
        <f>[6]Supplybp_2018!R41</f>
        <v>0</v>
      </c>
      <c r="R41" s="89">
        <f>[6]Supplybp_2018!S41</f>
        <v>0</v>
      </c>
      <c r="S41" s="89">
        <f>[6]Supplybp_2018!T41</f>
        <v>0</v>
      </c>
      <c r="T41" s="89">
        <f>[6]Supplybp_2018!U41</f>
        <v>0</v>
      </c>
      <c r="U41" s="89">
        <f>[6]Supplybp_2018!V41</f>
        <v>0</v>
      </c>
      <c r="V41" s="89">
        <f>[6]Supplybp_2018!W41</f>
        <v>0</v>
      </c>
      <c r="W41" s="89">
        <f>[6]Supplybp_2018!X41</f>
        <v>0</v>
      </c>
      <c r="X41" s="89">
        <f>[6]Supplybp_2018!Y41</f>
        <v>0</v>
      </c>
      <c r="Y41" s="89">
        <f>[6]Supplybp_2018!Z41</f>
        <v>0</v>
      </c>
      <c r="Z41" s="89">
        <f>[6]Supplybp_2018!AA41</f>
        <v>0</v>
      </c>
      <c r="AA41" s="89">
        <f>[6]Supplybp_2018!AB41</f>
        <v>0</v>
      </c>
      <c r="AB41" s="89">
        <f>[6]Supplybp_2018!AC41</f>
        <v>0</v>
      </c>
      <c r="AC41" s="89">
        <f>[6]Supplybp_2018!AD41</f>
        <v>0</v>
      </c>
      <c r="AD41" s="89">
        <f>[6]Supplybp_2018!AE41</f>
        <v>0</v>
      </c>
      <c r="AE41" s="89">
        <f>[6]Supplybp_2018!AF41</f>
        <v>0</v>
      </c>
      <c r="AF41" s="89">
        <f>[6]Supplybp_2018!AG41</f>
        <v>0</v>
      </c>
      <c r="AG41" s="89">
        <f>[6]Supplybp_2018!AH41</f>
        <v>0</v>
      </c>
      <c r="AH41" s="89">
        <f>[6]Supplybp_2018!AI41</f>
        <v>90289.259118970367</v>
      </c>
      <c r="AI41" s="89">
        <f>[6]Supplybp_2018!AJ41</f>
        <v>0</v>
      </c>
      <c r="AJ41" s="89">
        <f>[6]Supplybp_2018!AK41</f>
        <v>0</v>
      </c>
      <c r="AK41" s="89">
        <f>[6]Supplybp_2018!AL41</f>
        <v>0</v>
      </c>
      <c r="AL41" s="134">
        <f>[6]Supplybp_2018!AM41</f>
        <v>0</v>
      </c>
      <c r="AM41" s="113">
        <f t="shared" si="0"/>
        <v>90289.259118970367</v>
      </c>
      <c r="AN41" s="134">
        <f>[6]Supplybp_2018!AO41</f>
        <v>12096.095453518952</v>
      </c>
      <c r="AO41" s="113">
        <f t="shared" si="1"/>
        <v>102385.35457248932</v>
      </c>
      <c r="AP41" s="89">
        <f>[6]Supplybp_2018!AQ41</f>
        <v>0</v>
      </c>
      <c r="AQ41" s="89">
        <f>[6]Supplybp_2018!AR41</f>
        <v>0</v>
      </c>
      <c r="AR41" s="98">
        <f t="shared" si="2"/>
        <v>102385.35457248932</v>
      </c>
      <c r="AU41" s="103"/>
    </row>
    <row r="42" spans="1:47">
      <c r="A42" s="37" t="s">
        <v>209</v>
      </c>
      <c r="B42" s="23" t="s">
        <v>211</v>
      </c>
      <c r="C42" s="106" t="s">
        <v>210</v>
      </c>
      <c r="D42" s="89">
        <f>[6]Supplybp_2018!E42</f>
        <v>0</v>
      </c>
      <c r="E42" s="89">
        <f>[6]Supplybp_2018!F42</f>
        <v>0</v>
      </c>
      <c r="F42" s="89">
        <f>[6]Supplybp_2018!G42</f>
        <v>0</v>
      </c>
      <c r="G42" s="89">
        <f>[6]Supplybp_2018!H42</f>
        <v>0</v>
      </c>
      <c r="H42" s="89">
        <f>[6]Supplybp_2018!I42</f>
        <v>0</v>
      </c>
      <c r="I42" s="89">
        <f>[6]Supplybp_2018!J42</f>
        <v>0</v>
      </c>
      <c r="J42" s="89">
        <f>[6]Supplybp_2018!K42</f>
        <v>0</v>
      </c>
      <c r="K42" s="89">
        <f>[6]Supplybp_2018!L42</f>
        <v>0</v>
      </c>
      <c r="L42" s="89">
        <f>[6]Supplybp_2018!M42</f>
        <v>0</v>
      </c>
      <c r="M42" s="89">
        <f>[6]Supplybp_2018!N42</f>
        <v>0</v>
      </c>
      <c r="N42" s="89">
        <f>[6]Supplybp_2018!O42</f>
        <v>0</v>
      </c>
      <c r="O42" s="89">
        <f>[6]Supplybp_2018!P42</f>
        <v>0</v>
      </c>
      <c r="P42" s="89">
        <f>[6]Supplybp_2018!Q42</f>
        <v>0</v>
      </c>
      <c r="Q42" s="89">
        <f>[6]Supplybp_2018!R42</f>
        <v>0</v>
      </c>
      <c r="R42" s="89">
        <f>[6]Supplybp_2018!S42</f>
        <v>85.765180996239479</v>
      </c>
      <c r="S42" s="89">
        <f>[6]Supplybp_2018!T42</f>
        <v>0</v>
      </c>
      <c r="T42" s="89">
        <f>[6]Supplybp_2018!U42</f>
        <v>0</v>
      </c>
      <c r="U42" s="89">
        <f>[6]Supplybp_2018!V42</f>
        <v>20.495487246678174</v>
      </c>
      <c r="V42" s="89">
        <f>[6]Supplybp_2018!W42</f>
        <v>0.81838720714800495</v>
      </c>
      <c r="W42" s="89">
        <f>[6]Supplybp_2018!X42</f>
        <v>0</v>
      </c>
      <c r="X42" s="89">
        <f>[6]Supplybp_2018!Y42</f>
        <v>0</v>
      </c>
      <c r="Y42" s="89">
        <f>[6]Supplybp_2018!Z42</f>
        <v>0</v>
      </c>
      <c r="Z42" s="89">
        <f>[6]Supplybp_2018!AA42</f>
        <v>0</v>
      </c>
      <c r="AA42" s="89">
        <f>[6]Supplybp_2018!AB42</f>
        <v>0</v>
      </c>
      <c r="AB42" s="89">
        <f>[6]Supplybp_2018!AC42</f>
        <v>0</v>
      </c>
      <c r="AC42" s="89">
        <f>[6]Supplybp_2018!AD42</f>
        <v>0</v>
      </c>
      <c r="AD42" s="89">
        <f>[6]Supplybp_2018!AE42</f>
        <v>9.628630514858795</v>
      </c>
      <c r="AE42" s="89">
        <f>[6]Supplybp_2018!AF42</f>
        <v>0</v>
      </c>
      <c r="AF42" s="89">
        <f>[6]Supplybp_2018!AG42</f>
        <v>15.420428862955168</v>
      </c>
      <c r="AG42" s="89">
        <f>[6]Supplybp_2018!AH42</f>
        <v>0</v>
      </c>
      <c r="AH42" s="89">
        <f>[6]Supplybp_2018!AI42</f>
        <v>0</v>
      </c>
      <c r="AI42" s="89">
        <f>[6]Supplybp_2018!AJ42</f>
        <v>82777.428971943242</v>
      </c>
      <c r="AJ42" s="89">
        <f>[6]Supplybp_2018!AK42</f>
        <v>29.895591087921222</v>
      </c>
      <c r="AK42" s="89">
        <f>[6]Supplybp_2018!AL42</f>
        <v>2.5012839591909519</v>
      </c>
      <c r="AL42" s="134">
        <f>[6]Supplybp_2018!AM42</f>
        <v>0</v>
      </c>
      <c r="AM42" s="113">
        <f t="shared" si="0"/>
        <v>82941.953961818232</v>
      </c>
      <c r="AN42" s="134">
        <f>[6]Supplybp_2018!AO42</f>
        <v>1506.1390546938117</v>
      </c>
      <c r="AO42" s="113">
        <f t="shared" si="1"/>
        <v>84448.093016512037</v>
      </c>
      <c r="AP42" s="89">
        <f>[6]Supplybp_2018!AQ42</f>
        <v>0</v>
      </c>
      <c r="AQ42" s="89">
        <f>[6]Supplybp_2018!AR42</f>
        <v>45.029747379518192</v>
      </c>
      <c r="AR42" s="98">
        <f t="shared" si="2"/>
        <v>84493.122763891559</v>
      </c>
      <c r="AU42" s="103"/>
    </row>
    <row r="43" spans="1:47">
      <c r="A43" s="37" t="s">
        <v>212</v>
      </c>
      <c r="B43" s="23" t="s">
        <v>214</v>
      </c>
      <c r="C43" s="106" t="s">
        <v>213</v>
      </c>
      <c r="D43" s="89">
        <f>[6]Supplybp_2018!E43</f>
        <v>0</v>
      </c>
      <c r="E43" s="89">
        <f>[6]Supplybp_2018!F43</f>
        <v>0</v>
      </c>
      <c r="F43" s="89">
        <f>[6]Supplybp_2018!G43</f>
        <v>0</v>
      </c>
      <c r="G43" s="89">
        <f>[6]Supplybp_2018!H43</f>
        <v>0</v>
      </c>
      <c r="H43" s="89">
        <f>[6]Supplybp_2018!I43</f>
        <v>0</v>
      </c>
      <c r="I43" s="89">
        <f>[6]Supplybp_2018!J43</f>
        <v>0</v>
      </c>
      <c r="J43" s="89">
        <f>[6]Supplybp_2018!K43</f>
        <v>0</v>
      </c>
      <c r="K43" s="89">
        <f>[6]Supplybp_2018!L43</f>
        <v>0</v>
      </c>
      <c r="L43" s="89">
        <f>[6]Supplybp_2018!M43</f>
        <v>0</v>
      </c>
      <c r="M43" s="89">
        <f>[6]Supplybp_2018!N43</f>
        <v>0</v>
      </c>
      <c r="N43" s="89">
        <f>[6]Supplybp_2018!O43</f>
        <v>0</v>
      </c>
      <c r="O43" s="89">
        <f>[6]Supplybp_2018!P43</f>
        <v>0</v>
      </c>
      <c r="P43" s="89">
        <f>[6]Supplybp_2018!Q43</f>
        <v>0</v>
      </c>
      <c r="Q43" s="89">
        <f>[6]Supplybp_2018!R43</f>
        <v>0</v>
      </c>
      <c r="R43" s="89">
        <f>[6]Supplybp_2018!S43</f>
        <v>10.107352920990731</v>
      </c>
      <c r="S43" s="89">
        <f>[6]Supplybp_2018!T43</f>
        <v>0</v>
      </c>
      <c r="T43" s="89">
        <f>[6]Supplybp_2018!U43</f>
        <v>0</v>
      </c>
      <c r="U43" s="89">
        <f>[6]Supplybp_2018!V43</f>
        <v>0</v>
      </c>
      <c r="V43" s="89">
        <f>[6]Supplybp_2018!W43</f>
        <v>0</v>
      </c>
      <c r="W43" s="89">
        <f>[6]Supplybp_2018!X43</f>
        <v>0</v>
      </c>
      <c r="X43" s="89">
        <f>[6]Supplybp_2018!Y43</f>
        <v>0</v>
      </c>
      <c r="Y43" s="89">
        <f>[6]Supplybp_2018!Z43</f>
        <v>0</v>
      </c>
      <c r="Z43" s="89">
        <f>[6]Supplybp_2018!AA43</f>
        <v>0</v>
      </c>
      <c r="AA43" s="89">
        <f>[6]Supplybp_2018!AB43</f>
        <v>0</v>
      </c>
      <c r="AB43" s="89">
        <f>[6]Supplybp_2018!AC43</f>
        <v>0</v>
      </c>
      <c r="AC43" s="89">
        <f>[6]Supplybp_2018!AD43</f>
        <v>0</v>
      </c>
      <c r="AD43" s="89">
        <f>[6]Supplybp_2018!AE43</f>
        <v>0</v>
      </c>
      <c r="AE43" s="89">
        <f>[6]Supplybp_2018!AF43</f>
        <v>0</v>
      </c>
      <c r="AF43" s="89">
        <f>[6]Supplybp_2018!AG43</f>
        <v>4.7768870416249394</v>
      </c>
      <c r="AG43" s="89">
        <f>[6]Supplybp_2018!AH43</f>
        <v>0</v>
      </c>
      <c r="AH43" s="89">
        <f>[6]Supplybp_2018!AI43</f>
        <v>4831.7642776109014</v>
      </c>
      <c r="AI43" s="89">
        <f>[6]Supplybp_2018!AJ43</f>
        <v>4.1643819234498123</v>
      </c>
      <c r="AJ43" s="89">
        <f>[6]Supplybp_2018!AK43</f>
        <v>73652.833601205377</v>
      </c>
      <c r="AK43" s="89">
        <f>[6]Supplybp_2018!AL43</f>
        <v>0</v>
      </c>
      <c r="AL43" s="134">
        <f>[6]Supplybp_2018!AM43</f>
        <v>8.4500841530157729</v>
      </c>
      <c r="AM43" s="113">
        <f t="shared" si="0"/>
        <v>78512.096584855346</v>
      </c>
      <c r="AN43" s="134">
        <f>[6]Supplybp_2018!AO43</f>
        <v>10743.084280743571</v>
      </c>
      <c r="AO43" s="113">
        <f t="shared" si="1"/>
        <v>89255.180865598915</v>
      </c>
      <c r="AP43" s="89">
        <f>[6]Supplybp_2018!AQ43</f>
        <v>0</v>
      </c>
      <c r="AQ43" s="89">
        <f>[6]Supplybp_2018!AR43</f>
        <v>178.42676130450707</v>
      </c>
      <c r="AR43" s="98">
        <f t="shared" si="2"/>
        <v>89433.607626903424</v>
      </c>
      <c r="AU43" s="103"/>
    </row>
    <row r="44" spans="1:47" s="25" customFormat="1">
      <c r="A44" s="37" t="s">
        <v>215</v>
      </c>
      <c r="B44" s="23" t="s">
        <v>216</v>
      </c>
      <c r="C44" s="106" t="s">
        <v>64</v>
      </c>
      <c r="D44" s="89">
        <f>[6]Supplybp_2018!E44</f>
        <v>0</v>
      </c>
      <c r="E44" s="89">
        <f>[6]Supplybp_2018!F44</f>
        <v>0</v>
      </c>
      <c r="F44" s="89">
        <f>[6]Supplybp_2018!G44</f>
        <v>0</v>
      </c>
      <c r="G44" s="89">
        <f>[6]Supplybp_2018!H44</f>
        <v>0</v>
      </c>
      <c r="H44" s="89">
        <f>[6]Supplybp_2018!I44</f>
        <v>0</v>
      </c>
      <c r="I44" s="89">
        <f>[6]Supplybp_2018!J44</f>
        <v>0</v>
      </c>
      <c r="J44" s="89">
        <f>[6]Supplybp_2018!K44</f>
        <v>0</v>
      </c>
      <c r="K44" s="89">
        <f>[6]Supplybp_2018!L44</f>
        <v>0</v>
      </c>
      <c r="L44" s="89">
        <f>[6]Supplybp_2018!M44</f>
        <v>0</v>
      </c>
      <c r="M44" s="89">
        <f>[6]Supplybp_2018!N44</f>
        <v>0</v>
      </c>
      <c r="N44" s="89">
        <f>[6]Supplybp_2018!O44</f>
        <v>0</v>
      </c>
      <c r="O44" s="89">
        <f>[6]Supplybp_2018!P44</f>
        <v>0</v>
      </c>
      <c r="P44" s="89">
        <f>[6]Supplybp_2018!Q44</f>
        <v>0</v>
      </c>
      <c r="Q44" s="89">
        <f>[6]Supplybp_2018!R44</f>
        <v>0</v>
      </c>
      <c r="R44" s="89">
        <f>[6]Supplybp_2018!S44</f>
        <v>0</v>
      </c>
      <c r="S44" s="89">
        <f>[6]Supplybp_2018!T44</f>
        <v>0</v>
      </c>
      <c r="T44" s="89">
        <f>[6]Supplybp_2018!U44</f>
        <v>0</v>
      </c>
      <c r="U44" s="89">
        <f>[6]Supplybp_2018!V44</f>
        <v>0.63790755560612944</v>
      </c>
      <c r="V44" s="89">
        <f>[6]Supplybp_2018!W44</f>
        <v>11.942391096900517</v>
      </c>
      <c r="W44" s="89">
        <f>[6]Supplybp_2018!X44</f>
        <v>0</v>
      </c>
      <c r="X44" s="89">
        <f>[6]Supplybp_2018!Y44</f>
        <v>0</v>
      </c>
      <c r="Y44" s="89">
        <f>[6]Supplybp_2018!Z44</f>
        <v>3.3605513474553854</v>
      </c>
      <c r="Z44" s="89">
        <f>[6]Supplybp_2018!AA44</f>
        <v>0</v>
      </c>
      <c r="AA44" s="89">
        <f>[6]Supplybp_2018!AB44</f>
        <v>0</v>
      </c>
      <c r="AB44" s="89">
        <f>[6]Supplybp_2018!AC44</f>
        <v>0</v>
      </c>
      <c r="AC44" s="89">
        <f>[6]Supplybp_2018!AD44</f>
        <v>0</v>
      </c>
      <c r="AD44" s="89">
        <f>[6]Supplybp_2018!AE44</f>
        <v>0</v>
      </c>
      <c r="AE44" s="89">
        <f>[6]Supplybp_2018!AF44</f>
        <v>0</v>
      </c>
      <c r="AF44" s="89">
        <f>[6]Supplybp_2018!AG44</f>
        <v>0</v>
      </c>
      <c r="AG44" s="89">
        <f>[6]Supplybp_2018!AH44</f>
        <v>12.524492080556035</v>
      </c>
      <c r="AH44" s="89">
        <f>[6]Supplybp_2018!AI44</f>
        <v>86.117101624360544</v>
      </c>
      <c r="AI44" s="89">
        <f>[6]Supplybp_2018!AJ44</f>
        <v>0</v>
      </c>
      <c r="AJ44" s="89">
        <f>[6]Supplybp_2018!AK44</f>
        <v>0</v>
      </c>
      <c r="AK44" s="89">
        <f>[6]Supplybp_2018!AL44</f>
        <v>28093.759938447878</v>
      </c>
      <c r="AL44" s="134">
        <f>[6]Supplybp_2018!AM44</f>
        <v>3001.7625759978782</v>
      </c>
      <c r="AM44" s="113">
        <f t="shared" si="0"/>
        <v>31210.104958150638</v>
      </c>
      <c r="AN44" s="134">
        <f>[6]Supplybp_2018!AO44</f>
        <v>23099.343421681562</v>
      </c>
      <c r="AO44" s="113">
        <f t="shared" si="1"/>
        <v>54309.448379832203</v>
      </c>
      <c r="AP44" s="89">
        <f>[6]Supplybp_2018!AQ44</f>
        <v>70.696483065469522</v>
      </c>
      <c r="AQ44" s="89">
        <f>[6]Supplybp_2018!AR44</f>
        <v>1392.8367595278464</v>
      </c>
      <c r="AR44" s="98">
        <f t="shared" si="2"/>
        <v>55772.981622425519</v>
      </c>
      <c r="AT44" s="84"/>
      <c r="AU44" s="103"/>
    </row>
    <row r="45" spans="1:47" s="25" customFormat="1">
      <c r="A45" s="37" t="s">
        <v>217</v>
      </c>
      <c r="B45" s="26" t="s">
        <v>218</v>
      </c>
      <c r="C45" s="108" t="s">
        <v>65</v>
      </c>
      <c r="D45" s="89">
        <f>[6]Supplybp_2018!E45</f>
        <v>0</v>
      </c>
      <c r="E45" s="89">
        <f>[6]Supplybp_2018!F45</f>
        <v>0</v>
      </c>
      <c r="F45" s="89">
        <f>[6]Supplybp_2018!G45</f>
        <v>0</v>
      </c>
      <c r="G45" s="89">
        <f>[6]Supplybp_2018!H45</f>
        <v>0</v>
      </c>
      <c r="H45" s="89">
        <f>[6]Supplybp_2018!I45</f>
        <v>0</v>
      </c>
      <c r="I45" s="89">
        <f>[6]Supplybp_2018!J45</f>
        <v>0</v>
      </c>
      <c r="J45" s="89">
        <f>[6]Supplybp_2018!K45</f>
        <v>0</v>
      </c>
      <c r="K45" s="89">
        <f>[6]Supplybp_2018!L45</f>
        <v>0</v>
      </c>
      <c r="L45" s="89">
        <f>[6]Supplybp_2018!M45</f>
        <v>0</v>
      </c>
      <c r="M45" s="89">
        <f>[6]Supplybp_2018!N45</f>
        <v>0</v>
      </c>
      <c r="N45" s="89">
        <f>[6]Supplybp_2018!O45</f>
        <v>536.88796255879902</v>
      </c>
      <c r="O45" s="89">
        <f>[6]Supplybp_2018!P45</f>
        <v>0</v>
      </c>
      <c r="P45" s="89">
        <f>[6]Supplybp_2018!Q45</f>
        <v>0</v>
      </c>
      <c r="Q45" s="89">
        <f>[6]Supplybp_2018!R45</f>
        <v>0</v>
      </c>
      <c r="R45" s="89">
        <f>[6]Supplybp_2018!S45</f>
        <v>4.6305922261464785</v>
      </c>
      <c r="S45" s="89">
        <f>[6]Supplybp_2018!T45</f>
        <v>0</v>
      </c>
      <c r="T45" s="89">
        <f>[6]Supplybp_2018!U45</f>
        <v>0</v>
      </c>
      <c r="U45" s="89">
        <f>[6]Supplybp_2018!V45</f>
        <v>1.6568879392485591</v>
      </c>
      <c r="V45" s="89">
        <f>[6]Supplybp_2018!W45</f>
        <v>0</v>
      </c>
      <c r="W45" s="89">
        <f>[6]Supplybp_2018!X45</f>
        <v>0</v>
      </c>
      <c r="X45" s="89">
        <f>[6]Supplybp_2018!Y45</f>
        <v>0</v>
      </c>
      <c r="Y45" s="89">
        <f>[6]Supplybp_2018!Z45</f>
        <v>24.681902233780171</v>
      </c>
      <c r="Z45" s="89">
        <f>[6]Supplybp_2018!AA45</f>
        <v>2.8520213809551427</v>
      </c>
      <c r="AA45" s="89">
        <f>[6]Supplybp_2018!AB45</f>
        <v>3.8162916550545449</v>
      </c>
      <c r="AB45" s="89">
        <f>[6]Supplybp_2018!AC45</f>
        <v>0</v>
      </c>
      <c r="AC45" s="89">
        <f>[6]Supplybp_2018!AD45</f>
        <v>0</v>
      </c>
      <c r="AD45" s="89">
        <f>[6]Supplybp_2018!AE45</f>
        <v>0</v>
      </c>
      <c r="AE45" s="89">
        <f>[6]Supplybp_2018!AF45</f>
        <v>8.1285191557172354</v>
      </c>
      <c r="AF45" s="89">
        <f>[6]Supplybp_2018!AG45</f>
        <v>0</v>
      </c>
      <c r="AG45" s="89">
        <f>[6]Supplybp_2018!AH45</f>
        <v>7.4957747237695127</v>
      </c>
      <c r="AH45" s="89">
        <f>[6]Supplybp_2018!AI45</f>
        <v>0</v>
      </c>
      <c r="AI45" s="89">
        <f>[6]Supplybp_2018!AJ45</f>
        <v>4.9575975279164437</v>
      </c>
      <c r="AJ45" s="89">
        <f>[6]Supplybp_2018!AK45</f>
        <v>0</v>
      </c>
      <c r="AK45" s="89">
        <f>[6]Supplybp_2018!AL45</f>
        <v>218.87003180349149</v>
      </c>
      <c r="AL45" s="134">
        <f>[6]Supplybp_2018!AM45</f>
        <v>53696.886373334506</v>
      </c>
      <c r="AM45" s="113">
        <f t="shared" si="0"/>
        <v>54510.863954539382</v>
      </c>
      <c r="AN45" s="134">
        <f>[6]Supplybp_2018!AO45</f>
        <v>18664.948193414722</v>
      </c>
      <c r="AO45" s="113">
        <f t="shared" si="1"/>
        <v>73175.812147954101</v>
      </c>
      <c r="AP45" s="89">
        <f>[6]Supplybp_2018!AQ45</f>
        <v>0</v>
      </c>
      <c r="AQ45" s="89">
        <f>[6]Supplybp_2018!AR45</f>
        <v>267.2376714299503</v>
      </c>
      <c r="AR45" s="98">
        <f t="shared" si="2"/>
        <v>73443.049819384047</v>
      </c>
      <c r="AT45" s="84"/>
      <c r="AU45" s="103"/>
    </row>
    <row r="46" spans="1:47" s="25" customFormat="1" ht="15" thickBot="1">
      <c r="A46" s="58" t="s">
        <v>219</v>
      </c>
      <c r="B46" s="27" t="s">
        <v>277</v>
      </c>
      <c r="C46" s="109" t="s">
        <v>220</v>
      </c>
      <c r="D46" s="90">
        <f>SUM(D11:D45)</f>
        <v>418944.78080930066</v>
      </c>
      <c r="E46" s="82">
        <f>SUM(E11:E45)</f>
        <v>83059.601122869441</v>
      </c>
      <c r="F46" s="82">
        <f t="shared" ref="F46:AL46" si="3">SUM(F11:F45)</f>
        <v>55591.584599070746</v>
      </c>
      <c r="G46" s="82">
        <f t="shared" si="3"/>
        <v>68534.585744156764</v>
      </c>
      <c r="H46" s="82">
        <f t="shared" si="3"/>
        <v>20441.362133163555</v>
      </c>
      <c r="I46" s="82">
        <f t="shared" si="3"/>
        <v>2338.8101962408464</v>
      </c>
      <c r="J46" s="82">
        <f t="shared" si="3"/>
        <v>9167.2176138634695</v>
      </c>
      <c r="K46" s="82">
        <f t="shared" si="3"/>
        <v>46722.677882435375</v>
      </c>
      <c r="L46" s="82">
        <f t="shared" si="3"/>
        <v>64625.417892711645</v>
      </c>
      <c r="M46" s="82">
        <f t="shared" si="3"/>
        <v>4333.6752679485508</v>
      </c>
      <c r="N46" s="82">
        <f t="shared" si="3"/>
        <v>16913.896775116988</v>
      </c>
      <c r="O46" s="82">
        <f t="shared" si="3"/>
        <v>62089.10146457715</v>
      </c>
      <c r="P46" s="82">
        <f t="shared" si="3"/>
        <v>15971.619569316563</v>
      </c>
      <c r="Q46" s="82">
        <f t="shared" si="3"/>
        <v>14906.599255666924</v>
      </c>
      <c r="R46" s="82">
        <f t="shared" si="3"/>
        <v>433681.06618160696</v>
      </c>
      <c r="S46" s="82">
        <f t="shared" si="3"/>
        <v>14054.165546320255</v>
      </c>
      <c r="T46" s="82">
        <f t="shared" si="3"/>
        <v>166365.58901079421</v>
      </c>
      <c r="U46" s="82">
        <f t="shared" si="3"/>
        <v>75714.008400815452</v>
      </c>
      <c r="V46" s="82">
        <f t="shared" si="3"/>
        <v>70747.121927387314</v>
      </c>
      <c r="W46" s="82">
        <f t="shared" si="3"/>
        <v>42156.48933034901</v>
      </c>
      <c r="X46" s="82">
        <f t="shared" si="3"/>
        <v>10823.709546944689</v>
      </c>
      <c r="Y46" s="82">
        <f t="shared" si="3"/>
        <v>79177.64563428027</v>
      </c>
      <c r="Z46" s="82">
        <f t="shared" si="3"/>
        <v>27236.456335054576</v>
      </c>
      <c r="AA46" s="82">
        <f t="shared" si="3"/>
        <v>68921.461487759632</v>
      </c>
      <c r="AB46" s="82">
        <f t="shared" si="3"/>
        <v>18155.519862554615</v>
      </c>
      <c r="AC46" s="82">
        <f t="shared" si="3"/>
        <v>61665.897393271385</v>
      </c>
      <c r="AD46" s="82">
        <f t="shared" si="3"/>
        <v>104406.3249841975</v>
      </c>
      <c r="AE46" s="82">
        <f t="shared" si="3"/>
        <v>100918.18757510028</v>
      </c>
      <c r="AF46" s="82">
        <f t="shared" si="3"/>
        <v>17691.197858562431</v>
      </c>
      <c r="AG46" s="82">
        <f t="shared" si="3"/>
        <v>86756.101398262166</v>
      </c>
      <c r="AH46" s="82">
        <f t="shared" si="3"/>
        <v>98590.889117665167</v>
      </c>
      <c r="AI46" s="133">
        <f t="shared" si="3"/>
        <v>82854.430376746837</v>
      </c>
      <c r="AJ46" s="82">
        <f t="shared" si="3"/>
        <v>74106.19037951561</v>
      </c>
      <c r="AK46" s="82">
        <f t="shared" si="3"/>
        <v>29202.010216887938</v>
      </c>
      <c r="AL46" s="88">
        <f t="shared" si="3"/>
        <v>61600.604627587163</v>
      </c>
      <c r="AM46" s="94">
        <f t="shared" ref="AM46" si="4">SUM(D46:AL46)</f>
        <v>2608465.9975181022</v>
      </c>
      <c r="AN46" s="93">
        <f>SUM(AN11:AN45)</f>
        <v>740394.76354520675</v>
      </c>
      <c r="AO46" s="94">
        <f>SUM(AO11:AO45)</f>
        <v>3348860.7610633089</v>
      </c>
      <c r="AP46" s="90">
        <f>SUM(AP11:AP45)</f>
        <v>0</v>
      </c>
      <c r="AQ46" s="88">
        <f>SUM(AQ11:AQ45)</f>
        <v>205173.41111247023</v>
      </c>
      <c r="AR46" s="95">
        <f>SUM(AR11:AR45)</f>
        <v>3554034.1721757799</v>
      </c>
      <c r="AT46" s="84"/>
      <c r="AU46" s="103"/>
    </row>
    <row r="47" spans="1:47" s="25" customFormat="1">
      <c r="A47" s="28"/>
      <c r="B47" s="28"/>
      <c r="AT47" s="86"/>
    </row>
    <row r="48" spans="1:47" s="25" customFormat="1">
      <c r="A48" s="28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T48" s="86"/>
    </row>
    <row r="49" spans="1:46" s="25" customFormat="1">
      <c r="A49" s="28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 t="s">
        <v>66</v>
      </c>
      <c r="AI49" s="41"/>
      <c r="AJ49" s="41"/>
      <c r="AK49" s="41"/>
      <c r="AL49" s="41"/>
      <c r="AM49" s="41"/>
      <c r="AN49" s="87"/>
      <c r="AO49" s="87"/>
      <c r="AP49" s="87"/>
      <c r="AQ49" s="87"/>
      <c r="AR49" s="41"/>
      <c r="AT49" s="86"/>
    </row>
    <row r="50" spans="1:46" s="25" customFormat="1">
      <c r="A50" s="28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T50" s="86"/>
    </row>
    <row r="51" spans="1:46" s="25" customFormat="1">
      <c r="A51" s="28"/>
      <c r="C51" s="28"/>
      <c r="AD51" s="41"/>
      <c r="AM51" s="41"/>
      <c r="AN51" s="41"/>
      <c r="AO51" s="41"/>
      <c r="AP51" s="41"/>
      <c r="AQ51" s="41"/>
      <c r="AR51" s="41"/>
      <c r="AT51" s="86"/>
    </row>
    <row r="52" spans="1:46" s="25" customFormat="1">
      <c r="A52" s="28"/>
      <c r="C52" s="28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127"/>
      <c r="AN52" s="86"/>
      <c r="AO52" s="86"/>
      <c r="AP52" s="86"/>
      <c r="AQ52" s="86"/>
      <c r="AR52" s="86" t="s">
        <v>66</v>
      </c>
      <c r="AT52" s="86"/>
    </row>
    <row r="53" spans="1:46" s="25" customFormat="1">
      <c r="A53" s="28"/>
      <c r="C53" s="28"/>
      <c r="AD53" s="41"/>
      <c r="AT53" s="86"/>
    </row>
    <row r="54" spans="1:46" s="25" customFormat="1">
      <c r="A54" s="28"/>
      <c r="C54" s="28"/>
      <c r="AD54" s="41"/>
      <c r="AM54" s="41"/>
      <c r="AN54" s="41"/>
      <c r="AQ54" s="41"/>
      <c r="AT54" s="86"/>
    </row>
    <row r="55" spans="1:46" s="25" customFormat="1">
      <c r="A55" s="28"/>
      <c r="C55" s="28"/>
      <c r="I55" s="25" t="s">
        <v>66</v>
      </c>
      <c r="AD55" s="41"/>
      <c r="AT55" s="86"/>
    </row>
    <row r="56" spans="1:46" s="25" customFormat="1">
      <c r="A56" s="28"/>
      <c r="C56" s="28"/>
      <c r="AD56" s="41"/>
      <c r="AM56" s="124"/>
      <c r="AN56" s="124"/>
      <c r="AO56" s="124"/>
      <c r="AP56" s="124"/>
      <c r="AQ56" s="124"/>
      <c r="AT56" s="86"/>
    </row>
    <row r="57" spans="1:46" s="25" customFormat="1">
      <c r="A57" s="28"/>
      <c r="C57" s="28"/>
      <c r="AD57" s="41"/>
      <c r="AT57" s="86"/>
    </row>
    <row r="58" spans="1:46" s="25" customFormat="1">
      <c r="A58" s="28"/>
      <c r="C58" s="28"/>
      <c r="AD58" s="41"/>
      <c r="AE58" s="25" t="s">
        <v>66</v>
      </c>
      <c r="AT58" s="86"/>
    </row>
    <row r="59" spans="1:46" s="25" customFormat="1">
      <c r="A59" s="28"/>
      <c r="C59" s="28"/>
      <c r="I59" s="25" t="s">
        <v>66</v>
      </c>
      <c r="AD59" s="41"/>
      <c r="AT59" s="86"/>
    </row>
    <row r="60" spans="1:46" s="25" customFormat="1">
      <c r="A60" s="28"/>
      <c r="C60" s="28"/>
      <c r="AD60" s="41"/>
      <c r="AT60" s="86"/>
    </row>
    <row r="61" spans="1:46" s="25" customFormat="1">
      <c r="A61" s="28"/>
      <c r="C61" s="28"/>
      <c r="AD61" s="41"/>
      <c r="AT61" s="86"/>
    </row>
    <row r="62" spans="1:46" s="25" customFormat="1">
      <c r="A62" s="28"/>
      <c r="C62" s="28"/>
      <c r="AD62" s="41"/>
      <c r="AT62" s="86"/>
    </row>
    <row r="63" spans="1:46" s="25" customFormat="1">
      <c r="A63" s="28"/>
      <c r="C63" s="28"/>
      <c r="AD63" s="41"/>
      <c r="AT63" s="86"/>
    </row>
    <row r="64" spans="1:46" s="25" customFormat="1">
      <c r="A64" s="28"/>
      <c r="C64" s="28"/>
      <c r="AD64" s="41"/>
      <c r="AT64" s="86"/>
    </row>
    <row r="65" spans="1:46" s="25" customFormat="1">
      <c r="A65" s="28"/>
      <c r="C65" s="28"/>
      <c r="AD65" s="41"/>
      <c r="AT65" s="86"/>
    </row>
    <row r="66" spans="1:46" s="25" customFormat="1">
      <c r="A66" s="28"/>
      <c r="C66" s="28"/>
      <c r="AD66" s="41"/>
      <c r="AT66" s="86"/>
    </row>
    <row r="67" spans="1:46" s="25" customFormat="1">
      <c r="A67" s="28"/>
      <c r="C67" s="28"/>
      <c r="AD67" s="41"/>
      <c r="AT67" s="86"/>
    </row>
    <row r="68" spans="1:46" s="25" customFormat="1">
      <c r="A68" s="28"/>
      <c r="C68" s="28"/>
      <c r="AD68" s="41"/>
      <c r="AT68" s="86"/>
    </row>
    <row r="69" spans="1:46" s="25" customFormat="1">
      <c r="A69" s="28"/>
      <c r="C69" s="28"/>
      <c r="AD69" s="41"/>
      <c r="AT69" s="86"/>
    </row>
    <row r="70" spans="1:46" s="25" customFormat="1">
      <c r="A70" s="28"/>
      <c r="C70" s="28"/>
      <c r="AD70" s="41"/>
      <c r="AT70" s="86"/>
    </row>
    <row r="71" spans="1:46" s="25" customFormat="1">
      <c r="A71" s="28"/>
      <c r="C71" s="28"/>
      <c r="AD71" s="41"/>
      <c r="AT71" s="86"/>
    </row>
    <row r="72" spans="1:46" s="25" customFormat="1">
      <c r="A72" s="28"/>
      <c r="C72" s="28"/>
      <c r="AD72" s="41"/>
      <c r="AT72" s="86"/>
    </row>
    <row r="73" spans="1:46" s="25" customFormat="1">
      <c r="A73" s="28"/>
      <c r="C73" s="28"/>
      <c r="AD73" s="41"/>
      <c r="AT73" s="86"/>
    </row>
    <row r="74" spans="1:46" s="25" customFormat="1">
      <c r="A74" s="28"/>
      <c r="C74" s="28"/>
      <c r="AD74" s="41"/>
      <c r="AT74" s="86"/>
    </row>
    <row r="75" spans="1:46" s="25" customFormat="1">
      <c r="A75" s="28"/>
      <c r="C75" s="28"/>
      <c r="AD75" s="41"/>
      <c r="AT75" s="86"/>
    </row>
    <row r="76" spans="1:46" s="25" customFormat="1">
      <c r="A76" s="28"/>
      <c r="C76" s="28"/>
      <c r="AD76" s="41"/>
      <c r="AT76" s="86"/>
    </row>
    <row r="77" spans="1:46" s="25" customFormat="1">
      <c r="A77" s="28"/>
      <c r="C77" s="28"/>
      <c r="AD77" s="41"/>
      <c r="AT77" s="86"/>
    </row>
    <row r="78" spans="1:46" s="25" customFormat="1">
      <c r="A78" s="28"/>
      <c r="C78" s="28"/>
      <c r="AD78" s="41"/>
      <c r="AT78" s="86"/>
    </row>
    <row r="79" spans="1:46" s="25" customFormat="1">
      <c r="A79" s="28"/>
      <c r="C79" s="28"/>
      <c r="AD79" s="41"/>
      <c r="AT79" s="86"/>
    </row>
    <row r="80" spans="1:46" s="25" customFormat="1">
      <c r="A80" s="28"/>
      <c r="C80" s="28"/>
      <c r="AD80" s="41"/>
      <c r="AT80" s="86"/>
    </row>
    <row r="81" spans="1:46" s="25" customFormat="1">
      <c r="A81" s="28"/>
      <c r="C81" s="28"/>
      <c r="AD81" s="41"/>
      <c r="AT81" s="86"/>
    </row>
    <row r="82" spans="1:46" s="25" customFormat="1">
      <c r="A82" s="28"/>
      <c r="C82" s="28"/>
      <c r="AD82" s="41"/>
      <c r="AT82" s="86"/>
    </row>
    <row r="83" spans="1:46" s="25" customFormat="1">
      <c r="A83" s="28"/>
      <c r="C83" s="28"/>
      <c r="AD83" s="41"/>
      <c r="AT83" s="86"/>
    </row>
    <row r="84" spans="1:46" s="25" customFormat="1">
      <c r="A84" s="28"/>
      <c r="C84" s="28"/>
      <c r="AD84" s="41"/>
      <c r="AT84" s="86"/>
    </row>
    <row r="85" spans="1:46" s="25" customFormat="1">
      <c r="A85" s="28"/>
      <c r="C85" s="28"/>
      <c r="AD85" s="41"/>
      <c r="AT85" s="86"/>
    </row>
    <row r="86" spans="1:46" s="25" customFormat="1">
      <c r="A86" s="28"/>
      <c r="C86" s="28"/>
      <c r="AD86" s="41"/>
      <c r="AT86" s="86"/>
    </row>
    <row r="87" spans="1:46" s="25" customFormat="1">
      <c r="A87" s="28"/>
      <c r="C87" s="28"/>
      <c r="AD87" s="41"/>
      <c r="AT87" s="86"/>
    </row>
    <row r="88" spans="1:46" s="25" customFormat="1">
      <c r="A88" s="28"/>
      <c r="C88" s="28"/>
      <c r="AD88" s="41"/>
      <c r="AT88" s="86"/>
    </row>
    <row r="89" spans="1:46" s="25" customFormat="1">
      <c r="A89" s="28"/>
      <c r="C89" s="28"/>
      <c r="AT89" s="86"/>
    </row>
    <row r="90" spans="1:46" s="25" customFormat="1">
      <c r="A90" s="28"/>
      <c r="C90" s="28"/>
      <c r="AT90" s="86"/>
    </row>
    <row r="91" spans="1:46" s="25" customFormat="1">
      <c r="A91" s="28"/>
      <c r="C91" s="28"/>
      <c r="AT91" s="86"/>
    </row>
    <row r="92" spans="1:46" s="25" customFormat="1">
      <c r="A92" s="28"/>
      <c r="C92" s="28"/>
      <c r="AT92" s="86"/>
    </row>
    <row r="93" spans="1:46" s="25" customFormat="1">
      <c r="A93" s="28"/>
      <c r="C93" s="28"/>
      <c r="AT93" s="86"/>
    </row>
    <row r="94" spans="1:46" s="25" customFormat="1">
      <c r="A94" s="28"/>
      <c r="C94" s="28"/>
      <c r="AT94" s="86"/>
    </row>
    <row r="95" spans="1:46" s="25" customFormat="1">
      <c r="A95" s="28"/>
      <c r="C95" s="28"/>
      <c r="AT95" s="86"/>
    </row>
    <row r="96" spans="1:46" s="25" customFormat="1">
      <c r="A96" s="28"/>
      <c r="C96" s="28"/>
      <c r="AT96" s="86"/>
    </row>
    <row r="97" spans="1:46" s="25" customFormat="1">
      <c r="A97" s="28"/>
      <c r="C97" s="28"/>
      <c r="AT97" s="86"/>
    </row>
    <row r="98" spans="1:46" s="25" customFormat="1">
      <c r="A98" s="28"/>
      <c r="C98" s="28"/>
      <c r="AT98" s="86"/>
    </row>
    <row r="99" spans="1:46" s="25" customFormat="1">
      <c r="A99" s="28"/>
      <c r="C99" s="28"/>
      <c r="AT99" s="86"/>
    </row>
    <row r="100" spans="1:46" s="25" customFormat="1">
      <c r="A100" s="28"/>
      <c r="C100" s="28"/>
      <c r="AT100" s="86"/>
    </row>
    <row r="101" spans="1:46" s="25" customFormat="1">
      <c r="A101" s="28"/>
      <c r="C101" s="28"/>
      <c r="AT101" s="86"/>
    </row>
    <row r="102" spans="1:46" s="25" customFormat="1">
      <c r="A102" s="28"/>
      <c r="C102" s="28"/>
      <c r="AT102" s="86"/>
    </row>
    <row r="103" spans="1:46" s="25" customFormat="1">
      <c r="A103" s="28"/>
      <c r="C103" s="28"/>
      <c r="AT103" s="86"/>
    </row>
    <row r="104" spans="1:46" s="25" customFormat="1">
      <c r="A104" s="28"/>
      <c r="C104" s="28"/>
      <c r="AT104" s="86"/>
    </row>
    <row r="105" spans="1:46" s="25" customFormat="1">
      <c r="A105" s="28"/>
      <c r="C105" s="28"/>
      <c r="AT105" s="86"/>
    </row>
    <row r="106" spans="1:46" s="25" customFormat="1">
      <c r="A106" s="28"/>
      <c r="C106" s="28"/>
      <c r="AT106" s="86"/>
    </row>
    <row r="107" spans="1:46" s="25" customFormat="1">
      <c r="A107" s="28"/>
      <c r="C107" s="28"/>
      <c r="AT107" s="86"/>
    </row>
    <row r="108" spans="1:46" s="25" customFormat="1">
      <c r="A108" s="28"/>
      <c r="C108" s="28"/>
      <c r="AT108" s="86"/>
    </row>
    <row r="109" spans="1:46" s="25" customFormat="1">
      <c r="A109" s="28"/>
      <c r="C109" s="28"/>
      <c r="AT109" s="86"/>
    </row>
    <row r="110" spans="1:46" s="25" customFormat="1">
      <c r="A110" s="28"/>
      <c r="C110" s="28"/>
      <c r="AT110" s="86"/>
    </row>
    <row r="111" spans="1:46" s="25" customFormat="1">
      <c r="A111" s="28"/>
      <c r="C111" s="28"/>
      <c r="AT111" s="86"/>
    </row>
    <row r="112" spans="1:46" s="25" customFormat="1">
      <c r="A112" s="28"/>
      <c r="C112" s="28"/>
      <c r="AT112" s="86"/>
    </row>
    <row r="113" spans="1:46" s="25" customFormat="1">
      <c r="A113" s="28"/>
      <c r="C113" s="28"/>
      <c r="AT113" s="86"/>
    </row>
    <row r="114" spans="1:46" s="25" customFormat="1">
      <c r="A114" s="28"/>
      <c r="C114" s="28"/>
      <c r="AT114" s="86"/>
    </row>
    <row r="115" spans="1:46" s="25" customFormat="1">
      <c r="A115" s="28"/>
      <c r="C115" s="28"/>
      <c r="AT115" s="86"/>
    </row>
    <row r="116" spans="1:46" s="25" customFormat="1">
      <c r="A116" s="28"/>
      <c r="C116" s="28"/>
      <c r="AT116" s="86"/>
    </row>
    <row r="117" spans="1:46" s="25" customFormat="1">
      <c r="A117" s="28"/>
      <c r="C117" s="28"/>
      <c r="AT117" s="86"/>
    </row>
    <row r="118" spans="1:46" s="25" customFormat="1">
      <c r="A118" s="28"/>
      <c r="C118" s="28"/>
      <c r="AT118" s="86"/>
    </row>
    <row r="119" spans="1:46" s="25" customFormat="1">
      <c r="A119" s="28"/>
      <c r="C119" s="28"/>
      <c r="AT119" s="86"/>
    </row>
    <row r="120" spans="1:46" s="25" customFormat="1">
      <c r="A120" s="28"/>
      <c r="C120" s="28"/>
      <c r="AT120" s="86"/>
    </row>
    <row r="121" spans="1:46" s="25" customFormat="1">
      <c r="A121" s="28"/>
      <c r="C121" s="28"/>
      <c r="AT121" s="86"/>
    </row>
    <row r="122" spans="1:46" s="25" customFormat="1">
      <c r="A122" s="28"/>
      <c r="C122" s="28"/>
      <c r="AT122" s="86"/>
    </row>
    <row r="123" spans="1:46" s="25" customFormat="1">
      <c r="A123" s="28"/>
      <c r="C123" s="28"/>
      <c r="AT123" s="86"/>
    </row>
    <row r="124" spans="1:46" s="25" customFormat="1">
      <c r="A124" s="28"/>
      <c r="C124" s="28"/>
      <c r="AT124" s="86"/>
    </row>
    <row r="125" spans="1:46" s="25" customFormat="1">
      <c r="A125" s="28"/>
      <c r="C125" s="28"/>
      <c r="AT125" s="86"/>
    </row>
    <row r="126" spans="1:46" s="25" customFormat="1">
      <c r="A126" s="28"/>
      <c r="C126" s="28"/>
      <c r="AT126" s="86"/>
    </row>
    <row r="127" spans="1:46" s="25" customFormat="1">
      <c r="A127" s="28"/>
      <c r="C127" s="28"/>
      <c r="AT127" s="86"/>
    </row>
    <row r="128" spans="1:46" s="25" customFormat="1">
      <c r="A128" s="28"/>
      <c r="C128" s="28"/>
      <c r="AT128" s="86"/>
    </row>
    <row r="129" spans="1:46" s="25" customFormat="1">
      <c r="A129" s="28"/>
      <c r="C129" s="28"/>
      <c r="AT129" s="86"/>
    </row>
    <row r="130" spans="1:46" s="25" customFormat="1">
      <c r="A130" s="28"/>
      <c r="C130" s="28"/>
      <c r="AT130" s="86"/>
    </row>
    <row r="131" spans="1:46" s="25" customFormat="1">
      <c r="A131" s="28"/>
      <c r="C131" s="28"/>
      <c r="AT131" s="86"/>
    </row>
    <row r="132" spans="1:46" s="25" customFormat="1">
      <c r="A132" s="28"/>
      <c r="C132" s="28"/>
      <c r="AT132" s="86"/>
    </row>
    <row r="133" spans="1:46" s="25" customFormat="1">
      <c r="A133" s="28"/>
      <c r="C133" s="28"/>
      <c r="AT133" s="86"/>
    </row>
    <row r="134" spans="1:46" s="25" customFormat="1">
      <c r="A134" s="28"/>
      <c r="C134" s="28"/>
      <c r="AT134" s="86"/>
    </row>
    <row r="135" spans="1:46" s="25" customFormat="1">
      <c r="A135" s="28"/>
      <c r="C135" s="28"/>
      <c r="AT135" s="86"/>
    </row>
    <row r="136" spans="1:46" s="25" customFormat="1">
      <c r="A136" s="28"/>
      <c r="C136" s="28"/>
      <c r="AT136" s="86"/>
    </row>
    <row r="137" spans="1:46" s="25" customFormat="1">
      <c r="A137" s="28"/>
      <c r="C137" s="28"/>
      <c r="AT137" s="86"/>
    </row>
    <row r="138" spans="1:46" s="25" customFormat="1">
      <c r="A138" s="28"/>
      <c r="C138" s="28"/>
      <c r="AT138" s="86"/>
    </row>
    <row r="139" spans="1:46" s="25" customFormat="1">
      <c r="A139" s="28"/>
      <c r="C139" s="28"/>
      <c r="AT139" s="86"/>
    </row>
    <row r="140" spans="1:46" s="25" customFormat="1">
      <c r="A140" s="28"/>
      <c r="C140" s="28"/>
      <c r="AT140" s="86"/>
    </row>
    <row r="141" spans="1:46" s="25" customFormat="1">
      <c r="A141" s="28"/>
      <c r="C141" s="28"/>
      <c r="AT141" s="86"/>
    </row>
    <row r="142" spans="1:46" s="25" customFormat="1">
      <c r="A142" s="28"/>
      <c r="C142" s="28"/>
      <c r="AT142" s="86"/>
    </row>
    <row r="143" spans="1:46" s="25" customFormat="1">
      <c r="A143" s="28"/>
      <c r="C143" s="28"/>
      <c r="AT143" s="86"/>
    </row>
    <row r="144" spans="1:46" s="25" customFormat="1">
      <c r="A144" s="28"/>
      <c r="C144" s="28"/>
      <c r="AT144" s="86"/>
    </row>
    <row r="145" spans="1:46" s="25" customFormat="1">
      <c r="A145" s="28"/>
      <c r="C145" s="28"/>
      <c r="AT145" s="86"/>
    </row>
    <row r="146" spans="1:46" s="25" customFormat="1">
      <c r="A146" s="28"/>
      <c r="C146" s="28"/>
      <c r="AT146" s="86"/>
    </row>
    <row r="147" spans="1:46" s="25" customFormat="1">
      <c r="A147" s="28"/>
      <c r="C147" s="28"/>
      <c r="AT147" s="86"/>
    </row>
    <row r="148" spans="1:46" s="25" customFormat="1">
      <c r="A148" s="28"/>
      <c r="C148" s="28"/>
      <c r="AT148" s="86"/>
    </row>
    <row r="149" spans="1:46" s="25" customFormat="1">
      <c r="A149" s="28"/>
      <c r="C149" s="28"/>
      <c r="AT149" s="86"/>
    </row>
    <row r="150" spans="1:46" s="25" customFormat="1">
      <c r="A150" s="28"/>
      <c r="C150" s="28"/>
      <c r="AT150" s="86"/>
    </row>
    <row r="151" spans="1:46" s="25" customFormat="1">
      <c r="A151" s="28"/>
      <c r="C151" s="28"/>
      <c r="AT151" s="86"/>
    </row>
    <row r="152" spans="1:46" s="25" customFormat="1">
      <c r="A152" s="28"/>
      <c r="C152" s="28"/>
      <c r="AT152" s="86"/>
    </row>
    <row r="153" spans="1:46" s="25" customFormat="1">
      <c r="A153" s="28"/>
      <c r="C153" s="28"/>
      <c r="AT153" s="86"/>
    </row>
    <row r="154" spans="1:46" s="25" customFormat="1">
      <c r="A154" s="28"/>
      <c r="C154" s="28"/>
      <c r="AT154" s="86"/>
    </row>
    <row r="155" spans="1:46" s="25" customFormat="1">
      <c r="A155" s="28"/>
      <c r="C155" s="28"/>
      <c r="AT155" s="86"/>
    </row>
    <row r="156" spans="1:46" s="25" customFormat="1">
      <c r="A156" s="28"/>
      <c r="C156" s="28"/>
      <c r="AT156" s="86"/>
    </row>
    <row r="157" spans="1:46" s="25" customFormat="1">
      <c r="A157" s="28"/>
      <c r="C157" s="28"/>
      <c r="AT157" s="86"/>
    </row>
    <row r="158" spans="1:46" s="25" customFormat="1">
      <c r="A158" s="28"/>
      <c r="C158" s="28"/>
      <c r="AT158" s="86"/>
    </row>
    <row r="159" spans="1:46" s="25" customFormat="1">
      <c r="A159" s="28"/>
      <c r="C159" s="28"/>
      <c r="AT159" s="86"/>
    </row>
    <row r="160" spans="1:46" s="25" customFormat="1">
      <c r="A160" s="28"/>
      <c r="B160" s="28"/>
      <c r="C160" s="28"/>
      <c r="AT160" s="86"/>
    </row>
    <row r="161" spans="1:46" s="25" customFormat="1">
      <c r="A161" s="28"/>
      <c r="B161" s="28"/>
      <c r="C161" s="28"/>
      <c r="AT161" s="86"/>
    </row>
    <row r="162" spans="1:46" s="25" customFormat="1">
      <c r="A162" s="28"/>
      <c r="B162" s="28"/>
      <c r="C162" s="28"/>
      <c r="AT162" s="86"/>
    </row>
    <row r="163" spans="1:46" s="25" customFormat="1">
      <c r="A163" s="28"/>
      <c r="B163" s="28"/>
      <c r="C163" s="28"/>
      <c r="AT163" s="86"/>
    </row>
    <row r="164" spans="1:46" s="25" customFormat="1">
      <c r="A164" s="28"/>
      <c r="B164" s="28"/>
      <c r="C164" s="28"/>
      <c r="AT164" s="86"/>
    </row>
    <row r="165" spans="1:46" s="25" customFormat="1">
      <c r="A165" s="28"/>
      <c r="B165" s="28"/>
      <c r="C165" s="28"/>
      <c r="AT165" s="86"/>
    </row>
    <row r="166" spans="1:46" s="25" customFormat="1">
      <c r="A166" s="28"/>
      <c r="B166" s="28"/>
      <c r="C166" s="28"/>
      <c r="AT166" s="86"/>
    </row>
    <row r="167" spans="1:46" s="25" customFormat="1">
      <c r="A167" s="28"/>
      <c r="B167" s="28"/>
      <c r="C167" s="28"/>
      <c r="AT167" s="86"/>
    </row>
    <row r="168" spans="1:46" s="25" customFormat="1">
      <c r="A168" s="28"/>
      <c r="B168" s="28"/>
      <c r="C168" s="28"/>
      <c r="AT168" s="86"/>
    </row>
    <row r="169" spans="1:46" s="25" customFormat="1">
      <c r="A169" s="28"/>
      <c r="B169" s="28"/>
      <c r="C169" s="28"/>
      <c r="AT169" s="86"/>
    </row>
  </sheetData>
  <sheetProtection selectLockedCells="1" selectUnlockedCells="1"/>
  <mergeCells count="8">
    <mergeCell ref="AP5:AQ5"/>
    <mergeCell ref="A6:B9"/>
    <mergeCell ref="A2:B2"/>
    <mergeCell ref="A4:B4"/>
    <mergeCell ref="D5:I5"/>
    <mergeCell ref="J5:Q5"/>
    <mergeCell ref="R5:W5"/>
    <mergeCell ref="X5:AF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6"/>
  <sheetViews>
    <sheetView showGridLines="0" tabSelected="1" zoomScale="80" zoomScaleNormal="80" workbookViewId="0">
      <pane xSplit="2" ySplit="10" topLeftCell="X11" activePane="bottomRight" state="frozen"/>
      <selection activeCell="U54" sqref="U54"/>
      <selection pane="topRight" activeCell="U54" sqref="U54"/>
      <selection pane="bottomLeft" activeCell="U54" sqref="U54"/>
      <selection pane="bottomRight" activeCell="AW11" sqref="AW11:AW47"/>
    </sheetView>
  </sheetViews>
  <sheetFormatPr defaultRowHeight="14.25"/>
  <cols>
    <col min="1" max="1" width="13" style="20" customWidth="1"/>
    <col min="2" max="2" width="20.5703125" style="20" customWidth="1"/>
    <col min="3" max="3" width="20.7109375" style="20" customWidth="1"/>
    <col min="4" max="7" width="10.7109375" style="17" customWidth="1"/>
    <col min="8" max="8" width="13.140625" style="17" bestFit="1" customWidth="1"/>
    <col min="9" max="10" width="10.7109375" style="17" customWidth="1"/>
    <col min="11" max="11" width="10.85546875" style="17" customWidth="1"/>
    <col min="12" max="16" width="10.7109375" style="17" customWidth="1"/>
    <col min="17" max="17" width="10.85546875" style="17" customWidth="1"/>
    <col min="18" max="19" width="10.7109375" style="17" customWidth="1"/>
    <col min="20" max="20" width="14.5703125" style="17" bestFit="1" customWidth="1"/>
    <col min="21" max="24" width="10.7109375" style="17" customWidth="1"/>
    <col min="25" max="25" width="13.140625" style="17" bestFit="1" customWidth="1"/>
    <col min="26" max="29" width="10.7109375" style="17" customWidth="1"/>
    <col min="30" max="30" width="13.140625" style="17" bestFit="1" customWidth="1"/>
    <col min="31" max="34" width="10.7109375" style="17" customWidth="1"/>
    <col min="35" max="37" width="13.140625" style="17" bestFit="1" customWidth="1"/>
    <col min="38" max="39" width="10.7109375" style="17" customWidth="1"/>
    <col min="40" max="44" width="10.85546875" style="17" customWidth="1"/>
    <col min="45" max="45" width="10.7109375" style="17" customWidth="1"/>
    <col min="46" max="46" width="10.85546875" style="17" customWidth="1"/>
    <col min="47" max="48" width="11.28515625" style="17" customWidth="1"/>
    <col min="49" max="49" width="9.140625" style="17"/>
    <col min="50" max="50" width="15.7109375" style="84" bestFit="1" customWidth="1"/>
    <col min="51" max="16384" width="9.140625" style="17"/>
  </cols>
  <sheetData>
    <row r="1" spans="1:51">
      <c r="A1" s="128" t="s">
        <v>275</v>
      </c>
      <c r="B1" s="128"/>
      <c r="C1" s="128"/>
      <c r="D1" s="16"/>
    </row>
    <row r="2" spans="1:51" ht="15" customHeight="1">
      <c r="A2" s="149" t="s">
        <v>282</v>
      </c>
      <c r="B2" s="149"/>
      <c r="C2" s="15"/>
      <c r="D2" s="16"/>
      <c r="AL2" s="17" t="s">
        <v>66</v>
      </c>
    </row>
    <row r="3" spans="1:51">
      <c r="A3" s="128" t="s">
        <v>274</v>
      </c>
      <c r="B3" s="128"/>
      <c r="C3" s="18"/>
      <c r="D3" s="16"/>
    </row>
    <row r="4" spans="1:51" ht="15" thickBot="1">
      <c r="A4" s="149" t="s">
        <v>283</v>
      </c>
      <c r="B4" s="149"/>
      <c r="C4" s="19"/>
      <c r="D4" s="16"/>
      <c r="AU4" s="74" t="s">
        <v>260</v>
      </c>
      <c r="AV4" s="74"/>
    </row>
    <row r="5" spans="1:51" ht="15" customHeight="1">
      <c r="A5" s="76"/>
      <c r="B5" s="77"/>
      <c r="C5" s="77"/>
      <c r="D5" s="150" t="s">
        <v>258</v>
      </c>
      <c r="E5" s="153"/>
      <c r="F5" s="153"/>
      <c r="G5" s="153"/>
      <c r="H5" s="153"/>
      <c r="I5" s="153"/>
      <c r="J5" s="150" t="s">
        <v>258</v>
      </c>
      <c r="K5" s="153"/>
      <c r="L5" s="153"/>
      <c r="M5" s="153"/>
      <c r="N5" s="153"/>
      <c r="O5" s="153"/>
      <c r="P5" s="153"/>
      <c r="Q5" s="157"/>
      <c r="R5" s="150" t="s">
        <v>258</v>
      </c>
      <c r="S5" s="153"/>
      <c r="T5" s="153"/>
      <c r="U5" s="153"/>
      <c r="V5" s="153"/>
      <c r="W5" s="153"/>
      <c r="X5" s="150" t="s">
        <v>258</v>
      </c>
      <c r="Y5" s="153"/>
      <c r="Z5" s="153"/>
      <c r="AA5" s="153"/>
      <c r="AB5" s="153"/>
      <c r="AC5" s="153"/>
      <c r="AD5" s="153"/>
      <c r="AE5" s="153"/>
      <c r="AF5" s="157"/>
      <c r="AG5" s="77"/>
      <c r="AH5" s="77"/>
      <c r="AI5" s="77"/>
      <c r="AJ5" s="77"/>
      <c r="AK5" s="77"/>
      <c r="AL5" s="77"/>
      <c r="AM5" s="77"/>
      <c r="AN5" s="150" t="s">
        <v>262</v>
      </c>
      <c r="AO5" s="153"/>
      <c r="AP5" s="153"/>
      <c r="AQ5" s="153"/>
      <c r="AR5" s="153"/>
      <c r="AS5" s="153"/>
      <c r="AT5" s="153"/>
      <c r="AU5" s="153"/>
      <c r="AV5" s="154"/>
    </row>
    <row r="6" spans="1:51" ht="52.5" customHeight="1">
      <c r="A6" s="155" t="s">
        <v>267</v>
      </c>
      <c r="B6" s="156"/>
      <c r="C6" s="72" t="s">
        <v>68</v>
      </c>
      <c r="D6" s="35" t="s">
        <v>69</v>
      </c>
      <c r="E6" s="30" t="s">
        <v>3</v>
      </c>
      <c r="F6" s="30" t="s">
        <v>4</v>
      </c>
      <c r="G6" s="30" t="s">
        <v>5</v>
      </c>
      <c r="H6" s="30" t="s">
        <v>6</v>
      </c>
      <c r="I6" s="30" t="s">
        <v>7</v>
      </c>
      <c r="J6" s="30" t="s">
        <v>8</v>
      </c>
      <c r="K6" s="30" t="s">
        <v>9</v>
      </c>
      <c r="L6" s="30" t="s">
        <v>10</v>
      </c>
      <c r="M6" s="30" t="s">
        <v>271</v>
      </c>
      <c r="N6" s="30" t="s">
        <v>11</v>
      </c>
      <c r="O6" s="30" t="s">
        <v>12</v>
      </c>
      <c r="P6" s="30" t="s">
        <v>13</v>
      </c>
      <c r="Q6" s="30" t="s">
        <v>14</v>
      </c>
      <c r="R6" s="30" t="s">
        <v>0</v>
      </c>
      <c r="S6" s="30" t="s">
        <v>15</v>
      </c>
      <c r="T6" s="30" t="s">
        <v>16</v>
      </c>
      <c r="U6" s="30" t="s">
        <v>17</v>
      </c>
      <c r="V6" s="30" t="s">
        <v>18</v>
      </c>
      <c r="W6" s="30" t="s">
        <v>19</v>
      </c>
      <c r="X6" s="30" t="s">
        <v>70</v>
      </c>
      <c r="Y6" s="30" t="s">
        <v>20</v>
      </c>
      <c r="Z6" s="30" t="s">
        <v>21</v>
      </c>
      <c r="AA6" s="30" t="s">
        <v>22</v>
      </c>
      <c r="AB6" s="30" t="s">
        <v>23</v>
      </c>
      <c r="AC6" s="30" t="s">
        <v>24</v>
      </c>
      <c r="AD6" s="30" t="s">
        <v>25</v>
      </c>
      <c r="AE6" s="30" t="s">
        <v>26</v>
      </c>
      <c r="AF6" s="30" t="s">
        <v>249</v>
      </c>
      <c r="AG6" s="30" t="s">
        <v>27</v>
      </c>
      <c r="AH6" s="30" t="s">
        <v>28</v>
      </c>
      <c r="AI6" s="30" t="s">
        <v>29</v>
      </c>
      <c r="AJ6" s="30" t="s">
        <v>30</v>
      </c>
      <c r="AK6" s="30" t="s">
        <v>31</v>
      </c>
      <c r="AL6" s="34" t="s">
        <v>32</v>
      </c>
      <c r="AM6" s="62" t="s">
        <v>276</v>
      </c>
      <c r="AN6" s="35" t="s">
        <v>221</v>
      </c>
      <c r="AO6" s="30" t="s">
        <v>222</v>
      </c>
      <c r="AP6" s="62" t="s">
        <v>263</v>
      </c>
      <c r="AQ6" s="35" t="s">
        <v>265</v>
      </c>
      <c r="AR6" s="30" t="s">
        <v>223</v>
      </c>
      <c r="AS6" s="62" t="s">
        <v>264</v>
      </c>
      <c r="AT6" s="30" t="s">
        <v>251</v>
      </c>
      <c r="AU6" s="65" t="s">
        <v>224</v>
      </c>
      <c r="AV6" s="68" t="s">
        <v>281</v>
      </c>
    </row>
    <row r="7" spans="1:51" ht="15.75" customHeight="1">
      <c r="A7" s="145"/>
      <c r="B7" s="146"/>
      <c r="C7" s="55" t="s">
        <v>74</v>
      </c>
      <c r="D7" s="32" t="s">
        <v>75</v>
      </c>
      <c r="E7" s="32" t="s">
        <v>76</v>
      </c>
      <c r="F7" s="32" t="s">
        <v>77</v>
      </c>
      <c r="G7" s="32" t="s">
        <v>78</v>
      </c>
      <c r="H7" s="32" t="s">
        <v>79</v>
      </c>
      <c r="I7" s="32" t="s">
        <v>80</v>
      </c>
      <c r="J7" s="32" t="s">
        <v>81</v>
      </c>
      <c r="K7" s="32" t="s">
        <v>82</v>
      </c>
      <c r="L7" s="32" t="s">
        <v>83</v>
      </c>
      <c r="M7" s="32" t="s">
        <v>272</v>
      </c>
      <c r="N7" s="32" t="s">
        <v>84</v>
      </c>
      <c r="O7" s="32" t="s">
        <v>85</v>
      </c>
      <c r="P7" s="32" t="s">
        <v>86</v>
      </c>
      <c r="Q7" s="32" t="s">
        <v>87</v>
      </c>
      <c r="R7" s="32" t="s">
        <v>88</v>
      </c>
      <c r="S7" s="32" t="s">
        <v>89</v>
      </c>
      <c r="T7" s="32" t="s">
        <v>90</v>
      </c>
      <c r="U7" s="32" t="s">
        <v>91</v>
      </c>
      <c r="V7" s="32" t="s">
        <v>92</v>
      </c>
      <c r="W7" s="32" t="s">
        <v>93</v>
      </c>
      <c r="X7" s="32" t="s">
        <v>94</v>
      </c>
      <c r="Y7" s="32" t="s">
        <v>95</v>
      </c>
      <c r="Z7" s="32" t="s">
        <v>96</v>
      </c>
      <c r="AA7" s="32" t="s">
        <v>97</v>
      </c>
      <c r="AB7" s="32" t="s">
        <v>98</v>
      </c>
      <c r="AC7" s="32" t="s">
        <v>99</v>
      </c>
      <c r="AD7" s="32" t="s">
        <v>100</v>
      </c>
      <c r="AE7" s="32" t="s">
        <v>101</v>
      </c>
      <c r="AF7" s="32" t="s">
        <v>102</v>
      </c>
      <c r="AG7" s="32" t="s">
        <v>103</v>
      </c>
      <c r="AH7" s="32" t="s">
        <v>104</v>
      </c>
      <c r="AI7" s="32" t="s">
        <v>105</v>
      </c>
      <c r="AJ7" s="32" t="s">
        <v>106</v>
      </c>
      <c r="AK7" s="32" t="s">
        <v>107</v>
      </c>
      <c r="AL7" s="32" t="s">
        <v>67</v>
      </c>
      <c r="AM7" s="50"/>
      <c r="AN7" s="32" t="s">
        <v>225</v>
      </c>
      <c r="AO7" s="32" t="s">
        <v>226</v>
      </c>
      <c r="AP7" s="43" t="s">
        <v>227</v>
      </c>
      <c r="AQ7" s="32" t="s">
        <v>228</v>
      </c>
      <c r="AR7" s="32" t="s">
        <v>229</v>
      </c>
      <c r="AS7" s="50" t="s">
        <v>230</v>
      </c>
      <c r="AT7" s="63" t="s">
        <v>231</v>
      </c>
      <c r="AU7" s="49" t="s">
        <v>232</v>
      </c>
      <c r="AV7" s="47" t="s">
        <v>233</v>
      </c>
    </row>
    <row r="8" spans="1:51" ht="50.25" customHeight="1">
      <c r="A8" s="145"/>
      <c r="B8" s="146"/>
      <c r="C8" s="54" t="s">
        <v>113</v>
      </c>
      <c r="D8" s="35" t="s">
        <v>33</v>
      </c>
      <c r="E8" s="30" t="s">
        <v>34</v>
      </c>
      <c r="F8" s="30" t="s">
        <v>35</v>
      </c>
      <c r="G8" s="30" t="s">
        <v>36</v>
      </c>
      <c r="H8" s="30" t="s">
        <v>37</v>
      </c>
      <c r="I8" s="30" t="s">
        <v>38</v>
      </c>
      <c r="J8" s="30" t="s">
        <v>39</v>
      </c>
      <c r="K8" s="30" t="s">
        <v>40</v>
      </c>
      <c r="L8" s="30" t="s">
        <v>41</v>
      </c>
      <c r="M8" s="30" t="s">
        <v>273</v>
      </c>
      <c r="N8" s="30" t="s">
        <v>42</v>
      </c>
      <c r="O8" s="30" t="s">
        <v>43</v>
      </c>
      <c r="P8" s="30" t="s">
        <v>44</v>
      </c>
      <c r="Q8" s="30" t="s">
        <v>45</v>
      </c>
      <c r="R8" s="30" t="s">
        <v>1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4" t="s">
        <v>65</v>
      </c>
      <c r="AM8" s="50" t="s">
        <v>2</v>
      </c>
      <c r="AN8" s="66" t="s">
        <v>234</v>
      </c>
      <c r="AO8" s="34" t="s">
        <v>235</v>
      </c>
      <c r="AP8" s="67" t="s">
        <v>236</v>
      </c>
      <c r="AQ8" s="66" t="s">
        <v>237</v>
      </c>
      <c r="AR8" s="34" t="s">
        <v>238</v>
      </c>
      <c r="AS8" s="50" t="s">
        <v>239</v>
      </c>
      <c r="AT8" s="30" t="s">
        <v>252</v>
      </c>
      <c r="AU8" s="51" t="s">
        <v>240</v>
      </c>
      <c r="AV8" s="60" t="s">
        <v>241</v>
      </c>
    </row>
    <row r="9" spans="1:51" ht="15.75" customHeight="1">
      <c r="A9" s="147"/>
      <c r="B9" s="148"/>
      <c r="C9" s="59" t="s">
        <v>118</v>
      </c>
      <c r="D9" s="32" t="s">
        <v>75</v>
      </c>
      <c r="E9" s="32" t="s">
        <v>76</v>
      </c>
      <c r="F9" s="32" t="s">
        <v>77</v>
      </c>
      <c r="G9" s="32" t="s">
        <v>78</v>
      </c>
      <c r="H9" s="32" t="s">
        <v>79</v>
      </c>
      <c r="I9" s="32" t="s">
        <v>80</v>
      </c>
      <c r="J9" s="32" t="s">
        <v>81</v>
      </c>
      <c r="K9" s="32" t="s">
        <v>82</v>
      </c>
      <c r="L9" s="32" t="s">
        <v>83</v>
      </c>
      <c r="M9" s="32" t="s">
        <v>272</v>
      </c>
      <c r="N9" s="32" t="s">
        <v>84</v>
      </c>
      <c r="O9" s="32" t="s">
        <v>85</v>
      </c>
      <c r="P9" s="32" t="s">
        <v>86</v>
      </c>
      <c r="Q9" s="32" t="s">
        <v>87</v>
      </c>
      <c r="R9" s="32" t="s">
        <v>88</v>
      </c>
      <c r="S9" s="32" t="s">
        <v>89</v>
      </c>
      <c r="T9" s="32" t="s">
        <v>90</v>
      </c>
      <c r="U9" s="32" t="s">
        <v>91</v>
      </c>
      <c r="V9" s="32" t="s">
        <v>92</v>
      </c>
      <c r="W9" s="32" t="s">
        <v>93</v>
      </c>
      <c r="X9" s="32" t="s">
        <v>94</v>
      </c>
      <c r="Y9" s="32" t="s">
        <v>95</v>
      </c>
      <c r="Z9" s="32" t="s">
        <v>96</v>
      </c>
      <c r="AA9" s="32" t="s">
        <v>97</v>
      </c>
      <c r="AB9" s="32" t="s">
        <v>98</v>
      </c>
      <c r="AC9" s="32" t="s">
        <v>99</v>
      </c>
      <c r="AD9" s="32" t="s">
        <v>100</v>
      </c>
      <c r="AE9" s="32" t="s">
        <v>101</v>
      </c>
      <c r="AF9" s="32" t="s">
        <v>102</v>
      </c>
      <c r="AG9" s="32" t="s">
        <v>103</v>
      </c>
      <c r="AH9" s="32" t="s">
        <v>104</v>
      </c>
      <c r="AI9" s="32" t="s">
        <v>105</v>
      </c>
      <c r="AJ9" s="32" t="s">
        <v>106</v>
      </c>
      <c r="AK9" s="32" t="s">
        <v>107</v>
      </c>
      <c r="AL9" s="32" t="s">
        <v>67</v>
      </c>
      <c r="AM9" s="43" t="s">
        <v>119</v>
      </c>
      <c r="AN9" s="32" t="s">
        <v>225</v>
      </c>
      <c r="AO9" s="32" t="s">
        <v>226</v>
      </c>
      <c r="AP9" s="50" t="s">
        <v>227</v>
      </c>
      <c r="AQ9" s="32" t="s">
        <v>228</v>
      </c>
      <c r="AR9" s="32" t="s">
        <v>229</v>
      </c>
      <c r="AS9" s="50" t="s">
        <v>230</v>
      </c>
      <c r="AT9" s="32" t="s">
        <v>231</v>
      </c>
      <c r="AU9" s="51" t="s">
        <v>232</v>
      </c>
      <c r="AV9" s="60" t="s">
        <v>233</v>
      </c>
      <c r="AX9" s="84" t="s">
        <v>66</v>
      </c>
    </row>
    <row r="10" spans="1:51">
      <c r="A10" s="53" t="s">
        <v>248</v>
      </c>
      <c r="B10" s="54" t="s">
        <v>68</v>
      </c>
      <c r="C10" s="57" t="s">
        <v>113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48"/>
      <c r="AQ10" s="48"/>
      <c r="AR10" s="48"/>
      <c r="AS10" s="48"/>
      <c r="AT10" s="48"/>
      <c r="AU10" s="48"/>
      <c r="AV10" s="61"/>
    </row>
    <row r="11" spans="1:51">
      <c r="A11" s="110" t="s">
        <v>120</v>
      </c>
      <c r="B11" s="22" t="s">
        <v>122</v>
      </c>
      <c r="C11" s="104" t="s">
        <v>121</v>
      </c>
      <c r="D11" s="89">
        <f>[6]Usepp_2018!E11</f>
        <v>81456.127599856394</v>
      </c>
      <c r="E11" s="89">
        <f>[6]Usepp_2018!F11</f>
        <v>246.71217217240911</v>
      </c>
      <c r="F11" s="89">
        <f>[6]Usepp_2018!G11</f>
        <v>8945.6469314044589</v>
      </c>
      <c r="G11" s="89">
        <f>[6]Usepp_2018!H11</f>
        <v>1075.1968848609622</v>
      </c>
      <c r="H11" s="89">
        <f>[6]Usepp_2018!I11</f>
        <v>1277.5462849487403</v>
      </c>
      <c r="I11" s="89">
        <f>[6]Usepp_2018!J11</f>
        <v>6.9295092633951352E-2</v>
      </c>
      <c r="J11" s="89">
        <f>[6]Usepp_2018!K11</f>
        <v>85.925773236918914</v>
      </c>
      <c r="K11" s="89">
        <f>[6]Usepp_2018!L11</f>
        <v>7.5511765322068811</v>
      </c>
      <c r="L11" s="89">
        <f>[6]Usepp_2018!M11</f>
        <v>8.1603775782975152</v>
      </c>
      <c r="M11" s="89">
        <f>[6]Usepp_2018!N11</f>
        <v>0.81575839087539315</v>
      </c>
      <c r="N11" s="89">
        <f>[6]Usepp_2018!O11</f>
        <v>66.577625040897757</v>
      </c>
      <c r="O11" s="89">
        <f>[6]Usepp_2018!P11</f>
        <v>28.595132417568866</v>
      </c>
      <c r="P11" s="89">
        <f>[6]Usepp_2018!Q11</f>
        <v>1.1547862386921055</v>
      </c>
      <c r="Q11" s="89">
        <f>[6]Usepp_2018!R11</f>
        <v>52.794234284118417</v>
      </c>
      <c r="R11" s="89">
        <f>[6]Usepp_2018!S11</f>
        <v>1182.8638273032429</v>
      </c>
      <c r="S11" s="89">
        <f>[6]Usepp_2018!T11</f>
        <v>2.2374071884364709E-4</v>
      </c>
      <c r="T11" s="89">
        <f>[6]Usepp_2018!U11</f>
        <v>2777.5862746953467</v>
      </c>
      <c r="U11" s="89">
        <f>[6]Usepp_2018!V11</f>
        <v>129.47002009638061</v>
      </c>
      <c r="V11" s="89">
        <f>[6]Usepp_2018!W11</f>
        <v>107.94810556369204</v>
      </c>
      <c r="W11" s="89">
        <f>[6]Usepp_2018!X11</f>
        <v>17.572162802841223</v>
      </c>
      <c r="X11" s="89">
        <f>[6]Usepp_2018!Y11</f>
        <v>0.30474945872489106</v>
      </c>
      <c r="Y11" s="89">
        <f>[6]Usepp_2018!Z11</f>
        <v>5774.4320348682795</v>
      </c>
      <c r="Z11" s="89">
        <f>[6]Usepp_2018!AA11</f>
        <v>30.880738079345491</v>
      </c>
      <c r="AA11" s="89">
        <f>[6]Usepp_2018!AB11</f>
        <v>6.0057162151914296</v>
      </c>
      <c r="AB11" s="89">
        <f>[6]Usepp_2018!AC11</f>
        <v>0.29720539009120217</v>
      </c>
      <c r="AC11" s="89">
        <f>[6]Usepp_2018!AD11</f>
        <v>5.1098268364000194</v>
      </c>
      <c r="AD11" s="89">
        <f>[6]Usepp_2018!AE11</f>
        <v>73.881632267705754</v>
      </c>
      <c r="AE11" s="89">
        <f>[6]Usepp_2018!AF11</f>
        <v>303.54817837757793</v>
      </c>
      <c r="AF11" s="89">
        <f>[6]Usepp_2018!AG11</f>
        <v>29.077239035047867</v>
      </c>
      <c r="AG11" s="89">
        <f>[6]Usepp_2018!AH11</f>
        <v>103.84170659629281</v>
      </c>
      <c r="AH11" s="89">
        <f>[6]Usepp_2018!AI11</f>
        <v>141.72525512639069</v>
      </c>
      <c r="AI11" s="89">
        <f>[6]Usepp_2018!AJ11</f>
        <v>117.93664901873305</v>
      </c>
      <c r="AJ11" s="89">
        <f>[6]Usepp_2018!AK11</f>
        <v>74.014411783143018</v>
      </c>
      <c r="AK11" s="89">
        <f>[6]Usepp_2018!AL11</f>
        <v>39.385801589232756</v>
      </c>
      <c r="AL11" s="89">
        <f>[6]Usepp_2018!AM11</f>
        <v>159.47388332006128</v>
      </c>
      <c r="AM11" s="92">
        <f t="shared" ref="AM11:AM45" si="0">SUM(D11:AL11)</f>
        <v>104328.2296742196</v>
      </c>
      <c r="AN11" s="89">
        <f>[6]Usepp_2018!AO11</f>
        <v>274831.8237489051</v>
      </c>
      <c r="AO11" s="89">
        <f>[6]Usepp_2018!AP11</f>
        <v>0</v>
      </c>
      <c r="AP11" s="92">
        <f>SUM(AN11:AO11)</f>
        <v>274831.8237489051</v>
      </c>
      <c r="AQ11" s="89">
        <f>[6]Usepp_2018!AR11</f>
        <v>3644.7903141925967</v>
      </c>
      <c r="AR11" s="89">
        <f>[6]Usepp_2018!AS11</f>
        <v>1262.421945254345</v>
      </c>
      <c r="AS11" s="92">
        <f>SUM(AQ11:AR11)</f>
        <v>4907.212259446942</v>
      </c>
      <c r="AT11" s="89">
        <f>[6]Usepp_2018!AU11</f>
        <v>15499.208701497131</v>
      </c>
      <c r="AU11" s="92">
        <f>AT11+AP11+AS11</f>
        <v>295238.24470984918</v>
      </c>
      <c r="AV11" s="83">
        <f>AU11+AM11</f>
        <v>399566.4743840688</v>
      </c>
      <c r="AW11" s="139"/>
      <c r="AY11" s="103"/>
    </row>
    <row r="12" spans="1:51">
      <c r="A12" s="37" t="s">
        <v>123</v>
      </c>
      <c r="B12" s="23" t="s">
        <v>124</v>
      </c>
      <c r="C12" s="105" t="s">
        <v>34</v>
      </c>
      <c r="D12" s="89">
        <f>[6]Usepp_2018!E12</f>
        <v>447.82014723475322</v>
      </c>
      <c r="E12" s="89">
        <f>[6]Usepp_2018!F12</f>
        <v>11109.659490239821</v>
      </c>
      <c r="F12" s="89">
        <f>[6]Usepp_2018!G12</f>
        <v>58.449248929304126</v>
      </c>
      <c r="G12" s="89">
        <f>[6]Usepp_2018!H12</f>
        <v>138.11917624571936</v>
      </c>
      <c r="H12" s="89">
        <f>[6]Usepp_2018!I12</f>
        <v>7.3870258266925184</v>
      </c>
      <c r="I12" s="89">
        <f>[6]Usepp_2018!J12</f>
        <v>197.35637047229076</v>
      </c>
      <c r="J12" s="89">
        <f>[6]Usepp_2018!K12</f>
        <v>65.39013976985126</v>
      </c>
      <c r="K12" s="89">
        <f>[6]Usepp_2018!L12</f>
        <v>3425.5935045556012</v>
      </c>
      <c r="L12" s="89">
        <f>[6]Usepp_2018!M12</f>
        <v>4910.4639492267588</v>
      </c>
      <c r="M12" s="89">
        <f>[6]Usepp_2018!N12</f>
        <v>1.8232867094539282</v>
      </c>
      <c r="N12" s="89">
        <f>[6]Usepp_2018!O12</f>
        <v>571.19622940740692</v>
      </c>
      <c r="O12" s="89">
        <f>[6]Usepp_2018!P12</f>
        <v>6.7619659521084206</v>
      </c>
      <c r="P12" s="89">
        <f>[6]Usepp_2018!Q12</f>
        <v>57.812696554355426</v>
      </c>
      <c r="Q12" s="89">
        <f>[6]Usepp_2018!R12</f>
        <v>107.36957689407852</v>
      </c>
      <c r="R12" s="89">
        <f>[6]Usepp_2018!S12</f>
        <v>25319.580488603813</v>
      </c>
      <c r="S12" s="89">
        <f>[6]Usepp_2018!T12</f>
        <v>5.9795249891060859E-2</v>
      </c>
      <c r="T12" s="89">
        <f>[6]Usepp_2018!U12</f>
        <v>1713.2686523955463</v>
      </c>
      <c r="U12" s="89">
        <f>[6]Usepp_2018!V12</f>
        <v>2236.4947657416565</v>
      </c>
      <c r="V12" s="89">
        <f>[6]Usepp_2018!W12</f>
        <v>202.98457747113844</v>
      </c>
      <c r="W12" s="89">
        <f>[6]Usepp_2018!X12</f>
        <v>304.17833305483782</v>
      </c>
      <c r="X12" s="89">
        <f>[6]Usepp_2018!Y12</f>
        <v>0.23634344130503895</v>
      </c>
      <c r="Y12" s="89">
        <f>[6]Usepp_2018!Z12</f>
        <v>27.073275643522823</v>
      </c>
      <c r="Z12" s="89">
        <f>[6]Usepp_2018!AA12</f>
        <v>2.3398523745614876</v>
      </c>
      <c r="AA12" s="89">
        <f>[6]Usepp_2018!AB12</f>
        <v>1.1262814315615146</v>
      </c>
      <c r="AB12" s="89">
        <f>[6]Usepp_2018!AC12</f>
        <v>3.4669142005914012E-2</v>
      </c>
      <c r="AC12" s="89">
        <f>[6]Usepp_2018!AD12</f>
        <v>96.650361486861016</v>
      </c>
      <c r="AD12" s="89">
        <f>[6]Usepp_2018!AE12</f>
        <v>23.249383803433084</v>
      </c>
      <c r="AE12" s="89">
        <f>[6]Usepp_2018!AF12</f>
        <v>285.36203491596427</v>
      </c>
      <c r="AF12" s="89">
        <f>[6]Usepp_2018!AG12</f>
        <v>49.854408387401023</v>
      </c>
      <c r="AG12" s="89">
        <f>[6]Usepp_2018!AH12</f>
        <v>231.95306521310428</v>
      </c>
      <c r="AH12" s="89">
        <f>[6]Usepp_2018!AI12</f>
        <v>85.099634003422494</v>
      </c>
      <c r="AI12" s="89">
        <f>[6]Usepp_2018!AJ12</f>
        <v>17.786375728083904</v>
      </c>
      <c r="AJ12" s="89">
        <f>[6]Usepp_2018!AK12</f>
        <v>79.15418715257583</v>
      </c>
      <c r="AK12" s="89">
        <f>[6]Usepp_2018!AL12</f>
        <v>1.2037102043245036</v>
      </c>
      <c r="AL12" s="89">
        <f>[6]Usepp_2018!AM12</f>
        <v>493.98840880635942</v>
      </c>
      <c r="AM12" s="92">
        <f t="shared" si="0"/>
        <v>52276.881412269591</v>
      </c>
      <c r="AN12" s="89">
        <f>[6]Usepp_2018!AO12</f>
        <v>173.06425602304463</v>
      </c>
      <c r="AO12" s="89">
        <f>[6]Usepp_2018!AP12</f>
        <v>0</v>
      </c>
      <c r="AP12" s="92">
        <f t="shared" ref="AP12:AP45" si="1">SUM(AN12:AO12)</f>
        <v>173.06425602304463</v>
      </c>
      <c r="AQ12" s="89">
        <f>[6]Usepp_2018!AR12</f>
        <v>0</v>
      </c>
      <c r="AR12" s="89">
        <f>[6]Usepp_2018!AS12</f>
        <v>-325.00937154616497</v>
      </c>
      <c r="AS12" s="91">
        <f t="shared" ref="AS12:AS45" si="2">SUM(AQ12:AR12)</f>
        <v>-325.00937154616497</v>
      </c>
      <c r="AT12" s="89">
        <f>[6]Usepp_2018!AU12</f>
        <v>40411.971147071694</v>
      </c>
      <c r="AU12" s="91">
        <f t="shared" ref="AU12:AU45" si="3">AT12+AP12+AS12</f>
        <v>40260.026031548579</v>
      </c>
      <c r="AV12" s="83">
        <f t="shared" ref="AV12:AV45" si="4">AU12+AM12</f>
        <v>92536.907443818171</v>
      </c>
      <c r="AW12" s="139"/>
      <c r="AY12" s="103"/>
    </row>
    <row r="13" spans="1:51">
      <c r="A13" s="37" t="s">
        <v>125</v>
      </c>
      <c r="B13" s="23" t="s">
        <v>127</v>
      </c>
      <c r="C13" s="105" t="s">
        <v>126</v>
      </c>
      <c r="D13" s="89">
        <f>[6]Usepp_2018!E13</f>
        <v>12269.789967354152</v>
      </c>
      <c r="E13" s="89">
        <f>[6]Usepp_2018!F13</f>
        <v>336.39878197827755</v>
      </c>
      <c r="F13" s="89">
        <f>[6]Usepp_2018!G13</f>
        <v>12287.629680345251</v>
      </c>
      <c r="G13" s="89">
        <f>[6]Usepp_2018!H13</f>
        <v>139.46272654979288</v>
      </c>
      <c r="H13" s="89">
        <f>[6]Usepp_2018!I13</f>
        <v>114.74547142755394</v>
      </c>
      <c r="I13" s="89">
        <f>[6]Usepp_2018!J13</f>
        <v>0.93724582769120324</v>
      </c>
      <c r="J13" s="89">
        <f>[6]Usepp_2018!K13</f>
        <v>29.798976742761152</v>
      </c>
      <c r="K13" s="89">
        <f>[6]Usepp_2018!L13</f>
        <v>73.377000435554194</v>
      </c>
      <c r="L13" s="89">
        <f>[6]Usepp_2018!M13</f>
        <v>130.09945055900565</v>
      </c>
      <c r="M13" s="89">
        <f>[6]Usepp_2018!N13</f>
        <v>1.9506540507915757</v>
      </c>
      <c r="N13" s="89">
        <f>[6]Usepp_2018!O13</f>
        <v>789.55540236607783</v>
      </c>
      <c r="O13" s="89">
        <f>[6]Usepp_2018!P13</f>
        <v>98.968738398358823</v>
      </c>
      <c r="P13" s="89">
        <f>[6]Usepp_2018!Q13</f>
        <v>90.889497494426706</v>
      </c>
      <c r="Q13" s="89">
        <f>[6]Usepp_2018!R13</f>
        <v>52.685288580807949</v>
      </c>
      <c r="R13" s="89">
        <f>[6]Usepp_2018!S13</f>
        <v>439.65723949895585</v>
      </c>
      <c r="S13" s="89">
        <f>[6]Usepp_2018!T13</f>
        <v>3.3521236778259698</v>
      </c>
      <c r="T13" s="89">
        <f>[6]Usepp_2018!U13</f>
        <v>3989.2708988258487</v>
      </c>
      <c r="U13" s="89">
        <f>[6]Usepp_2018!V13</f>
        <v>2176.7417830171589</v>
      </c>
      <c r="V13" s="89">
        <f>[6]Usepp_2018!W13</f>
        <v>158.73805177891251</v>
      </c>
      <c r="W13" s="89">
        <f>[6]Usepp_2018!X13</f>
        <v>455.92212728037362</v>
      </c>
      <c r="X13" s="89">
        <f>[6]Usepp_2018!Y13</f>
        <v>36.158257945406795</v>
      </c>
      <c r="Y13" s="89">
        <f>[6]Usepp_2018!Z13</f>
        <v>16515.058841768016</v>
      </c>
      <c r="Z13" s="89">
        <f>[6]Usepp_2018!AA13</f>
        <v>115.41540489887869</v>
      </c>
      <c r="AA13" s="89">
        <f>[6]Usepp_2018!AB13</f>
        <v>148.09135144963221</v>
      </c>
      <c r="AB13" s="89">
        <f>[6]Usepp_2018!AC13</f>
        <v>21.270479529636539</v>
      </c>
      <c r="AC13" s="89">
        <f>[6]Usepp_2018!AD13</f>
        <v>130.530372346256</v>
      </c>
      <c r="AD13" s="89">
        <f>[6]Usepp_2018!AE13</f>
        <v>61.626070037975509</v>
      </c>
      <c r="AE13" s="89">
        <f>[6]Usepp_2018!AF13</f>
        <v>282.21095424001254</v>
      </c>
      <c r="AF13" s="89">
        <f>[6]Usepp_2018!AG13</f>
        <v>34.529272801976987</v>
      </c>
      <c r="AG13" s="89">
        <f>[6]Usepp_2018!AH13</f>
        <v>519.17586560945654</v>
      </c>
      <c r="AH13" s="89">
        <f>[6]Usepp_2018!AI13</f>
        <v>2704.6488753930921</v>
      </c>
      <c r="AI13" s="89">
        <f>[6]Usepp_2018!AJ13</f>
        <v>1052.234732269279</v>
      </c>
      <c r="AJ13" s="89">
        <f>[6]Usepp_2018!AK13</f>
        <v>2025.0232127061245</v>
      </c>
      <c r="AK13" s="89">
        <f>[6]Usepp_2018!AL13</f>
        <v>98.931015179275832</v>
      </c>
      <c r="AL13" s="89">
        <f>[6]Usepp_2018!AM13</f>
        <v>567.9397739478577</v>
      </c>
      <c r="AM13" s="92">
        <f t="shared" si="0"/>
        <v>57952.815586312463</v>
      </c>
      <c r="AN13" s="89">
        <f>[6]Usepp_2018!AO13</f>
        <v>278461.53137924115</v>
      </c>
      <c r="AO13" s="89">
        <f>[6]Usepp_2018!AP13</f>
        <v>0</v>
      </c>
      <c r="AP13" s="92">
        <f t="shared" si="1"/>
        <v>278461.53137924115</v>
      </c>
      <c r="AQ13" s="89">
        <f>[6]Usepp_2018!AR13</f>
        <v>0</v>
      </c>
      <c r="AR13" s="89">
        <f>[6]Usepp_2018!AS13</f>
        <v>-1624.0507506318029</v>
      </c>
      <c r="AS13" s="91">
        <f t="shared" si="2"/>
        <v>-1624.0507506318029</v>
      </c>
      <c r="AT13" s="89">
        <f>[6]Usepp_2018!AU13</f>
        <v>14265.394198698967</v>
      </c>
      <c r="AU13" s="91">
        <f t="shared" si="3"/>
        <v>291102.87482730835</v>
      </c>
      <c r="AV13" s="83">
        <f t="shared" si="4"/>
        <v>349055.69041362079</v>
      </c>
      <c r="AW13" s="139"/>
      <c r="AY13" s="103"/>
    </row>
    <row r="14" spans="1:51">
      <c r="A14" s="37" t="s">
        <v>128</v>
      </c>
      <c r="B14" s="23" t="s">
        <v>130</v>
      </c>
      <c r="C14" s="105" t="s">
        <v>129</v>
      </c>
      <c r="D14" s="89">
        <f>[6]Usepp_2018!E14</f>
        <v>153.71185284200087</v>
      </c>
      <c r="E14" s="89">
        <f>[6]Usepp_2018!F14</f>
        <v>1525.9061973535026</v>
      </c>
      <c r="F14" s="89">
        <f>[6]Usepp_2018!G14</f>
        <v>1821.3813065093866</v>
      </c>
      <c r="G14" s="89">
        <f>[6]Usepp_2018!H14</f>
        <v>8116.7266061508908</v>
      </c>
      <c r="H14" s="89">
        <f>[6]Usepp_2018!I14</f>
        <v>9.9405932949457529</v>
      </c>
      <c r="I14" s="89">
        <f>[6]Usepp_2018!J14</f>
        <v>4.1686516304716736</v>
      </c>
      <c r="J14" s="89">
        <f>[6]Usepp_2018!K14</f>
        <v>88.607306209992871</v>
      </c>
      <c r="K14" s="89">
        <f>[6]Usepp_2018!L14</f>
        <v>318.26377196086969</v>
      </c>
      <c r="L14" s="89">
        <f>[6]Usepp_2018!M14</f>
        <v>726.88325633826264</v>
      </c>
      <c r="M14" s="89">
        <f>[6]Usepp_2018!N14</f>
        <v>53.241610685495779</v>
      </c>
      <c r="N14" s="89">
        <f>[6]Usepp_2018!O14</f>
        <v>726.01556308711781</v>
      </c>
      <c r="O14" s="89">
        <f>[6]Usepp_2018!P14</f>
        <v>19.238444909322403</v>
      </c>
      <c r="P14" s="89">
        <f>[6]Usepp_2018!Q14</f>
        <v>11.171804327436949</v>
      </c>
      <c r="Q14" s="89">
        <f>[6]Usepp_2018!R14</f>
        <v>13.094585909010348</v>
      </c>
      <c r="R14" s="89">
        <f>[6]Usepp_2018!S14</f>
        <v>344.45527095050448</v>
      </c>
      <c r="S14" s="89">
        <f>[6]Usepp_2018!T14</f>
        <v>7.3565528539012961</v>
      </c>
      <c r="T14" s="89">
        <f>[6]Usepp_2018!U14</f>
        <v>376.71283179933988</v>
      </c>
      <c r="U14" s="89">
        <f>[6]Usepp_2018!V14</f>
        <v>474.90736690330095</v>
      </c>
      <c r="V14" s="89">
        <f>[6]Usepp_2018!W14</f>
        <v>142.67041789686303</v>
      </c>
      <c r="W14" s="89">
        <f>[6]Usepp_2018!X14</f>
        <v>25.076868500848818</v>
      </c>
      <c r="X14" s="89">
        <f>[6]Usepp_2018!Y14</f>
        <v>3.1968440462256456</v>
      </c>
      <c r="Y14" s="89">
        <f>[6]Usepp_2018!Z14</f>
        <v>109.92959565209114</v>
      </c>
      <c r="Z14" s="89">
        <f>[6]Usepp_2018!AA14</f>
        <v>71.772420799541848</v>
      </c>
      <c r="AA14" s="89">
        <f>[6]Usepp_2018!AB14</f>
        <v>25.617933673324288</v>
      </c>
      <c r="AB14" s="89">
        <f>[6]Usepp_2018!AC14</f>
        <v>95.425260178900245</v>
      </c>
      <c r="AC14" s="89">
        <f>[6]Usepp_2018!AD14</f>
        <v>20.352050739597829</v>
      </c>
      <c r="AD14" s="89">
        <f>[6]Usepp_2018!AE14</f>
        <v>6.3289531568467998</v>
      </c>
      <c r="AE14" s="89">
        <f>[6]Usepp_2018!AF14</f>
        <v>312.34535023749487</v>
      </c>
      <c r="AF14" s="89">
        <f>[6]Usepp_2018!AG14</f>
        <v>160.22954711006807</v>
      </c>
      <c r="AG14" s="89">
        <f>[6]Usepp_2018!AH14</f>
        <v>2613.3503856677353</v>
      </c>
      <c r="AH14" s="89">
        <f>[6]Usepp_2018!AI14</f>
        <v>63.84985385636945</v>
      </c>
      <c r="AI14" s="89">
        <f>[6]Usepp_2018!AJ14</f>
        <v>24.521208145378118</v>
      </c>
      <c r="AJ14" s="89">
        <f>[6]Usepp_2018!AK14</f>
        <v>121.5767834232241</v>
      </c>
      <c r="AK14" s="89">
        <f>[6]Usepp_2018!AL14</f>
        <v>569.33473168327509</v>
      </c>
      <c r="AL14" s="89">
        <f>[6]Usepp_2018!AM14</f>
        <v>172.16582609482276</v>
      </c>
      <c r="AM14" s="92">
        <f t="shared" si="0"/>
        <v>19329.527604578354</v>
      </c>
      <c r="AN14" s="89">
        <f>[6]Usepp_2018!AO14</f>
        <v>55150.622204001891</v>
      </c>
      <c r="AO14" s="89">
        <f>[6]Usepp_2018!AP14</f>
        <v>0</v>
      </c>
      <c r="AP14" s="92">
        <f t="shared" si="1"/>
        <v>55150.622204001891</v>
      </c>
      <c r="AQ14" s="89">
        <f>[6]Usepp_2018!AR14</f>
        <v>0</v>
      </c>
      <c r="AR14" s="89">
        <f>[6]Usepp_2018!AS14</f>
        <v>-603.05816449670613</v>
      </c>
      <c r="AS14" s="91">
        <f t="shared" si="2"/>
        <v>-603.05816449670613</v>
      </c>
      <c r="AT14" s="89">
        <f>[6]Usepp_2018!AU14</f>
        <v>42881.763950881999</v>
      </c>
      <c r="AU14" s="91">
        <f t="shared" si="3"/>
        <v>97429.327990387188</v>
      </c>
      <c r="AV14" s="83">
        <f t="shared" si="4"/>
        <v>116758.85559496554</v>
      </c>
      <c r="AW14" s="139"/>
      <c r="AY14" s="103"/>
    </row>
    <row r="15" spans="1:51">
      <c r="A15" s="37" t="s">
        <v>131</v>
      </c>
      <c r="B15" s="23" t="s">
        <v>133</v>
      </c>
      <c r="C15" s="105" t="s">
        <v>132</v>
      </c>
      <c r="D15" s="89">
        <f>[6]Usepp_2018!E15</f>
        <v>452.86944926844626</v>
      </c>
      <c r="E15" s="89">
        <f>[6]Usepp_2018!F15</f>
        <v>1239.2374268099925</v>
      </c>
      <c r="F15" s="89">
        <f>[6]Usepp_2018!G15</f>
        <v>5534.1691854117989</v>
      </c>
      <c r="G15" s="89">
        <f>[6]Usepp_2018!H15</f>
        <v>1121.1402369300833</v>
      </c>
      <c r="H15" s="89">
        <f>[6]Usepp_2018!I15</f>
        <v>4948.6321885291882</v>
      </c>
      <c r="I15" s="89">
        <f>[6]Usepp_2018!J15</f>
        <v>0.42743113719692333</v>
      </c>
      <c r="J15" s="89">
        <f>[6]Usepp_2018!K15</f>
        <v>58.717965259651038</v>
      </c>
      <c r="K15" s="89">
        <f>[6]Usepp_2018!L15</f>
        <v>1285.4296699462259</v>
      </c>
      <c r="L15" s="89">
        <f>[6]Usepp_2018!M15</f>
        <v>816.17831695628399</v>
      </c>
      <c r="M15" s="89">
        <f>[6]Usepp_2018!N15</f>
        <v>15.421090942139106</v>
      </c>
      <c r="N15" s="89">
        <f>[6]Usepp_2018!O15</f>
        <v>3116.261640715566</v>
      </c>
      <c r="O15" s="89">
        <f>[6]Usepp_2018!P15</f>
        <v>104.315733235971</v>
      </c>
      <c r="P15" s="89">
        <f>[6]Usepp_2018!Q15</f>
        <v>76.148324085979084</v>
      </c>
      <c r="Q15" s="89">
        <f>[6]Usepp_2018!R15</f>
        <v>63.571034461589669</v>
      </c>
      <c r="R15" s="89">
        <f>[6]Usepp_2018!S15</f>
        <v>8853.6838618543297</v>
      </c>
      <c r="S15" s="89">
        <f>[6]Usepp_2018!T15</f>
        <v>0.77256587963579471</v>
      </c>
      <c r="T15" s="89">
        <f>[6]Usepp_2018!U15</f>
        <v>484.89143171718661</v>
      </c>
      <c r="U15" s="89">
        <f>[6]Usepp_2018!V15</f>
        <v>854.06883929893297</v>
      </c>
      <c r="V15" s="89">
        <f>[6]Usepp_2018!W15</f>
        <v>174.84125765779052</v>
      </c>
      <c r="W15" s="89">
        <f>[6]Usepp_2018!X15</f>
        <v>935.48197683972955</v>
      </c>
      <c r="X15" s="89">
        <f>[6]Usepp_2018!Y15</f>
        <v>391.7031407017393</v>
      </c>
      <c r="Y15" s="89">
        <f>[6]Usepp_2018!Z15</f>
        <v>799.41614509656711</v>
      </c>
      <c r="Z15" s="89">
        <f>[6]Usepp_2018!AA15</f>
        <v>2028.5672267384762</v>
      </c>
      <c r="AA15" s="89">
        <f>[6]Usepp_2018!AB15</f>
        <v>5382.5282674706496</v>
      </c>
      <c r="AB15" s="89">
        <f>[6]Usepp_2018!AC15</f>
        <v>59.119370469110329</v>
      </c>
      <c r="AC15" s="89">
        <f>[6]Usepp_2018!AD15</f>
        <v>119.70728044453637</v>
      </c>
      <c r="AD15" s="89">
        <f>[6]Usepp_2018!AE15</f>
        <v>98.469345703774223</v>
      </c>
      <c r="AE15" s="89">
        <f>[6]Usepp_2018!AF15</f>
        <v>2790.281869254598</v>
      </c>
      <c r="AF15" s="89">
        <f>[6]Usepp_2018!AG15</f>
        <v>636.93023561454959</v>
      </c>
      <c r="AG15" s="89">
        <f>[6]Usepp_2018!AH15</f>
        <v>1339.4699608612252</v>
      </c>
      <c r="AH15" s="89">
        <f>[6]Usepp_2018!AI15</f>
        <v>944.80902016727464</v>
      </c>
      <c r="AI15" s="89">
        <f>[6]Usepp_2018!AJ15</f>
        <v>578.77876414075149</v>
      </c>
      <c r="AJ15" s="89">
        <f>[6]Usepp_2018!AK15</f>
        <v>189.84493013366227</v>
      </c>
      <c r="AK15" s="89">
        <f>[6]Usepp_2018!AL15</f>
        <v>283.39803697537468</v>
      </c>
      <c r="AL15" s="89">
        <f>[6]Usepp_2018!AM15</f>
        <v>458.88446736200075</v>
      </c>
      <c r="AM15" s="92">
        <f t="shared" si="0"/>
        <v>46238.167688072012</v>
      </c>
      <c r="AN15" s="89">
        <f>[6]Usepp_2018!AO15</f>
        <v>6259.364840457084</v>
      </c>
      <c r="AO15" s="89">
        <f>[6]Usepp_2018!AP15</f>
        <v>0</v>
      </c>
      <c r="AP15" s="92">
        <f t="shared" si="1"/>
        <v>6259.364840457084</v>
      </c>
      <c r="AQ15" s="89">
        <f>[6]Usepp_2018!AR15</f>
        <v>1.4806677313702004</v>
      </c>
      <c r="AR15" s="89">
        <f>[6]Usepp_2018!AS15</f>
        <v>-233.94788155731027</v>
      </c>
      <c r="AS15" s="91">
        <f t="shared" si="2"/>
        <v>-232.46721382594006</v>
      </c>
      <c r="AT15" s="89">
        <f>[6]Usepp_2018!AU15</f>
        <v>2696.4292185738532</v>
      </c>
      <c r="AU15" s="91">
        <f t="shared" si="3"/>
        <v>8723.3268452049979</v>
      </c>
      <c r="AV15" s="83">
        <f t="shared" si="4"/>
        <v>54961.494533277008</v>
      </c>
      <c r="AW15" s="139"/>
      <c r="AY15" s="103"/>
    </row>
    <row r="16" spans="1:51">
      <c r="A16" s="37" t="s">
        <v>134</v>
      </c>
      <c r="B16" s="23" t="s">
        <v>136</v>
      </c>
      <c r="C16" s="105" t="s">
        <v>135</v>
      </c>
      <c r="D16" s="89">
        <f>[6]Usepp_2018!E16</f>
        <v>3134.4057702826576</v>
      </c>
      <c r="E16" s="89">
        <f>[6]Usepp_2018!F16</f>
        <v>4487.545704261207</v>
      </c>
      <c r="F16" s="89">
        <f>[6]Usepp_2018!G16</f>
        <v>669.8312422207897</v>
      </c>
      <c r="G16" s="89">
        <f>[6]Usepp_2018!H16</f>
        <v>617.81385847563956</v>
      </c>
      <c r="H16" s="89">
        <f>[6]Usepp_2018!I16</f>
        <v>1.362237112998447</v>
      </c>
      <c r="I16" s="89">
        <f>[6]Usepp_2018!J16</f>
        <v>0</v>
      </c>
      <c r="J16" s="89">
        <f>[6]Usepp_2018!K16</f>
        <v>192.52619772380592</v>
      </c>
      <c r="K16" s="89">
        <f>[6]Usepp_2018!L16</f>
        <v>5249.2752867087993</v>
      </c>
      <c r="L16" s="89">
        <f>[6]Usepp_2018!M16</f>
        <v>2101.5845499188176</v>
      </c>
      <c r="M16" s="89">
        <f>[6]Usepp_2018!N16</f>
        <v>234.29902944792391</v>
      </c>
      <c r="N16" s="89">
        <f>[6]Usepp_2018!O16</f>
        <v>119.49162108854861</v>
      </c>
      <c r="O16" s="89">
        <f>[6]Usepp_2018!P16</f>
        <v>4.9851184625518581</v>
      </c>
      <c r="P16" s="89">
        <f>[6]Usepp_2018!Q16</f>
        <v>476.66648501977886</v>
      </c>
      <c r="Q16" s="89">
        <f>[6]Usepp_2018!R16</f>
        <v>797.22654074093691</v>
      </c>
      <c r="R16" s="89">
        <f>[6]Usepp_2018!S16</f>
        <v>14138.040910457798</v>
      </c>
      <c r="S16" s="89">
        <f>[6]Usepp_2018!T16</f>
        <v>315.61040935043206</v>
      </c>
      <c r="T16" s="89">
        <f>[6]Usepp_2018!U16</f>
        <v>6024.7607916482684</v>
      </c>
      <c r="U16" s="89">
        <f>[6]Usepp_2018!V16</f>
        <v>2110.543869346473</v>
      </c>
      <c r="V16" s="89">
        <f>[6]Usepp_2018!W16</f>
        <v>4327.6759545632831</v>
      </c>
      <c r="W16" s="89">
        <f>[6]Usepp_2018!X16</f>
        <v>1582.4878422240749</v>
      </c>
      <c r="X16" s="89">
        <f>[6]Usepp_2018!Y16</f>
        <v>495.29990895244862</v>
      </c>
      <c r="Y16" s="89">
        <f>[6]Usepp_2018!Z16</f>
        <v>4145.1870616057467</v>
      </c>
      <c r="Z16" s="89">
        <f>[6]Usepp_2018!AA16</f>
        <v>1715.5752338358511</v>
      </c>
      <c r="AA16" s="89">
        <f>[6]Usepp_2018!AB16</f>
        <v>1459.0321193240097</v>
      </c>
      <c r="AB16" s="89">
        <f>[6]Usepp_2018!AC16</f>
        <v>285.69088042576885</v>
      </c>
      <c r="AC16" s="89">
        <f>[6]Usepp_2018!AD16</f>
        <v>166.13635863057101</v>
      </c>
      <c r="AD16" s="89">
        <f>[6]Usepp_2018!AE16</f>
        <v>424.1076786570224</v>
      </c>
      <c r="AE16" s="89">
        <f>[6]Usepp_2018!AF16</f>
        <v>4270.76499541252</v>
      </c>
      <c r="AF16" s="89">
        <f>[6]Usepp_2018!AG16</f>
        <v>953.7379955499465</v>
      </c>
      <c r="AG16" s="89">
        <f>[6]Usepp_2018!AH16</f>
        <v>3445.0517929627131</v>
      </c>
      <c r="AH16" s="89">
        <f>[6]Usepp_2018!AI16</f>
        <v>2418.0879528090391</v>
      </c>
      <c r="AI16" s="89">
        <f>[6]Usepp_2018!AJ16</f>
        <v>1104.285102268552</v>
      </c>
      <c r="AJ16" s="89">
        <f>[6]Usepp_2018!AK16</f>
        <v>1550.9735616324024</v>
      </c>
      <c r="AK16" s="89">
        <f>[6]Usepp_2018!AL16</f>
        <v>97.318170127603906</v>
      </c>
      <c r="AL16" s="89">
        <f>[6]Usepp_2018!AM16</f>
        <v>216.57564644090331</v>
      </c>
      <c r="AM16" s="92">
        <f t="shared" si="0"/>
        <v>69333.957877689885</v>
      </c>
      <c r="AN16" s="89">
        <f>[6]Usepp_2018!AO16</f>
        <v>30499.268624226817</v>
      </c>
      <c r="AO16" s="89">
        <f>[6]Usepp_2018!AP16</f>
        <v>0</v>
      </c>
      <c r="AP16" s="92">
        <f t="shared" si="1"/>
        <v>30499.268624226817</v>
      </c>
      <c r="AQ16" s="89">
        <f>[6]Usepp_2018!AR16</f>
        <v>0</v>
      </c>
      <c r="AR16" s="89">
        <f>[6]Usepp_2018!AS16</f>
        <v>360.86044062724682</v>
      </c>
      <c r="AS16" s="91">
        <f t="shared" si="2"/>
        <v>360.86044062724682</v>
      </c>
      <c r="AT16" s="89">
        <f>[6]Usepp_2018!AU16</f>
        <v>7770.3316341107356</v>
      </c>
      <c r="AU16" s="91">
        <f t="shared" si="3"/>
        <v>38630.460698964802</v>
      </c>
      <c r="AV16" s="83">
        <f t="shared" si="4"/>
        <v>107964.41857665469</v>
      </c>
      <c r="AW16" s="139"/>
      <c r="AY16" s="103"/>
    </row>
    <row r="17" spans="1:51">
      <c r="A17" s="37" t="s">
        <v>137</v>
      </c>
      <c r="B17" s="23" t="s">
        <v>139</v>
      </c>
      <c r="C17" s="105" t="s">
        <v>138</v>
      </c>
      <c r="D17" s="89">
        <f>[6]Usepp_2018!E17</f>
        <v>5742.93535454427</v>
      </c>
      <c r="E17" s="89">
        <f>[6]Usepp_2018!F17</f>
        <v>2838.2338476265709</v>
      </c>
      <c r="F17" s="89">
        <f>[6]Usepp_2018!G17</f>
        <v>2275.9792500871636</v>
      </c>
      <c r="G17" s="89">
        <f>[6]Usepp_2018!H17</f>
        <v>4090.9271312445076</v>
      </c>
      <c r="H17" s="89">
        <f>[6]Usepp_2018!I17</f>
        <v>0.20424761330522986</v>
      </c>
      <c r="I17" s="89">
        <f>[6]Usepp_2018!J17</f>
        <v>0.48796242594082057</v>
      </c>
      <c r="J17" s="89">
        <f>[6]Usepp_2018!K17</f>
        <v>2639.1286414048532</v>
      </c>
      <c r="K17" s="89">
        <f>[6]Usepp_2018!L17</f>
        <v>3649.0650694368774</v>
      </c>
      <c r="L17" s="89">
        <f>[6]Usepp_2018!M17</f>
        <v>1373.102635941091</v>
      </c>
      <c r="M17" s="89">
        <f>[6]Usepp_2018!N17</f>
        <v>93.154059220738844</v>
      </c>
      <c r="N17" s="89">
        <f>[6]Usepp_2018!O17</f>
        <v>540.95412716152327</v>
      </c>
      <c r="O17" s="89">
        <f>[6]Usepp_2018!P17</f>
        <v>237.02701407187593</v>
      </c>
      <c r="P17" s="89">
        <f>[6]Usepp_2018!Q17</f>
        <v>371.44977863522416</v>
      </c>
      <c r="Q17" s="89">
        <f>[6]Usepp_2018!R17</f>
        <v>597.99183322618387</v>
      </c>
      <c r="R17" s="89">
        <f>[6]Usepp_2018!S17</f>
        <v>4874.8407093348906</v>
      </c>
      <c r="S17" s="89">
        <f>[6]Usepp_2018!T17</f>
        <v>53.595798160596964</v>
      </c>
      <c r="T17" s="89">
        <f>[6]Usepp_2018!U17</f>
        <v>155.8000750128391</v>
      </c>
      <c r="U17" s="89">
        <f>[6]Usepp_2018!V17</f>
        <v>437.4327404706525</v>
      </c>
      <c r="V17" s="89">
        <f>[6]Usepp_2018!W17</f>
        <v>773.1994977858709</v>
      </c>
      <c r="W17" s="89">
        <f>[6]Usepp_2018!X17</f>
        <v>167.15059353433165</v>
      </c>
      <c r="X17" s="89">
        <f>[6]Usepp_2018!Y17</f>
        <v>25.125858642017846</v>
      </c>
      <c r="Y17" s="89">
        <f>[6]Usepp_2018!Z17</f>
        <v>1687.7589157539985</v>
      </c>
      <c r="Z17" s="89">
        <f>[6]Usepp_2018!AA17</f>
        <v>280.85926785206777</v>
      </c>
      <c r="AA17" s="89">
        <f>[6]Usepp_2018!AB17</f>
        <v>458.88301313828038</v>
      </c>
      <c r="AB17" s="89">
        <f>[6]Usepp_2018!AC17</f>
        <v>373.01361933362494</v>
      </c>
      <c r="AC17" s="89">
        <f>[6]Usepp_2018!AD17</f>
        <v>189.82428603579126</v>
      </c>
      <c r="AD17" s="89">
        <f>[6]Usepp_2018!AE17</f>
        <v>68.608059084675645</v>
      </c>
      <c r="AE17" s="89">
        <f>[6]Usepp_2018!AF17</f>
        <v>1707.9553566242419</v>
      </c>
      <c r="AF17" s="89">
        <f>[6]Usepp_2018!AG17</f>
        <v>504.48157978052512</v>
      </c>
      <c r="AG17" s="89">
        <f>[6]Usepp_2018!AH17</f>
        <v>1244.2254235218318</v>
      </c>
      <c r="AH17" s="89">
        <f>[6]Usepp_2018!AI17</f>
        <v>501.08524426858497</v>
      </c>
      <c r="AI17" s="89">
        <f>[6]Usepp_2018!AJ17</f>
        <v>549.31105613069644</v>
      </c>
      <c r="AJ17" s="89">
        <f>[6]Usepp_2018!AK17</f>
        <v>9648.3784908888611</v>
      </c>
      <c r="AK17" s="89">
        <f>[6]Usepp_2018!AL17</f>
        <v>194.96045184932089</v>
      </c>
      <c r="AL17" s="89">
        <f>[6]Usepp_2018!AM17</f>
        <v>386.92434704221944</v>
      </c>
      <c r="AM17" s="92">
        <f t="shared" si="0"/>
        <v>48734.055336886049</v>
      </c>
      <c r="AN17" s="89">
        <f>[6]Usepp_2018!AO17</f>
        <v>48331.271270595927</v>
      </c>
      <c r="AO17" s="89">
        <f>[6]Usepp_2018!AP17</f>
        <v>0</v>
      </c>
      <c r="AP17" s="92">
        <f t="shared" si="1"/>
        <v>48331.271270595927</v>
      </c>
      <c r="AQ17" s="89">
        <f>[6]Usepp_2018!AR17</f>
        <v>0</v>
      </c>
      <c r="AR17" s="89">
        <f>[6]Usepp_2018!AS17</f>
        <v>747.72596011978067</v>
      </c>
      <c r="AS17" s="91">
        <f t="shared" si="2"/>
        <v>747.72596011978067</v>
      </c>
      <c r="AT17" s="89">
        <f>[6]Usepp_2018!AU17</f>
        <v>2954.885613098118</v>
      </c>
      <c r="AU17" s="91">
        <f t="shared" si="3"/>
        <v>52033.882843813823</v>
      </c>
      <c r="AV17" s="83">
        <f t="shared" si="4"/>
        <v>100767.93818069987</v>
      </c>
      <c r="AW17" s="139"/>
      <c r="AY17" s="103"/>
    </row>
    <row r="18" spans="1:51">
      <c r="A18" s="37" t="s">
        <v>140</v>
      </c>
      <c r="B18" s="23" t="s">
        <v>142</v>
      </c>
      <c r="C18" s="106" t="s">
        <v>141</v>
      </c>
      <c r="D18" s="89">
        <f>[6]Usepp_2018!E18</f>
        <v>1322.2866982250146</v>
      </c>
      <c r="E18" s="89">
        <f>[6]Usepp_2018!F18</f>
        <v>4736.7441106076458</v>
      </c>
      <c r="F18" s="89">
        <f>[6]Usepp_2018!G18</f>
        <v>3642.0905347902781</v>
      </c>
      <c r="G18" s="89">
        <f>[6]Usepp_2018!H18</f>
        <v>1065.090020466125</v>
      </c>
      <c r="H18" s="89">
        <f>[6]Usepp_2018!I18</f>
        <v>0</v>
      </c>
      <c r="I18" s="89">
        <f>[6]Usepp_2018!J18</f>
        <v>5.2791172920332174</v>
      </c>
      <c r="J18" s="89">
        <f>[6]Usepp_2018!K18</f>
        <v>1048.4589670776027</v>
      </c>
      <c r="K18" s="89">
        <f>[6]Usepp_2018!L18</f>
        <v>12745.272582558582</v>
      </c>
      <c r="L18" s="89">
        <f>[6]Usepp_2018!M18</f>
        <v>2611.7998511583819</v>
      </c>
      <c r="M18" s="89">
        <f>[6]Usepp_2018!N18</f>
        <v>54.031125891148719</v>
      </c>
      <c r="N18" s="89">
        <f>[6]Usepp_2018!O18</f>
        <v>513.35689531951891</v>
      </c>
      <c r="O18" s="89">
        <f>[6]Usepp_2018!P18</f>
        <v>3672.6332429665549</v>
      </c>
      <c r="P18" s="89">
        <f>[6]Usepp_2018!Q18</f>
        <v>856.23396272021807</v>
      </c>
      <c r="Q18" s="89">
        <f>[6]Usepp_2018!R18</f>
        <v>641.41222560470658</v>
      </c>
      <c r="R18" s="89">
        <f>[6]Usepp_2018!S18</f>
        <v>98097.046805596896</v>
      </c>
      <c r="S18" s="89">
        <f>[6]Usepp_2018!T18</f>
        <v>647.51710360095626</v>
      </c>
      <c r="T18" s="89">
        <f>[6]Usepp_2018!U18</f>
        <v>2265.9720037616944</v>
      </c>
      <c r="U18" s="89">
        <f>[6]Usepp_2018!V18</f>
        <v>5112.9761505696115</v>
      </c>
      <c r="V18" s="89">
        <f>[6]Usepp_2018!W18</f>
        <v>767.84122417749609</v>
      </c>
      <c r="W18" s="89">
        <f>[6]Usepp_2018!X18</f>
        <v>419.46961696605848</v>
      </c>
      <c r="X18" s="89">
        <f>[6]Usepp_2018!Y18</f>
        <v>93.866475753351793</v>
      </c>
      <c r="Y18" s="89">
        <f>[6]Usepp_2018!Z18</f>
        <v>2239.136040026654</v>
      </c>
      <c r="Z18" s="89">
        <f>[6]Usepp_2018!AA18</f>
        <v>480.68222909429278</v>
      </c>
      <c r="AA18" s="89">
        <f>[6]Usepp_2018!AB18</f>
        <v>1371.5358803226757</v>
      </c>
      <c r="AB18" s="89">
        <f>[6]Usepp_2018!AC18</f>
        <v>81.772934411744615</v>
      </c>
      <c r="AC18" s="89">
        <f>[6]Usepp_2018!AD18</f>
        <v>276.91691789168823</v>
      </c>
      <c r="AD18" s="89">
        <f>[6]Usepp_2018!AE18</f>
        <v>108.81902022343945</v>
      </c>
      <c r="AE18" s="89">
        <f>[6]Usepp_2018!AF18</f>
        <v>4068.3725160891231</v>
      </c>
      <c r="AF18" s="89">
        <f>[6]Usepp_2018!AG18</f>
        <v>733.70756773865639</v>
      </c>
      <c r="AG18" s="89">
        <f>[6]Usepp_2018!AH18</f>
        <v>1433.2806177020464</v>
      </c>
      <c r="AH18" s="89">
        <f>[6]Usepp_2018!AI18</f>
        <v>357.95945640566629</v>
      </c>
      <c r="AI18" s="89">
        <f>[6]Usepp_2018!AJ18</f>
        <v>402.81139776745351</v>
      </c>
      <c r="AJ18" s="89">
        <f>[6]Usepp_2018!AK18</f>
        <v>375.68115137998979</v>
      </c>
      <c r="AK18" s="89">
        <f>[6]Usepp_2018!AL18</f>
        <v>122.93716936601682</v>
      </c>
      <c r="AL18" s="89">
        <f>[6]Usepp_2018!AM18</f>
        <v>1467.6684891456298</v>
      </c>
      <c r="AM18" s="92">
        <f t="shared" si="0"/>
        <v>153840.66010266895</v>
      </c>
      <c r="AN18" s="89">
        <f>[6]Usepp_2018!AO18</f>
        <v>8880.7974808179279</v>
      </c>
      <c r="AO18" s="89">
        <f>[6]Usepp_2018!AP18</f>
        <v>0</v>
      </c>
      <c r="AP18" s="92">
        <f t="shared" si="1"/>
        <v>8880.7974808179279</v>
      </c>
      <c r="AQ18" s="89">
        <f>[6]Usepp_2018!AR18</f>
        <v>36.958900325456732</v>
      </c>
      <c r="AR18" s="89">
        <f>[6]Usepp_2018!AS18</f>
        <v>167.78360197937698</v>
      </c>
      <c r="AS18" s="91">
        <f t="shared" si="2"/>
        <v>204.74250230483372</v>
      </c>
      <c r="AT18" s="89">
        <f>[6]Usepp_2018!AU18</f>
        <v>9309.1877142197009</v>
      </c>
      <c r="AU18" s="91">
        <f t="shared" si="3"/>
        <v>18394.727697342463</v>
      </c>
      <c r="AV18" s="83">
        <f t="shared" si="4"/>
        <v>172235.38780001141</v>
      </c>
      <c r="AW18" s="139"/>
      <c r="AY18" s="103"/>
    </row>
    <row r="19" spans="1:51">
      <c r="A19" s="37" t="s">
        <v>143</v>
      </c>
      <c r="B19" s="23" t="s">
        <v>145</v>
      </c>
      <c r="C19" s="106" t="s">
        <v>144</v>
      </c>
      <c r="D19" s="89">
        <f>[6]Usepp_2018!E19</f>
        <v>2356.1496017951981</v>
      </c>
      <c r="E19" s="89">
        <f>[6]Usepp_2018!F19</f>
        <v>4364.5866885231908</v>
      </c>
      <c r="F19" s="89">
        <f>[6]Usepp_2018!G19</f>
        <v>1067.3868099548158</v>
      </c>
      <c r="G19" s="89">
        <f>[6]Usepp_2018!H19</f>
        <v>1625.8646553917488</v>
      </c>
      <c r="H19" s="89">
        <f>[6]Usepp_2018!I19</f>
        <v>0</v>
      </c>
      <c r="I19" s="89">
        <f>[6]Usepp_2018!J19</f>
        <v>336.8109287184659</v>
      </c>
      <c r="J19" s="89">
        <f>[6]Usepp_2018!K19</f>
        <v>598.86999282199031</v>
      </c>
      <c r="K19" s="89">
        <f>[6]Usepp_2018!L19</f>
        <v>1983.8462100360425</v>
      </c>
      <c r="L19" s="89">
        <f>[6]Usepp_2018!M19</f>
        <v>23886.55699208146</v>
      </c>
      <c r="M19" s="89">
        <f>[6]Usepp_2018!N19</f>
        <v>763.18019253285047</v>
      </c>
      <c r="N19" s="89">
        <f>[6]Usepp_2018!O19</f>
        <v>814.72464622740551</v>
      </c>
      <c r="O19" s="89">
        <f>[6]Usepp_2018!P19</f>
        <v>762.13783897850158</v>
      </c>
      <c r="P19" s="89">
        <f>[6]Usepp_2018!Q19</f>
        <v>2522.9138516947046</v>
      </c>
      <c r="Q19" s="89">
        <f>[6]Usepp_2018!R19</f>
        <v>5494.2395894234323</v>
      </c>
      <c r="R19" s="89">
        <f>[6]Usepp_2018!S19</f>
        <v>27204.804563792932</v>
      </c>
      <c r="S19" s="89">
        <f>[6]Usepp_2018!T19</f>
        <v>27.185549295159543</v>
      </c>
      <c r="T19" s="89">
        <f>[6]Usepp_2018!U19</f>
        <v>1012.9817776155926</v>
      </c>
      <c r="U19" s="89">
        <f>[6]Usepp_2018!V19</f>
        <v>907.52951540273375</v>
      </c>
      <c r="V19" s="89">
        <f>[6]Usepp_2018!W19</f>
        <v>260.88550799794405</v>
      </c>
      <c r="W19" s="89">
        <f>[6]Usepp_2018!X19</f>
        <v>333.4647903115241</v>
      </c>
      <c r="X19" s="89">
        <f>[6]Usepp_2018!Y19</f>
        <v>246.24446126267972</v>
      </c>
      <c r="Y19" s="89">
        <f>[6]Usepp_2018!Z19</f>
        <v>608.39889269161779</v>
      </c>
      <c r="Z19" s="89">
        <f>[6]Usepp_2018!AA19</f>
        <v>1656.4770894470555</v>
      </c>
      <c r="AA19" s="89">
        <f>[6]Usepp_2018!AB19</f>
        <v>4744.7766664755072</v>
      </c>
      <c r="AB19" s="89">
        <f>[6]Usepp_2018!AC19</f>
        <v>964.14740315640643</v>
      </c>
      <c r="AC19" s="89">
        <f>[6]Usepp_2018!AD19</f>
        <v>225.73469301193242</v>
      </c>
      <c r="AD19" s="89">
        <f>[6]Usepp_2018!AE19</f>
        <v>67.200132326829021</v>
      </c>
      <c r="AE19" s="89">
        <f>[6]Usepp_2018!AF19</f>
        <v>3543.2378868809087</v>
      </c>
      <c r="AF19" s="89">
        <f>[6]Usepp_2018!AG19</f>
        <v>630.62889096178674</v>
      </c>
      <c r="AG19" s="89">
        <f>[6]Usepp_2018!AH19</f>
        <v>1302.593388247976</v>
      </c>
      <c r="AH19" s="89">
        <f>[6]Usepp_2018!AI19</f>
        <v>299.19452380251312</v>
      </c>
      <c r="AI19" s="89">
        <f>[6]Usepp_2018!AJ19</f>
        <v>1254.5151355082492</v>
      </c>
      <c r="AJ19" s="89">
        <f>[6]Usepp_2018!AK19</f>
        <v>526.28951142102687</v>
      </c>
      <c r="AK19" s="89">
        <f>[6]Usepp_2018!AL19</f>
        <v>153.74089355298119</v>
      </c>
      <c r="AL19" s="89">
        <f>[6]Usepp_2018!AM19</f>
        <v>1341.8111458209819</v>
      </c>
      <c r="AM19" s="92">
        <f t="shared" si="0"/>
        <v>93889.110417164149</v>
      </c>
      <c r="AN19" s="89">
        <f>[6]Usepp_2018!AO19</f>
        <v>9163.8495798299391</v>
      </c>
      <c r="AO19" s="89">
        <f>[6]Usepp_2018!AP19</f>
        <v>0</v>
      </c>
      <c r="AP19" s="92">
        <f t="shared" si="1"/>
        <v>9163.8495798299391</v>
      </c>
      <c r="AQ19" s="89">
        <f>[6]Usepp_2018!AR19</f>
        <v>2606.1769256831712</v>
      </c>
      <c r="AR19" s="89">
        <f>[6]Usepp_2018!AS19</f>
        <v>46.982377483022674</v>
      </c>
      <c r="AS19" s="91">
        <f t="shared" si="2"/>
        <v>2653.1593031661941</v>
      </c>
      <c r="AT19" s="89">
        <f>[6]Usepp_2018!AU19</f>
        <v>22165.706997521324</v>
      </c>
      <c r="AU19" s="91">
        <f t="shared" si="3"/>
        <v>33982.715880517455</v>
      </c>
      <c r="AV19" s="83">
        <f t="shared" si="4"/>
        <v>127871.8262976816</v>
      </c>
      <c r="AW19" s="139"/>
      <c r="AY19" s="103"/>
    </row>
    <row r="20" spans="1:51">
      <c r="A20" s="37" t="s">
        <v>268</v>
      </c>
      <c r="B20" s="23" t="s">
        <v>269</v>
      </c>
      <c r="C20" s="106" t="s">
        <v>270</v>
      </c>
      <c r="D20" s="89">
        <f>[6]Usepp_2018!E20</f>
        <v>755.54092706425558</v>
      </c>
      <c r="E20" s="89">
        <f>[6]Usepp_2018!F20</f>
        <v>5261.7880829614278</v>
      </c>
      <c r="F20" s="89">
        <f>[6]Usepp_2018!G20</f>
        <v>867.98455978443178</v>
      </c>
      <c r="G20" s="89">
        <f>[6]Usepp_2018!H20</f>
        <v>1226.2647582985762</v>
      </c>
      <c r="H20" s="89">
        <f>[6]Usepp_2018!I20</f>
        <v>1.6005740451263566</v>
      </c>
      <c r="I20" s="89">
        <f>[6]Usepp_2018!J20</f>
        <v>429.19574932971472</v>
      </c>
      <c r="J20" s="89">
        <f>[6]Usepp_2018!K20</f>
        <v>1047.5110347299042</v>
      </c>
      <c r="K20" s="89">
        <f>[6]Usepp_2018!L20</f>
        <v>1296.8581808091155</v>
      </c>
      <c r="L20" s="89">
        <f>[6]Usepp_2018!M20</f>
        <v>3398.8535297277199</v>
      </c>
      <c r="M20" s="89">
        <f>[6]Usepp_2018!N20</f>
        <v>676.57544293233457</v>
      </c>
      <c r="N20" s="89">
        <f>[6]Usepp_2018!O20</f>
        <v>313.43492910702452</v>
      </c>
      <c r="O20" s="89">
        <f>[6]Usepp_2018!P20</f>
        <v>1648.2077240373694</v>
      </c>
      <c r="P20" s="89">
        <f>[6]Usepp_2018!Q20</f>
        <v>184.4429221713759</v>
      </c>
      <c r="Q20" s="89">
        <f>[6]Usepp_2018!R20</f>
        <v>192.83242393447441</v>
      </c>
      <c r="R20" s="89">
        <f>[6]Usepp_2018!S20</f>
        <v>11342.401353951573</v>
      </c>
      <c r="S20" s="89">
        <f>[6]Usepp_2018!T20</f>
        <v>1762.7700095134796</v>
      </c>
      <c r="T20" s="89">
        <f>[6]Usepp_2018!U20</f>
        <v>1203.3861097930017</v>
      </c>
      <c r="U20" s="89">
        <f>[6]Usepp_2018!V20</f>
        <v>697.07777671217468</v>
      </c>
      <c r="V20" s="89">
        <f>[6]Usepp_2018!W20</f>
        <v>611.97842133574989</v>
      </c>
      <c r="W20" s="89">
        <f>[6]Usepp_2018!X20</f>
        <v>2146.4537249009795</v>
      </c>
      <c r="X20" s="89">
        <f>[6]Usepp_2018!Y20</f>
        <v>763.09697175313477</v>
      </c>
      <c r="Y20" s="89">
        <f>[6]Usepp_2018!Z20</f>
        <v>769.44939349036201</v>
      </c>
      <c r="Z20" s="89">
        <f>[6]Usepp_2018!AA20</f>
        <v>1119.3754805477718</v>
      </c>
      <c r="AA20" s="89">
        <f>[6]Usepp_2018!AB20</f>
        <v>5317.7759888387545</v>
      </c>
      <c r="AB20" s="89">
        <f>[6]Usepp_2018!AC20</f>
        <v>2907.145003791376</v>
      </c>
      <c r="AC20" s="89">
        <f>[6]Usepp_2018!AD20</f>
        <v>679.48106493398075</v>
      </c>
      <c r="AD20" s="89">
        <f>[6]Usepp_2018!AE20</f>
        <v>119.57076645139487</v>
      </c>
      <c r="AE20" s="89">
        <f>[6]Usepp_2018!AF20</f>
        <v>5658.3947398845103</v>
      </c>
      <c r="AF20" s="89">
        <f>[6]Usepp_2018!AG20</f>
        <v>572.83552045523902</v>
      </c>
      <c r="AG20" s="89">
        <f>[6]Usepp_2018!AH20</f>
        <v>3103.9001309348582</v>
      </c>
      <c r="AH20" s="89">
        <f>[6]Usepp_2018!AI20</f>
        <v>1211.2516307240971</v>
      </c>
      <c r="AI20" s="89">
        <f>[6]Usepp_2018!AJ20</f>
        <v>474.54354270717022</v>
      </c>
      <c r="AJ20" s="89">
        <f>[6]Usepp_2018!AK20</f>
        <v>452.34426260306162</v>
      </c>
      <c r="AK20" s="89">
        <f>[6]Usepp_2018!AL20</f>
        <v>401.71874787526173</v>
      </c>
      <c r="AL20" s="89">
        <f>[6]Usepp_2018!AM20</f>
        <v>1377.8968034152024</v>
      </c>
      <c r="AM20" s="92">
        <f t="shared" si="0"/>
        <v>59993.938283545976</v>
      </c>
      <c r="AN20" s="89">
        <f>[6]Usepp_2018!AO20</f>
        <v>47705.39910082089</v>
      </c>
      <c r="AO20" s="89">
        <f>[6]Usepp_2018!AP20</f>
        <v>0</v>
      </c>
      <c r="AP20" s="92">
        <f t="shared" si="1"/>
        <v>47705.39910082089</v>
      </c>
      <c r="AQ20" s="89">
        <f>[6]Usepp_2018!AR20</f>
        <v>80877.480269320498</v>
      </c>
      <c r="AR20" s="89">
        <f>[6]Usepp_2018!AS20</f>
        <v>1305.4484894638979</v>
      </c>
      <c r="AS20" s="91">
        <f t="shared" si="2"/>
        <v>82182.928758784401</v>
      </c>
      <c r="AT20" s="89">
        <f>[6]Usepp_2018!AU20</f>
        <v>8218.7239095456061</v>
      </c>
      <c r="AU20" s="91">
        <f t="shared" si="3"/>
        <v>138107.05176915089</v>
      </c>
      <c r="AV20" s="83">
        <f t="shared" si="4"/>
        <v>198100.99005269687</v>
      </c>
      <c r="AW20" s="139"/>
      <c r="AY20" s="103"/>
    </row>
    <row r="21" spans="1:51">
      <c r="A21" s="37" t="s">
        <v>146</v>
      </c>
      <c r="B21" s="23" t="s">
        <v>148</v>
      </c>
      <c r="C21" s="106" t="s">
        <v>147</v>
      </c>
      <c r="D21" s="89">
        <f>[6]Usepp_2018!E21</f>
        <v>89.56150851573905</v>
      </c>
      <c r="E21" s="89">
        <f>[6]Usepp_2018!F21</f>
        <v>149.05869951780855</v>
      </c>
      <c r="F21" s="89">
        <f>[6]Usepp_2018!G21</f>
        <v>116.9024438654065</v>
      </c>
      <c r="G21" s="89">
        <f>[6]Usepp_2018!H21</f>
        <v>389.29140924446756</v>
      </c>
      <c r="H21" s="89">
        <f>[6]Usepp_2018!I21</f>
        <v>31.705261109497734</v>
      </c>
      <c r="I21" s="89">
        <f>[6]Usepp_2018!J21</f>
        <v>1.0323125156318844</v>
      </c>
      <c r="J21" s="89">
        <f>[6]Usepp_2018!K21</f>
        <v>24.514823023902292</v>
      </c>
      <c r="K21" s="89">
        <f>[6]Usepp_2018!L21</f>
        <v>105.6130135560352</v>
      </c>
      <c r="L21" s="89">
        <f>[6]Usepp_2018!M21</f>
        <v>70.792913908113718</v>
      </c>
      <c r="M21" s="89">
        <f>[6]Usepp_2018!N21</f>
        <v>16.431363700485907</v>
      </c>
      <c r="N21" s="89">
        <f>[6]Usepp_2018!O21</f>
        <v>66.893716004971878</v>
      </c>
      <c r="O21" s="89">
        <f>[6]Usepp_2018!P21</f>
        <v>94.074406598793544</v>
      </c>
      <c r="P21" s="89">
        <f>[6]Usepp_2018!Q21</f>
        <v>25.059288290258472</v>
      </c>
      <c r="Q21" s="89">
        <f>[6]Usepp_2018!R21</f>
        <v>39.163067374317414</v>
      </c>
      <c r="R21" s="89">
        <f>[6]Usepp_2018!S21</f>
        <v>190.53075659423837</v>
      </c>
      <c r="S21" s="89">
        <f>[6]Usepp_2018!T21</f>
        <v>8.6113467356057516</v>
      </c>
      <c r="T21" s="89">
        <f>[6]Usepp_2018!U21</f>
        <v>1325.7225860245346</v>
      </c>
      <c r="U21" s="89">
        <f>[6]Usepp_2018!V21</f>
        <v>112.66145606350551</v>
      </c>
      <c r="V21" s="89">
        <f>[6]Usepp_2018!W21</f>
        <v>73.519128269091411</v>
      </c>
      <c r="W21" s="89">
        <f>[6]Usepp_2018!X21</f>
        <v>479.68960763366874</v>
      </c>
      <c r="X21" s="89">
        <f>[6]Usepp_2018!Y21</f>
        <v>111.26679744416438</v>
      </c>
      <c r="Y21" s="89">
        <f>[6]Usepp_2018!Z21</f>
        <v>147.87585369725596</v>
      </c>
      <c r="Z21" s="89">
        <f>[6]Usepp_2018!AA21</f>
        <v>29.417965771070151</v>
      </c>
      <c r="AA21" s="89">
        <f>[6]Usepp_2018!AB21</f>
        <v>1307.8224795496501</v>
      </c>
      <c r="AB21" s="89">
        <f>[6]Usepp_2018!AC21</f>
        <v>74.095573665733582</v>
      </c>
      <c r="AC21" s="89">
        <f>[6]Usepp_2018!AD21</f>
        <v>92.976509204764767</v>
      </c>
      <c r="AD21" s="89">
        <f>[6]Usepp_2018!AE21</f>
        <v>23.915328817298352</v>
      </c>
      <c r="AE21" s="89">
        <f>[6]Usepp_2018!AF21</f>
        <v>326.86083994112994</v>
      </c>
      <c r="AF21" s="89">
        <f>[6]Usepp_2018!AG21</f>
        <v>159.16138012871914</v>
      </c>
      <c r="AG21" s="89">
        <f>[6]Usepp_2018!AH21</f>
        <v>384.40190955590276</v>
      </c>
      <c r="AH21" s="89">
        <f>[6]Usepp_2018!AI21</f>
        <v>359.95256674841886</v>
      </c>
      <c r="AI21" s="89">
        <f>[6]Usepp_2018!AJ21</f>
        <v>168.47101295852198</v>
      </c>
      <c r="AJ21" s="89">
        <f>[6]Usepp_2018!AK21</f>
        <v>1657.7014334066721</v>
      </c>
      <c r="AK21" s="89">
        <f>[6]Usepp_2018!AL21</f>
        <v>45.013025454638694</v>
      </c>
      <c r="AL21" s="89">
        <f>[6]Usepp_2018!AM21</f>
        <v>440.87496592387441</v>
      </c>
      <c r="AM21" s="92">
        <f t="shared" si="0"/>
        <v>8740.6367508138883</v>
      </c>
      <c r="AN21" s="89">
        <f>[6]Usepp_2018!AO21</f>
        <v>35891.617216058316</v>
      </c>
      <c r="AO21" s="89">
        <f>[6]Usepp_2018!AP21</f>
        <v>0</v>
      </c>
      <c r="AP21" s="92">
        <f t="shared" si="1"/>
        <v>35891.617216058316</v>
      </c>
      <c r="AQ21" s="89">
        <f>[6]Usepp_2018!AR21</f>
        <v>3051.6781409213208</v>
      </c>
      <c r="AR21" s="89">
        <f>[6]Usepp_2018!AS21</f>
        <v>-326.42195686815103</v>
      </c>
      <c r="AS21" s="91">
        <f t="shared" si="2"/>
        <v>2725.2561840531698</v>
      </c>
      <c r="AT21" s="89">
        <f>[6]Usepp_2018!AU21</f>
        <v>3669.9901632430692</v>
      </c>
      <c r="AU21" s="91">
        <f t="shared" si="3"/>
        <v>42286.863563354556</v>
      </c>
      <c r="AV21" s="83">
        <f t="shared" si="4"/>
        <v>51027.500314168443</v>
      </c>
      <c r="AW21" s="139"/>
      <c r="AY21" s="103"/>
    </row>
    <row r="22" spans="1:51">
      <c r="A22" s="37" t="s">
        <v>149</v>
      </c>
      <c r="B22" s="23" t="s">
        <v>151</v>
      </c>
      <c r="C22" s="106" t="s">
        <v>150</v>
      </c>
      <c r="D22" s="89">
        <f>[6]Usepp_2018!E22</f>
        <v>1223.5811647022549</v>
      </c>
      <c r="E22" s="89">
        <f>[6]Usepp_2018!F22</f>
        <v>458.44802935959518</v>
      </c>
      <c r="F22" s="89">
        <f>[6]Usepp_2018!G22</f>
        <v>775.09174642812752</v>
      </c>
      <c r="G22" s="89">
        <f>[6]Usepp_2018!H22</f>
        <v>342.6881606877331</v>
      </c>
      <c r="H22" s="89">
        <f>[6]Usepp_2018!I22</f>
        <v>149.9163347946394</v>
      </c>
      <c r="I22" s="89">
        <f>[6]Usepp_2018!J22</f>
        <v>20.471395128313414</v>
      </c>
      <c r="J22" s="89">
        <f>[6]Usepp_2018!K22</f>
        <v>68.255155791814602</v>
      </c>
      <c r="K22" s="89">
        <f>[6]Usepp_2018!L22</f>
        <v>372.13522885973333</v>
      </c>
      <c r="L22" s="89">
        <f>[6]Usepp_2018!M22</f>
        <v>541.92346827764379</v>
      </c>
      <c r="M22" s="89">
        <f>[6]Usepp_2018!N22</f>
        <v>24.951168745297039</v>
      </c>
      <c r="N22" s="89">
        <f>[6]Usepp_2018!O22</f>
        <v>108.75793056694002</v>
      </c>
      <c r="O22" s="89">
        <f>[6]Usepp_2018!P22</f>
        <v>0</v>
      </c>
      <c r="P22" s="89">
        <f>[6]Usepp_2018!Q22</f>
        <v>71.245114361285388</v>
      </c>
      <c r="Q22" s="89">
        <f>[6]Usepp_2018!R22</f>
        <v>84.824397964018317</v>
      </c>
      <c r="R22" s="89">
        <f>[6]Usepp_2018!S22</f>
        <v>2658.5193218289355</v>
      </c>
      <c r="S22" s="89">
        <f>[6]Usepp_2018!T22</f>
        <v>96.98542274085014</v>
      </c>
      <c r="T22" s="89">
        <f>[6]Usepp_2018!U22</f>
        <v>1126.5065173096823</v>
      </c>
      <c r="U22" s="89">
        <f>[6]Usepp_2018!V22</f>
        <v>450.33975277376851</v>
      </c>
      <c r="V22" s="89">
        <f>[6]Usepp_2018!W22</f>
        <v>931.81121085606287</v>
      </c>
      <c r="W22" s="89">
        <f>[6]Usepp_2018!X22</f>
        <v>407.3685603198652</v>
      </c>
      <c r="X22" s="89">
        <f>[6]Usepp_2018!Y22</f>
        <v>118.67092238853898</v>
      </c>
      <c r="Y22" s="89">
        <f>[6]Usepp_2018!Z22</f>
        <v>849.36369190862092</v>
      </c>
      <c r="Z22" s="89">
        <f>[6]Usepp_2018!AA22</f>
        <v>298.85284685752174</v>
      </c>
      <c r="AA22" s="89">
        <f>[6]Usepp_2018!AB22</f>
        <v>947.2716573310247</v>
      </c>
      <c r="AB22" s="89">
        <f>[6]Usepp_2018!AC22</f>
        <v>178.64216651469297</v>
      </c>
      <c r="AC22" s="89">
        <f>[6]Usepp_2018!AD22</f>
        <v>505.5455322955047</v>
      </c>
      <c r="AD22" s="89">
        <f>[6]Usepp_2018!AE22</f>
        <v>304.40763972460451</v>
      </c>
      <c r="AE22" s="89">
        <f>[6]Usepp_2018!AF22</f>
        <v>1168.1710374061554</v>
      </c>
      <c r="AF22" s="89">
        <f>[6]Usepp_2018!AG22</f>
        <v>228.29796781002622</v>
      </c>
      <c r="AG22" s="89">
        <f>[6]Usepp_2018!AH22</f>
        <v>684.20868891327632</v>
      </c>
      <c r="AH22" s="89">
        <f>[6]Usepp_2018!AI22</f>
        <v>1080.0056329125107</v>
      </c>
      <c r="AI22" s="89">
        <f>[6]Usepp_2018!AJ22</f>
        <v>616.60605824004585</v>
      </c>
      <c r="AJ22" s="89">
        <f>[6]Usepp_2018!AK22</f>
        <v>988.30194584761</v>
      </c>
      <c r="AK22" s="89">
        <f>[6]Usepp_2018!AL22</f>
        <v>253.34641759499613</v>
      </c>
      <c r="AL22" s="89">
        <f>[6]Usepp_2018!AM22</f>
        <v>716.45803042054013</v>
      </c>
      <c r="AM22" s="92">
        <f t="shared" si="0"/>
        <v>18851.970317662228</v>
      </c>
      <c r="AN22" s="89">
        <f>[6]Usepp_2018!AO22</f>
        <v>37401.461007994301</v>
      </c>
      <c r="AO22" s="89">
        <f>[6]Usepp_2018!AP22</f>
        <v>0</v>
      </c>
      <c r="AP22" s="92">
        <f t="shared" si="1"/>
        <v>37401.461007994301</v>
      </c>
      <c r="AQ22" s="89">
        <f>[6]Usepp_2018!AR22</f>
        <v>0</v>
      </c>
      <c r="AR22" s="89">
        <f>[6]Usepp_2018!AS22</f>
        <v>0</v>
      </c>
      <c r="AS22" s="91">
        <f t="shared" si="2"/>
        <v>0</v>
      </c>
      <c r="AT22" s="89">
        <f>[6]Usepp_2018!AU22</f>
        <v>12244.102672821833</v>
      </c>
      <c r="AU22" s="91">
        <f t="shared" si="3"/>
        <v>49645.563680816136</v>
      </c>
      <c r="AV22" s="83">
        <f t="shared" si="4"/>
        <v>68497.533998478364</v>
      </c>
      <c r="AW22" s="139"/>
      <c r="AY22" s="103"/>
    </row>
    <row r="23" spans="1:51">
      <c r="A23" s="37" t="s">
        <v>152</v>
      </c>
      <c r="B23" s="23" t="s">
        <v>154</v>
      </c>
      <c r="C23" s="106" t="s">
        <v>153</v>
      </c>
      <c r="D23" s="89">
        <f>[6]Usepp_2018!E23</f>
        <v>2791.1670088462106</v>
      </c>
      <c r="E23" s="89">
        <f>[6]Usepp_2018!F23</f>
        <v>46.399796706935284</v>
      </c>
      <c r="F23" s="89">
        <f>[6]Usepp_2018!G23</f>
        <v>34.11753748254074</v>
      </c>
      <c r="G23" s="89">
        <f>[6]Usepp_2018!H23</f>
        <v>126.42841476230166</v>
      </c>
      <c r="H23" s="89">
        <f>[6]Usepp_2018!I23</f>
        <v>24.381322085777782</v>
      </c>
      <c r="I23" s="89">
        <f>[6]Usepp_2018!J23</f>
        <v>0</v>
      </c>
      <c r="J23" s="89">
        <f>[6]Usepp_2018!K23</f>
        <v>6.16084823573848E-3</v>
      </c>
      <c r="K23" s="89">
        <f>[6]Usepp_2018!L23</f>
        <v>21.71912714467727</v>
      </c>
      <c r="L23" s="89">
        <f>[6]Usepp_2018!M23</f>
        <v>0.57215579399412986</v>
      </c>
      <c r="M23" s="89">
        <f>[6]Usepp_2018!N23</f>
        <v>1.2895727983606058</v>
      </c>
      <c r="N23" s="89">
        <f>[6]Usepp_2018!O23</f>
        <v>19.715960272226397</v>
      </c>
      <c r="O23" s="89">
        <f>[6]Usepp_2018!P23</f>
        <v>19.914638508113782</v>
      </c>
      <c r="P23" s="89">
        <f>[6]Usepp_2018!Q23</f>
        <v>794.31093738133211</v>
      </c>
      <c r="Q23" s="89">
        <f>[6]Usepp_2018!R23</f>
        <v>2.1606648517622569</v>
      </c>
      <c r="R23" s="89">
        <f>[6]Usepp_2018!S23</f>
        <v>442.55094821652102</v>
      </c>
      <c r="S23" s="89">
        <f>[6]Usepp_2018!T23</f>
        <v>0.92966244768907691</v>
      </c>
      <c r="T23" s="89">
        <f>[6]Usepp_2018!U23</f>
        <v>147.42677211979247</v>
      </c>
      <c r="U23" s="89">
        <f>[6]Usepp_2018!V23</f>
        <v>29.655077026025548</v>
      </c>
      <c r="V23" s="89">
        <f>[6]Usepp_2018!W23</f>
        <v>568.79735273329959</v>
      </c>
      <c r="W23" s="89">
        <f>[6]Usepp_2018!X23</f>
        <v>41.546347331372914</v>
      </c>
      <c r="X23" s="89">
        <f>[6]Usepp_2018!Y23</f>
        <v>37.708110770914857</v>
      </c>
      <c r="Y23" s="89">
        <f>[6]Usepp_2018!Z23</f>
        <v>606.84137788595513</v>
      </c>
      <c r="Z23" s="89">
        <f>[6]Usepp_2018!AA23</f>
        <v>212.51238437468763</v>
      </c>
      <c r="AA23" s="89">
        <f>[6]Usepp_2018!AB23</f>
        <v>0.48894745946203355</v>
      </c>
      <c r="AB23" s="89">
        <f>[6]Usepp_2018!AC23</f>
        <v>2.6793122222657648</v>
      </c>
      <c r="AC23" s="89">
        <f>[6]Usepp_2018!AD23</f>
        <v>56.890864640615405</v>
      </c>
      <c r="AD23" s="89">
        <f>[6]Usepp_2018!AE23</f>
        <v>68.01731654847589</v>
      </c>
      <c r="AE23" s="89">
        <f>[6]Usepp_2018!AF23</f>
        <v>175.26134167982451</v>
      </c>
      <c r="AF23" s="89">
        <f>[6]Usepp_2018!AG23</f>
        <v>65.290175188138079</v>
      </c>
      <c r="AG23" s="89">
        <f>[6]Usepp_2018!AH23</f>
        <v>128.81337252094261</v>
      </c>
      <c r="AH23" s="89">
        <f>[6]Usepp_2018!AI23</f>
        <v>255.69654657721969</v>
      </c>
      <c r="AI23" s="89">
        <f>[6]Usepp_2018!AJ23</f>
        <v>912.93519102451125</v>
      </c>
      <c r="AJ23" s="89">
        <f>[6]Usepp_2018!AK23</f>
        <v>1201.7102809160772</v>
      </c>
      <c r="AK23" s="89">
        <f>[6]Usepp_2018!AL23</f>
        <v>956.9956594025499</v>
      </c>
      <c r="AL23" s="89">
        <f>[6]Usepp_2018!AM23</f>
        <v>240.45333763058625</v>
      </c>
      <c r="AM23" s="92">
        <f t="shared" si="0"/>
        <v>10035.383676199395</v>
      </c>
      <c r="AN23" s="89">
        <f>[6]Usepp_2018!AO23</f>
        <v>6925.7300002492611</v>
      </c>
      <c r="AO23" s="89">
        <f>[6]Usepp_2018!AP23</f>
        <v>0</v>
      </c>
      <c r="AP23" s="92">
        <f t="shared" si="1"/>
        <v>6925.7300002492611</v>
      </c>
      <c r="AQ23" s="89">
        <f>[6]Usepp_2018!AR23</f>
        <v>0</v>
      </c>
      <c r="AR23" s="89">
        <f>[6]Usepp_2018!AS23</f>
        <v>0</v>
      </c>
      <c r="AS23" s="91">
        <f t="shared" si="2"/>
        <v>0</v>
      </c>
      <c r="AT23" s="89">
        <f>[6]Usepp_2018!AU23</f>
        <v>0</v>
      </c>
      <c r="AU23" s="91">
        <f t="shared" si="3"/>
        <v>6925.7300002492611</v>
      </c>
      <c r="AV23" s="83">
        <f t="shared" si="4"/>
        <v>16961.113676448658</v>
      </c>
      <c r="AW23" s="139"/>
      <c r="AY23" s="103"/>
    </row>
    <row r="24" spans="1:51">
      <c r="A24" s="37" t="s">
        <v>155</v>
      </c>
      <c r="B24" s="23" t="s">
        <v>157</v>
      </c>
      <c r="C24" s="106" t="s">
        <v>156</v>
      </c>
      <c r="D24" s="89">
        <f>[6]Usepp_2018!E24</f>
        <v>1.4319537749506177</v>
      </c>
      <c r="E24" s="89">
        <f>[6]Usepp_2018!F24</f>
        <v>729.72869969766282</v>
      </c>
      <c r="F24" s="89">
        <f>[6]Usepp_2018!G24</f>
        <v>173.32316930948213</v>
      </c>
      <c r="G24" s="89">
        <f>[6]Usepp_2018!H24</f>
        <v>700.60157405464906</v>
      </c>
      <c r="H24" s="89">
        <f>[6]Usepp_2018!I24</f>
        <v>11.256774087945551</v>
      </c>
      <c r="I24" s="89">
        <f>[6]Usepp_2018!J24</f>
        <v>677.8357285914874</v>
      </c>
      <c r="J24" s="89">
        <f>[6]Usepp_2018!K24</f>
        <v>11.291569155849459</v>
      </c>
      <c r="K24" s="89">
        <f>[6]Usepp_2018!L24</f>
        <v>194.16651206046458</v>
      </c>
      <c r="L24" s="89">
        <f>[6]Usepp_2018!M24</f>
        <v>6417.9372894453372</v>
      </c>
      <c r="M24" s="89">
        <f>[6]Usepp_2018!N24</f>
        <v>8.1287198262158883E-2</v>
      </c>
      <c r="N24" s="89">
        <f>[6]Usepp_2018!O24</f>
        <v>43.760085129932925</v>
      </c>
      <c r="O24" s="89">
        <f>[6]Usepp_2018!P24</f>
        <v>3509.4542335863871</v>
      </c>
      <c r="P24" s="89">
        <f>[6]Usepp_2018!Q24</f>
        <v>36.484027274935343</v>
      </c>
      <c r="Q24" s="89">
        <f>[6]Usepp_2018!R24</f>
        <v>158.94440786003241</v>
      </c>
      <c r="R24" s="89">
        <f>[6]Usepp_2018!S24</f>
        <v>694.69929006582765</v>
      </c>
      <c r="S24" s="89">
        <f>[6]Usepp_2018!T24</f>
        <v>31.879772772943021</v>
      </c>
      <c r="T24" s="89">
        <f>[6]Usepp_2018!U24</f>
        <v>939.29638979749097</v>
      </c>
      <c r="U24" s="89">
        <f>[6]Usepp_2018!V24</f>
        <v>20.4936298051914</v>
      </c>
      <c r="V24" s="89">
        <f>[6]Usepp_2018!W24</f>
        <v>3.9454554516812732</v>
      </c>
      <c r="W24" s="89">
        <f>[6]Usepp_2018!X24</f>
        <v>1.1628724248890383</v>
      </c>
      <c r="X24" s="89">
        <f>[6]Usepp_2018!Y24</f>
        <v>223.00751689706399</v>
      </c>
      <c r="Y24" s="89">
        <f>[6]Usepp_2018!Z24</f>
        <v>497.17960227824159</v>
      </c>
      <c r="Z24" s="89">
        <f>[6]Usepp_2018!AA24</f>
        <v>8.2953524023747853</v>
      </c>
      <c r="AA24" s="89">
        <f>[6]Usepp_2018!AB24</f>
        <v>87.933067473282634</v>
      </c>
      <c r="AB24" s="89">
        <f>[6]Usepp_2018!AC24</f>
        <v>7.7621564166852924E-2</v>
      </c>
      <c r="AC24" s="89">
        <f>[6]Usepp_2018!AD24</f>
        <v>0.72396735961022485</v>
      </c>
      <c r="AD24" s="89">
        <f>[6]Usepp_2018!AE24</f>
        <v>5.4123608765490063</v>
      </c>
      <c r="AE24" s="89">
        <f>[6]Usepp_2018!AF24</f>
        <v>11.871016760279479</v>
      </c>
      <c r="AF24" s="89">
        <f>[6]Usepp_2018!AG24</f>
        <v>1.4315009472519806</v>
      </c>
      <c r="AG24" s="89">
        <f>[6]Usepp_2018!AH24</f>
        <v>831.23480120163174</v>
      </c>
      <c r="AH24" s="89">
        <f>[6]Usepp_2018!AI24</f>
        <v>41.7961492782118</v>
      </c>
      <c r="AI24" s="89">
        <f>[6]Usepp_2018!AJ24</f>
        <v>4.9366513107741179</v>
      </c>
      <c r="AJ24" s="89">
        <f>[6]Usepp_2018!AK24</f>
        <v>43.165886960598961</v>
      </c>
      <c r="AK24" s="89">
        <f>[6]Usepp_2018!AL24</f>
        <v>6.1385798776583647</v>
      </c>
      <c r="AL24" s="89">
        <f>[6]Usepp_2018!AM24</f>
        <v>26.414622667855799</v>
      </c>
      <c r="AM24" s="92">
        <f t="shared" si="0"/>
        <v>16147.393419400953</v>
      </c>
      <c r="AN24" s="89">
        <f>[6]Usepp_2018!AO24</f>
        <v>952.10152601560742</v>
      </c>
      <c r="AO24" s="89">
        <f>[6]Usepp_2018!AP24</f>
        <v>954.79288663403963</v>
      </c>
      <c r="AP24" s="92">
        <f t="shared" si="1"/>
        <v>1906.8944126496472</v>
      </c>
      <c r="AQ24" s="89">
        <f>[6]Usepp_2018!AR24</f>
        <v>0</v>
      </c>
      <c r="AR24" s="89">
        <f>[6]Usepp_2018!AS24</f>
        <v>0</v>
      </c>
      <c r="AS24" s="91">
        <f t="shared" si="2"/>
        <v>0</v>
      </c>
      <c r="AT24" s="89">
        <f>[6]Usepp_2018!AU24</f>
        <v>3829.403017002704</v>
      </c>
      <c r="AU24" s="91">
        <f t="shared" si="3"/>
        <v>5736.2974296523516</v>
      </c>
      <c r="AV24" s="83">
        <f t="shared" si="4"/>
        <v>21883.690849053302</v>
      </c>
      <c r="AW24" s="139"/>
      <c r="AY24" s="103"/>
    </row>
    <row r="25" spans="1:51">
      <c r="A25" s="37" t="s">
        <v>158</v>
      </c>
      <c r="B25" s="23" t="s">
        <v>160</v>
      </c>
      <c r="C25" s="106" t="s">
        <v>159</v>
      </c>
      <c r="D25" s="89">
        <f>[6]Usepp_2018!E25</f>
        <v>336.67460929123115</v>
      </c>
      <c r="E25" s="89">
        <f>[6]Usepp_2018!F25</f>
        <v>96.230373199958493</v>
      </c>
      <c r="F25" s="89">
        <f>[6]Usepp_2018!G25</f>
        <v>102.11339762427559</v>
      </c>
      <c r="G25" s="89">
        <f>[6]Usepp_2018!H25</f>
        <v>732.08709643316297</v>
      </c>
      <c r="H25" s="89">
        <f>[6]Usepp_2018!I25</f>
        <v>173.98442184399696</v>
      </c>
      <c r="I25" s="89">
        <f>[6]Usepp_2018!J25</f>
        <v>0</v>
      </c>
      <c r="J25" s="89">
        <f>[6]Usepp_2018!K25</f>
        <v>3.3118763432649745E-2</v>
      </c>
      <c r="K25" s="89">
        <f>[6]Usepp_2018!L25</f>
        <v>1531.1223481855102</v>
      </c>
      <c r="L25" s="89">
        <f>[6]Usepp_2018!M25</f>
        <v>750.95354167576056</v>
      </c>
      <c r="M25" s="89">
        <f>[6]Usepp_2018!N25</f>
        <v>48.579565542746799</v>
      </c>
      <c r="N25" s="89">
        <f>[6]Usepp_2018!O25</f>
        <v>31.754454700759787</v>
      </c>
      <c r="O25" s="89">
        <f>[6]Usepp_2018!P25</f>
        <v>165.57625198909091</v>
      </c>
      <c r="P25" s="89">
        <f>[6]Usepp_2018!Q25</f>
        <v>196.70029753423913</v>
      </c>
      <c r="Q25" s="89">
        <f>[6]Usepp_2018!R25</f>
        <v>18.772505959557442</v>
      </c>
      <c r="R25" s="89">
        <f>[6]Usepp_2018!S25</f>
        <v>46374.690811587672</v>
      </c>
      <c r="S25" s="89">
        <f>[6]Usepp_2018!T25</f>
        <v>74.835421201266612</v>
      </c>
      <c r="T25" s="89">
        <f>[6]Usepp_2018!U25</f>
        <v>1136.5293122971214</v>
      </c>
      <c r="U25" s="89">
        <f>[6]Usepp_2018!V25</f>
        <v>82.770282102248615</v>
      </c>
      <c r="V25" s="89">
        <f>[6]Usepp_2018!W25</f>
        <v>478.02628253464354</v>
      </c>
      <c r="W25" s="89">
        <f>[6]Usepp_2018!X25</f>
        <v>1951.7442360863433</v>
      </c>
      <c r="X25" s="89">
        <f>[6]Usepp_2018!Y25</f>
        <v>554.84449171456708</v>
      </c>
      <c r="Y25" s="89">
        <f>[6]Usepp_2018!Z25</f>
        <v>733.04567188910278</v>
      </c>
      <c r="Z25" s="89">
        <f>[6]Usepp_2018!AA25</f>
        <v>117.31065494758909</v>
      </c>
      <c r="AA25" s="89">
        <f>[6]Usepp_2018!AB25</f>
        <v>448.03112746287326</v>
      </c>
      <c r="AB25" s="89">
        <f>[6]Usepp_2018!AC25</f>
        <v>1030.8415177031168</v>
      </c>
      <c r="AC25" s="89">
        <f>[6]Usepp_2018!AD25</f>
        <v>2.209837859155082</v>
      </c>
      <c r="AD25" s="89">
        <f>[6]Usepp_2018!AE25</f>
        <v>5864.592686876118</v>
      </c>
      <c r="AE25" s="89">
        <f>[6]Usepp_2018!AF25</f>
        <v>833.94314068795427</v>
      </c>
      <c r="AF25" s="89">
        <f>[6]Usepp_2018!AG25</f>
        <v>903.36326055838026</v>
      </c>
      <c r="AG25" s="89">
        <f>[6]Usepp_2018!AH25</f>
        <v>2152.2585353205695</v>
      </c>
      <c r="AH25" s="89">
        <f>[6]Usepp_2018!AI25</f>
        <v>1335.9070821551081</v>
      </c>
      <c r="AI25" s="89">
        <f>[6]Usepp_2018!AJ25</f>
        <v>1484.5376734413098</v>
      </c>
      <c r="AJ25" s="89">
        <f>[6]Usepp_2018!AK25</f>
        <v>2074.8060953020718</v>
      </c>
      <c r="AK25" s="89">
        <f>[6]Usepp_2018!AL25</f>
        <v>611.67291794076812</v>
      </c>
      <c r="AL25" s="89">
        <f>[6]Usepp_2018!AM25</f>
        <v>291.10314064644797</v>
      </c>
      <c r="AM25" s="92">
        <f t="shared" si="0"/>
        <v>72721.646163058162</v>
      </c>
      <c r="AN25" s="89">
        <f>[6]Usepp_2018!AO25</f>
        <v>4884.8199918796236</v>
      </c>
      <c r="AO25" s="89">
        <f>[6]Usepp_2018!AP25</f>
        <v>0</v>
      </c>
      <c r="AP25" s="92">
        <f t="shared" si="1"/>
        <v>4884.8199918796236</v>
      </c>
      <c r="AQ25" s="89">
        <f>[6]Usepp_2018!AR25</f>
        <v>297905.70657258324</v>
      </c>
      <c r="AR25" s="89">
        <f>[6]Usepp_2018!AS25</f>
        <v>0</v>
      </c>
      <c r="AS25" s="91">
        <f t="shared" si="2"/>
        <v>297905.70657258324</v>
      </c>
      <c r="AT25" s="89">
        <f>[6]Usepp_2018!AU25</f>
        <v>430.60473705293629</v>
      </c>
      <c r="AU25" s="91">
        <f t="shared" si="3"/>
        <v>303221.13130151579</v>
      </c>
      <c r="AV25" s="83">
        <f t="shared" si="4"/>
        <v>375942.77746457397</v>
      </c>
      <c r="AW25" s="139"/>
      <c r="AY25" s="103"/>
    </row>
    <row r="26" spans="1:51">
      <c r="A26" s="37" t="s">
        <v>161</v>
      </c>
      <c r="B26" s="23" t="s">
        <v>163</v>
      </c>
      <c r="C26" s="106" t="s">
        <v>162</v>
      </c>
      <c r="D26" s="89">
        <f>[6]Usepp_2018!E26</f>
        <v>367.98950752294684</v>
      </c>
      <c r="E26" s="89">
        <f>[6]Usepp_2018!F26</f>
        <v>258.05517970012039</v>
      </c>
      <c r="F26" s="89">
        <f>[6]Usepp_2018!G26</f>
        <v>80.0979826554439</v>
      </c>
      <c r="G26" s="89">
        <f>[6]Usepp_2018!H26</f>
        <v>1309.229278786619</v>
      </c>
      <c r="H26" s="89">
        <f>[6]Usepp_2018!I26</f>
        <v>867.83646458456383</v>
      </c>
      <c r="I26" s="89">
        <f>[6]Usepp_2018!J26</f>
        <v>0</v>
      </c>
      <c r="J26" s="89">
        <f>[6]Usepp_2018!K26</f>
        <v>1.0625302280018888E-2</v>
      </c>
      <c r="K26" s="89">
        <f>[6]Usepp_2018!L26</f>
        <v>71.299025925808635</v>
      </c>
      <c r="L26" s="89">
        <f>[6]Usepp_2018!M26</f>
        <v>29.578373029154356</v>
      </c>
      <c r="M26" s="89">
        <f>[6]Usepp_2018!N26</f>
        <v>4.5612111881490431</v>
      </c>
      <c r="N26" s="89">
        <f>[6]Usepp_2018!O26</f>
        <v>1504.2332379853392</v>
      </c>
      <c r="O26" s="89">
        <f>[6]Usepp_2018!P26</f>
        <v>123.16759805044134</v>
      </c>
      <c r="P26" s="89">
        <f>[6]Usepp_2018!Q26</f>
        <v>459.26853016974934</v>
      </c>
      <c r="Q26" s="89">
        <f>[6]Usepp_2018!R26</f>
        <v>133.024235006628</v>
      </c>
      <c r="R26" s="89">
        <f>[6]Usepp_2018!S26</f>
        <v>1226.9763792216665</v>
      </c>
      <c r="S26" s="89">
        <f>[6]Usepp_2018!T26</f>
        <v>439.13465872792739</v>
      </c>
      <c r="T26" s="89">
        <f>[6]Usepp_2018!U26</f>
        <v>6174.9818966951107</v>
      </c>
      <c r="U26" s="89">
        <f>[6]Usepp_2018!V26</f>
        <v>368.93523395401155</v>
      </c>
      <c r="V26" s="89">
        <f>[6]Usepp_2018!W26</f>
        <v>86.386946009506133</v>
      </c>
      <c r="W26" s="89">
        <f>[6]Usepp_2018!X26</f>
        <v>1296.986875740703</v>
      </c>
      <c r="X26" s="89">
        <f>[6]Usepp_2018!Y26</f>
        <v>194.27862897632522</v>
      </c>
      <c r="Y26" s="89">
        <f>[6]Usepp_2018!Z26</f>
        <v>79.684666948020123</v>
      </c>
      <c r="Z26" s="89">
        <f>[6]Usepp_2018!AA26</f>
        <v>20.848277480412097</v>
      </c>
      <c r="AA26" s="89">
        <f>[6]Usepp_2018!AB26</f>
        <v>522.18530021538868</v>
      </c>
      <c r="AB26" s="89">
        <f>[6]Usepp_2018!AC26</f>
        <v>1.4369962893084427</v>
      </c>
      <c r="AC26" s="89">
        <f>[6]Usepp_2018!AD26</f>
        <v>44.032844985882022</v>
      </c>
      <c r="AD26" s="89">
        <f>[6]Usepp_2018!AE26</f>
        <v>23.560018829078384</v>
      </c>
      <c r="AE26" s="89">
        <f>[6]Usepp_2018!AF26</f>
        <v>3650.3110727401636</v>
      </c>
      <c r="AF26" s="89">
        <f>[6]Usepp_2018!AG26</f>
        <v>64.425669624197923</v>
      </c>
      <c r="AG26" s="89">
        <f>[6]Usepp_2018!AH26</f>
        <v>1898.6217253243658</v>
      </c>
      <c r="AH26" s="89">
        <f>[6]Usepp_2018!AI26</f>
        <v>420.08852906364325</v>
      </c>
      <c r="AI26" s="89">
        <f>[6]Usepp_2018!AJ26</f>
        <v>184.66952043308569</v>
      </c>
      <c r="AJ26" s="89">
        <f>[6]Usepp_2018!AK26</f>
        <v>489.97766918360958</v>
      </c>
      <c r="AK26" s="89">
        <f>[6]Usepp_2018!AL26</f>
        <v>135.71893691226049</v>
      </c>
      <c r="AL26" s="89">
        <f>[6]Usepp_2018!AM26</f>
        <v>206.94329976507328</v>
      </c>
      <c r="AM26" s="92">
        <f t="shared" si="0"/>
        <v>22738.536397026986</v>
      </c>
      <c r="AN26" s="89">
        <f>[6]Usepp_2018!AO26</f>
        <v>8282.8881232106196</v>
      </c>
      <c r="AO26" s="89">
        <f>[6]Usepp_2018!AP26</f>
        <v>0</v>
      </c>
      <c r="AP26" s="92">
        <f t="shared" si="1"/>
        <v>8282.8881232106196</v>
      </c>
      <c r="AQ26" s="89">
        <f>[6]Usepp_2018!AR26</f>
        <v>0</v>
      </c>
      <c r="AR26" s="89">
        <f>[6]Usepp_2018!AS26</f>
        <v>0</v>
      </c>
      <c r="AS26" s="91">
        <f t="shared" si="2"/>
        <v>0</v>
      </c>
      <c r="AT26" s="89">
        <f>[6]Usepp_2018!AU26</f>
        <v>526.90965713958951</v>
      </c>
      <c r="AU26" s="91">
        <f t="shared" si="3"/>
        <v>8809.797780350209</v>
      </c>
      <c r="AV26" s="83">
        <f t="shared" si="4"/>
        <v>31548.334177377197</v>
      </c>
      <c r="AW26" s="139"/>
      <c r="AY26" s="103"/>
    </row>
    <row r="27" spans="1:51">
      <c r="A27" s="37" t="s">
        <v>164</v>
      </c>
      <c r="B27" s="24" t="s">
        <v>166</v>
      </c>
      <c r="C27" s="106" t="s">
        <v>165</v>
      </c>
      <c r="D27" s="89">
        <f>[6]Usepp_2018!E27</f>
        <v>0</v>
      </c>
      <c r="E27" s="89">
        <f>[6]Usepp_2018!F27</f>
        <v>12.538159927841663</v>
      </c>
      <c r="F27" s="89">
        <f>[6]Usepp_2018!G27</f>
        <v>0.52560400585753908</v>
      </c>
      <c r="G27" s="89">
        <f>[6]Usepp_2018!H27</f>
        <v>7.9465846124962445</v>
      </c>
      <c r="H27" s="89">
        <f>[6]Usepp_2018!I27</f>
        <v>0.68455494841541853</v>
      </c>
      <c r="I27" s="89">
        <f>[6]Usepp_2018!J27</f>
        <v>0</v>
      </c>
      <c r="J27" s="89">
        <f>[6]Usepp_2018!K27</f>
        <v>3.3148387518099188E-5</v>
      </c>
      <c r="K27" s="89">
        <f>[6]Usepp_2018!L27</f>
        <v>4.269010828571021E-2</v>
      </c>
      <c r="L27" s="89">
        <f>[6]Usepp_2018!M27</f>
        <v>0.69983870222744116</v>
      </c>
      <c r="M27" s="89">
        <f>[6]Usepp_2018!N27</f>
        <v>0</v>
      </c>
      <c r="N27" s="89">
        <f>[6]Usepp_2018!O27</f>
        <v>0.8563703282275209</v>
      </c>
      <c r="O27" s="89">
        <f>[6]Usepp_2018!P27</f>
        <v>0.33831918256153459</v>
      </c>
      <c r="P27" s="89">
        <f>[6]Usepp_2018!Q27</f>
        <v>0</v>
      </c>
      <c r="Q27" s="89">
        <f>[6]Usepp_2018!R27</f>
        <v>0.10602725742470541</v>
      </c>
      <c r="R27" s="89">
        <f>[6]Usepp_2018!S27</f>
        <v>53.815488161827929</v>
      </c>
      <c r="S27" s="89">
        <f>[6]Usepp_2018!T27</f>
        <v>0.1085201316158946</v>
      </c>
      <c r="T27" s="89">
        <f>[6]Usepp_2018!U27</f>
        <v>27.489721756023325</v>
      </c>
      <c r="U27" s="89">
        <f>[6]Usepp_2018!V27</f>
        <v>6.6683651881359545</v>
      </c>
      <c r="V27" s="89">
        <f>[6]Usepp_2018!W27</f>
        <v>25.219467920144773</v>
      </c>
      <c r="W27" s="89">
        <f>[6]Usepp_2018!X27</f>
        <v>21.235958610628362</v>
      </c>
      <c r="X27" s="89">
        <f>[6]Usepp_2018!Y27</f>
        <v>0</v>
      </c>
      <c r="Y27" s="89">
        <f>[6]Usepp_2018!Z27</f>
        <v>3.162975822178383</v>
      </c>
      <c r="Z27" s="89">
        <f>[6]Usepp_2018!AA27</f>
        <v>9.2052741211604676</v>
      </c>
      <c r="AA27" s="89">
        <f>[6]Usepp_2018!AB27</f>
        <v>0.28657919870029186</v>
      </c>
      <c r="AB27" s="89">
        <f>[6]Usepp_2018!AC27</f>
        <v>2.5270309921613308</v>
      </c>
      <c r="AC27" s="89">
        <f>[6]Usepp_2018!AD27</f>
        <v>18.660498048056681</v>
      </c>
      <c r="AD27" s="89">
        <f>[6]Usepp_2018!AE27</f>
        <v>0.64257452346695854</v>
      </c>
      <c r="AE27" s="89">
        <f>[6]Usepp_2018!AF27</f>
        <v>13.944189219098389</v>
      </c>
      <c r="AF27" s="89">
        <f>[6]Usepp_2018!AG27</f>
        <v>5.0737330588916318</v>
      </c>
      <c r="AG27" s="89">
        <f>[6]Usepp_2018!AH27</f>
        <v>25.819337650856376</v>
      </c>
      <c r="AH27" s="89">
        <f>[6]Usepp_2018!AI27</f>
        <v>223.35790904417061</v>
      </c>
      <c r="AI27" s="89">
        <f>[6]Usepp_2018!AJ27</f>
        <v>106.734084195405</v>
      </c>
      <c r="AJ27" s="89">
        <f>[6]Usepp_2018!AK27</f>
        <v>91.852097241361122</v>
      </c>
      <c r="AK27" s="89">
        <f>[6]Usepp_2018!AL27</f>
        <v>29.021859250470989</v>
      </c>
      <c r="AL27" s="89">
        <f>[6]Usepp_2018!AM27</f>
        <v>129.61108386909234</v>
      </c>
      <c r="AM27" s="92">
        <f t="shared" si="0"/>
        <v>818.17493022517215</v>
      </c>
      <c r="AN27" s="89">
        <f>[6]Usepp_2018!AO27</f>
        <v>0</v>
      </c>
      <c r="AO27" s="89">
        <f>[6]Usepp_2018!AP27</f>
        <v>0</v>
      </c>
      <c r="AP27" s="92">
        <f t="shared" si="1"/>
        <v>0</v>
      </c>
      <c r="AQ27" s="89">
        <f>[6]Usepp_2018!AR27</f>
        <v>0</v>
      </c>
      <c r="AR27" s="89">
        <f>[6]Usepp_2018!AS27</f>
        <v>0</v>
      </c>
      <c r="AS27" s="91">
        <f t="shared" si="2"/>
        <v>0</v>
      </c>
      <c r="AT27" s="89">
        <f>[6]Usepp_2018!AU27</f>
        <v>737.67351999542541</v>
      </c>
      <c r="AU27" s="91">
        <f t="shared" si="3"/>
        <v>737.67351999542541</v>
      </c>
      <c r="AV27" s="83">
        <f t="shared" si="4"/>
        <v>1555.8484502205974</v>
      </c>
      <c r="AW27" s="139"/>
      <c r="AY27" s="103"/>
    </row>
    <row r="28" spans="1:51">
      <c r="A28" s="37" t="s">
        <v>167</v>
      </c>
      <c r="B28" s="23" t="s">
        <v>169</v>
      </c>
      <c r="C28" s="106" t="s">
        <v>168</v>
      </c>
      <c r="D28" s="89">
        <f>[6]Usepp_2018!E28</f>
        <v>1.8489598623461072</v>
      </c>
      <c r="E28" s="89">
        <f>[6]Usepp_2018!F28</f>
        <v>42.132586678155107</v>
      </c>
      <c r="F28" s="89">
        <f>[6]Usepp_2018!G28</f>
        <v>27.11226969536153</v>
      </c>
      <c r="G28" s="89">
        <f>[6]Usepp_2018!H28</f>
        <v>127.77360151164802</v>
      </c>
      <c r="H28" s="89">
        <f>[6]Usepp_2018!I28</f>
        <v>149.27931177986639</v>
      </c>
      <c r="I28" s="89">
        <f>[6]Usepp_2018!J28</f>
        <v>1.7674531631388428E-2</v>
      </c>
      <c r="J28" s="89">
        <f>[6]Usepp_2018!K28</f>
        <v>0.93492650993431714</v>
      </c>
      <c r="K28" s="89">
        <f>[6]Usepp_2018!L28</f>
        <v>5.2483250336948117</v>
      </c>
      <c r="L28" s="89">
        <f>[6]Usepp_2018!M28</f>
        <v>7.32168378919605</v>
      </c>
      <c r="M28" s="89">
        <f>[6]Usepp_2018!N28</f>
        <v>12.640128876797036</v>
      </c>
      <c r="N28" s="89">
        <f>[6]Usepp_2018!O28</f>
        <v>29.553684724268329</v>
      </c>
      <c r="O28" s="89">
        <f>[6]Usepp_2018!P28</f>
        <v>6.1792649901183996</v>
      </c>
      <c r="P28" s="89">
        <f>[6]Usepp_2018!Q28</f>
        <v>21.031471704166336</v>
      </c>
      <c r="Q28" s="89">
        <f>[6]Usepp_2018!R28</f>
        <v>0.13195412369839038</v>
      </c>
      <c r="R28" s="89">
        <f>[6]Usepp_2018!S28</f>
        <v>342.6094596587202</v>
      </c>
      <c r="S28" s="89">
        <f>[6]Usepp_2018!T28</f>
        <v>21.135023049184223</v>
      </c>
      <c r="T28" s="89">
        <f>[6]Usepp_2018!U28</f>
        <v>83.817423730459922</v>
      </c>
      <c r="U28" s="89">
        <f>[6]Usepp_2018!V28</f>
        <v>6.4480733677385818</v>
      </c>
      <c r="V28" s="89">
        <f>[6]Usepp_2018!W28</f>
        <v>29.658040669284787</v>
      </c>
      <c r="W28" s="89">
        <f>[6]Usepp_2018!X28</f>
        <v>72.103918694548341</v>
      </c>
      <c r="X28" s="89">
        <f>[6]Usepp_2018!Y28</f>
        <v>57.898961415291019</v>
      </c>
      <c r="Y28" s="89">
        <f>[6]Usepp_2018!Z28</f>
        <v>14.955005288384184</v>
      </c>
      <c r="Z28" s="89">
        <f>[6]Usepp_2018!AA28</f>
        <v>8.2360642897352285</v>
      </c>
      <c r="AA28" s="89">
        <f>[6]Usepp_2018!AB28</f>
        <v>52.857274123235285</v>
      </c>
      <c r="AB28" s="89">
        <f>[6]Usepp_2018!AC28</f>
        <v>15.076635563208926</v>
      </c>
      <c r="AC28" s="89">
        <f>[6]Usepp_2018!AD28</f>
        <v>48.491880843539249</v>
      </c>
      <c r="AD28" s="89">
        <f>[6]Usepp_2018!AE28</f>
        <v>2.8439740475260802</v>
      </c>
      <c r="AE28" s="89">
        <f>[6]Usepp_2018!AF28</f>
        <v>40.488218506312201</v>
      </c>
      <c r="AF28" s="89">
        <f>[6]Usepp_2018!AG28</f>
        <v>5.6274626789757436</v>
      </c>
      <c r="AG28" s="89">
        <f>[6]Usepp_2018!AH28</f>
        <v>119.0831457741037</v>
      </c>
      <c r="AH28" s="89">
        <f>[6]Usepp_2018!AI28</f>
        <v>279.45428472774978</v>
      </c>
      <c r="AI28" s="89">
        <f>[6]Usepp_2018!AJ28</f>
        <v>132.5284008133894</v>
      </c>
      <c r="AJ28" s="89">
        <f>[6]Usepp_2018!AK28</f>
        <v>275.5111547573016</v>
      </c>
      <c r="AK28" s="89">
        <f>[6]Usepp_2018!AL28</f>
        <v>24.657473874811995</v>
      </c>
      <c r="AL28" s="89">
        <f>[6]Usepp_2018!AM28</f>
        <v>93.263791701627184</v>
      </c>
      <c r="AM28" s="92">
        <f t="shared" si="0"/>
        <v>2157.9515113860102</v>
      </c>
      <c r="AN28" s="89">
        <f>[6]Usepp_2018!AO28</f>
        <v>0</v>
      </c>
      <c r="AO28" s="89">
        <f>[6]Usepp_2018!AP28</f>
        <v>0</v>
      </c>
      <c r="AP28" s="92">
        <f t="shared" si="1"/>
        <v>0</v>
      </c>
      <c r="AQ28" s="89">
        <f>[6]Usepp_2018!AR28</f>
        <v>0</v>
      </c>
      <c r="AR28" s="89">
        <f>[6]Usepp_2018!AS28</f>
        <v>0</v>
      </c>
      <c r="AS28" s="91">
        <f t="shared" si="2"/>
        <v>0</v>
      </c>
      <c r="AT28" s="89">
        <f>[6]Usepp_2018!AU28</f>
        <v>0</v>
      </c>
      <c r="AU28" s="91">
        <f t="shared" si="3"/>
        <v>0</v>
      </c>
      <c r="AV28" s="83">
        <f t="shared" si="4"/>
        <v>2157.9515113860102</v>
      </c>
      <c r="AW28" s="139"/>
      <c r="AY28" s="103"/>
    </row>
    <row r="29" spans="1:51">
      <c r="A29" s="37" t="s">
        <v>170</v>
      </c>
      <c r="B29" s="23" t="s">
        <v>172</v>
      </c>
      <c r="C29" s="106" t="s">
        <v>171</v>
      </c>
      <c r="D29" s="89">
        <f>[6]Usepp_2018!E29</f>
        <v>2249.844512895359</v>
      </c>
      <c r="E29" s="89">
        <f>[6]Usepp_2018!F29</f>
        <v>621.49327867660463</v>
      </c>
      <c r="F29" s="89">
        <f>[6]Usepp_2018!G29</f>
        <v>53.461145974753521</v>
      </c>
      <c r="G29" s="89">
        <f>[6]Usepp_2018!H29</f>
        <v>1604.0322112468457</v>
      </c>
      <c r="H29" s="89">
        <f>[6]Usepp_2018!I29</f>
        <v>807.6903729555172</v>
      </c>
      <c r="I29" s="89">
        <f>[6]Usepp_2018!J29</f>
        <v>7.5746795234071462E-2</v>
      </c>
      <c r="J29" s="89">
        <f>[6]Usepp_2018!K29</f>
        <v>0.28927264494899629</v>
      </c>
      <c r="K29" s="89">
        <f>[6]Usepp_2018!L29</f>
        <v>96.284253250796596</v>
      </c>
      <c r="L29" s="89">
        <f>[6]Usepp_2018!M29</f>
        <v>54.328580711473172</v>
      </c>
      <c r="M29" s="89">
        <f>[6]Usepp_2018!N29</f>
        <v>70.723506061241068</v>
      </c>
      <c r="N29" s="89">
        <f>[6]Usepp_2018!O29</f>
        <v>131.08425275036242</v>
      </c>
      <c r="O29" s="89">
        <f>[6]Usepp_2018!P29</f>
        <v>130.85964929150606</v>
      </c>
      <c r="P29" s="89">
        <f>[6]Usepp_2018!Q29</f>
        <v>90.514839768450685</v>
      </c>
      <c r="Q29" s="89">
        <f>[6]Usepp_2018!R29</f>
        <v>114.04139608900081</v>
      </c>
      <c r="R29" s="89">
        <f>[6]Usepp_2018!S29</f>
        <v>1574.2203134701151</v>
      </c>
      <c r="S29" s="89">
        <f>[6]Usepp_2018!T29</f>
        <v>71.44897354471729</v>
      </c>
      <c r="T29" s="89">
        <f>[6]Usepp_2018!U29</f>
        <v>3257.229955785916</v>
      </c>
      <c r="U29" s="89">
        <f>[6]Usepp_2018!V29</f>
        <v>139.58814274061626</v>
      </c>
      <c r="V29" s="89">
        <f>[6]Usepp_2018!W29</f>
        <v>135.31654067749849</v>
      </c>
      <c r="W29" s="89">
        <f>[6]Usepp_2018!X29</f>
        <v>440.23477627479753</v>
      </c>
      <c r="X29" s="89">
        <f>[6]Usepp_2018!Y29</f>
        <v>229.11344353906011</v>
      </c>
      <c r="Y29" s="89">
        <f>[6]Usepp_2018!Z29</f>
        <v>92.549378692856862</v>
      </c>
      <c r="Z29" s="89">
        <f>[6]Usepp_2018!AA29</f>
        <v>37.973250465386052</v>
      </c>
      <c r="AA29" s="89">
        <f>[6]Usepp_2018!AB29</f>
        <v>144.80743618234951</v>
      </c>
      <c r="AB29" s="89">
        <f>[6]Usepp_2018!AC29</f>
        <v>29.207679310856932</v>
      </c>
      <c r="AC29" s="89">
        <f>[6]Usepp_2018!AD29</f>
        <v>29.106588240999699</v>
      </c>
      <c r="AD29" s="89">
        <f>[6]Usepp_2018!AE29</f>
        <v>72.326641429619258</v>
      </c>
      <c r="AE29" s="89">
        <f>[6]Usepp_2018!AF29</f>
        <v>453.85594003241681</v>
      </c>
      <c r="AF29" s="89">
        <f>[6]Usepp_2018!AG29</f>
        <v>50.781653388716656</v>
      </c>
      <c r="AG29" s="89">
        <f>[6]Usepp_2018!AH29</f>
        <v>869.96671450845975</v>
      </c>
      <c r="AH29" s="89">
        <f>[6]Usepp_2018!AI29</f>
        <v>564.69455376624467</v>
      </c>
      <c r="AI29" s="89">
        <f>[6]Usepp_2018!AJ29</f>
        <v>463.05536653225141</v>
      </c>
      <c r="AJ29" s="89">
        <f>[6]Usepp_2018!AK29</f>
        <v>177.83695117672318</v>
      </c>
      <c r="AK29" s="89">
        <f>[6]Usepp_2018!AL29</f>
        <v>23.352997934786043</v>
      </c>
      <c r="AL29" s="89">
        <f>[6]Usepp_2018!AM29</f>
        <v>31.961815640374489</v>
      </c>
      <c r="AM29" s="92">
        <f t="shared" si="0"/>
        <v>14913.352132446857</v>
      </c>
      <c r="AN29" s="89">
        <f>[6]Usepp_2018!AO29</f>
        <v>12123.432258643244</v>
      </c>
      <c r="AO29" s="89">
        <f>[6]Usepp_2018!AP29</f>
        <v>0</v>
      </c>
      <c r="AP29" s="92">
        <f t="shared" si="1"/>
        <v>12123.432258643244</v>
      </c>
      <c r="AQ29" s="89">
        <f>[6]Usepp_2018!AR29</f>
        <v>0</v>
      </c>
      <c r="AR29" s="89">
        <f>[6]Usepp_2018!AS29</f>
        <v>0</v>
      </c>
      <c r="AS29" s="91">
        <f t="shared" si="2"/>
        <v>0</v>
      </c>
      <c r="AT29" s="89">
        <f>[6]Usepp_2018!AU29</f>
        <v>23859.888073500966</v>
      </c>
      <c r="AU29" s="91">
        <f t="shared" si="3"/>
        <v>35983.320332144212</v>
      </c>
      <c r="AV29" s="83">
        <f t="shared" si="4"/>
        <v>50896.672464591073</v>
      </c>
      <c r="AW29" s="139"/>
      <c r="AY29" s="103"/>
    </row>
    <row r="30" spans="1:51">
      <c r="A30" s="37" t="s">
        <v>173</v>
      </c>
      <c r="B30" s="23" t="s">
        <v>175</v>
      </c>
      <c r="C30" s="106" t="s">
        <v>174</v>
      </c>
      <c r="D30" s="89">
        <f>[6]Usepp_2018!E30</f>
        <v>66.286754025240427</v>
      </c>
      <c r="E30" s="89">
        <f>[6]Usepp_2018!F30</f>
        <v>210.37176374434873</v>
      </c>
      <c r="F30" s="89">
        <f>[6]Usepp_2018!G30</f>
        <v>8.5661540723017584</v>
      </c>
      <c r="G30" s="89">
        <f>[6]Usepp_2018!H30</f>
        <v>858.78156662738729</v>
      </c>
      <c r="H30" s="89">
        <f>[6]Usepp_2018!I30</f>
        <v>384.20210724737478</v>
      </c>
      <c r="I30" s="89">
        <f>[6]Usepp_2018!J30</f>
        <v>0</v>
      </c>
      <c r="J30" s="89">
        <f>[6]Usepp_2018!K30</f>
        <v>1.6610484808366709E-3</v>
      </c>
      <c r="K30" s="89">
        <f>[6]Usepp_2018!L30</f>
        <v>598.18138835041225</v>
      </c>
      <c r="L30" s="89">
        <f>[6]Usepp_2018!M30</f>
        <v>89.953827624714492</v>
      </c>
      <c r="M30" s="89">
        <f>[6]Usepp_2018!N30</f>
        <v>0</v>
      </c>
      <c r="N30" s="89">
        <f>[6]Usepp_2018!O30</f>
        <v>7.9827250344314162</v>
      </c>
      <c r="O30" s="89">
        <f>[6]Usepp_2018!P30</f>
        <v>11.666150818720308</v>
      </c>
      <c r="P30" s="89">
        <f>[6]Usepp_2018!Q30</f>
        <v>3.5597700774697962E-2</v>
      </c>
      <c r="Q30" s="89">
        <f>[6]Usepp_2018!R30</f>
        <v>3.4093419657826538</v>
      </c>
      <c r="R30" s="89">
        <f>[6]Usepp_2018!S30</f>
        <v>342.77270993019886</v>
      </c>
      <c r="S30" s="89">
        <f>[6]Usepp_2018!T30</f>
        <v>8.0361758026968193</v>
      </c>
      <c r="T30" s="89">
        <f>[6]Usepp_2018!U30</f>
        <v>430.15071140662059</v>
      </c>
      <c r="U30" s="89">
        <f>[6]Usepp_2018!V30</f>
        <v>30.478309818621927</v>
      </c>
      <c r="V30" s="89">
        <f>[6]Usepp_2018!W30</f>
        <v>9915.3893337776572</v>
      </c>
      <c r="W30" s="89">
        <f>[6]Usepp_2018!X30</f>
        <v>2285.6320995600845</v>
      </c>
      <c r="X30" s="89">
        <f>[6]Usepp_2018!Y30</f>
        <v>26.820236045286268</v>
      </c>
      <c r="Y30" s="89">
        <f>[6]Usepp_2018!Z30</f>
        <v>37.97858766524692</v>
      </c>
      <c r="Z30" s="89">
        <f>[6]Usepp_2018!AA30</f>
        <v>10.773052707064533</v>
      </c>
      <c r="AA30" s="89">
        <f>[6]Usepp_2018!AB30</f>
        <v>893.31649254184333</v>
      </c>
      <c r="AB30" s="89">
        <f>[6]Usepp_2018!AC30</f>
        <v>9.3832447202068785</v>
      </c>
      <c r="AC30" s="89">
        <f>[6]Usepp_2018!AD30</f>
        <v>16.884927828600173</v>
      </c>
      <c r="AD30" s="89">
        <f>[6]Usepp_2018!AE30</f>
        <v>2.5571432328969688</v>
      </c>
      <c r="AE30" s="89">
        <f>[6]Usepp_2018!AF30</f>
        <v>484.7611041872542</v>
      </c>
      <c r="AF30" s="89">
        <f>[6]Usepp_2018!AG30</f>
        <v>38.337238000698818</v>
      </c>
      <c r="AG30" s="89">
        <f>[6]Usepp_2018!AH30</f>
        <v>1010.6415699263362</v>
      </c>
      <c r="AH30" s="89">
        <f>[6]Usepp_2018!AI30</f>
        <v>144.39692783910039</v>
      </c>
      <c r="AI30" s="89">
        <f>[6]Usepp_2018!AJ30</f>
        <v>72.687460135385038</v>
      </c>
      <c r="AJ30" s="89">
        <f>[6]Usepp_2018!AK30</f>
        <v>46.774302768138561</v>
      </c>
      <c r="AK30" s="89">
        <f>[6]Usepp_2018!AL30</f>
        <v>43.098132499188452</v>
      </c>
      <c r="AL30" s="89">
        <f>[6]Usepp_2018!AM30</f>
        <v>855.50425578020861</v>
      </c>
      <c r="AM30" s="92">
        <f t="shared" si="0"/>
        <v>18945.813054433307</v>
      </c>
      <c r="AN30" s="89">
        <f>[6]Usepp_2018!AO30</f>
        <v>13965.86815007288</v>
      </c>
      <c r="AO30" s="89">
        <f>[6]Usepp_2018!AP30</f>
        <v>0</v>
      </c>
      <c r="AP30" s="92">
        <f t="shared" si="1"/>
        <v>13965.86815007288</v>
      </c>
      <c r="AQ30" s="89">
        <f>[6]Usepp_2018!AR30</f>
        <v>0</v>
      </c>
      <c r="AR30" s="89">
        <f>[6]Usepp_2018!AS30</f>
        <v>0</v>
      </c>
      <c r="AS30" s="91">
        <f t="shared" si="2"/>
        <v>0</v>
      </c>
      <c r="AT30" s="89">
        <f>[6]Usepp_2018!AU30</f>
        <v>44333.983239638066</v>
      </c>
      <c r="AU30" s="91">
        <f t="shared" si="3"/>
        <v>58299.851389710944</v>
      </c>
      <c r="AV30" s="83">
        <f t="shared" si="4"/>
        <v>77245.664444144248</v>
      </c>
      <c r="AW30" s="139"/>
      <c r="AY30" s="103"/>
    </row>
    <row r="31" spans="1:51">
      <c r="A31" s="37" t="s">
        <v>176</v>
      </c>
      <c r="B31" s="23" t="s">
        <v>178</v>
      </c>
      <c r="C31" s="106" t="s">
        <v>177</v>
      </c>
      <c r="D31" s="89">
        <f>[6]Usepp_2018!E31</f>
        <v>0.4039331460194403</v>
      </c>
      <c r="E31" s="89">
        <f>[6]Usepp_2018!F31</f>
        <v>55.956708857038166</v>
      </c>
      <c r="F31" s="89">
        <f>[6]Usepp_2018!G31</f>
        <v>14.245240677617037</v>
      </c>
      <c r="G31" s="89">
        <f>[6]Usepp_2018!H31</f>
        <v>138.30049201844903</v>
      </c>
      <c r="H31" s="89">
        <f>[6]Usepp_2018!I31</f>
        <v>58.128022387262988</v>
      </c>
      <c r="I31" s="89">
        <f>[6]Usepp_2018!J31</f>
        <v>0</v>
      </c>
      <c r="J31" s="89">
        <f>[6]Usepp_2018!K31</f>
        <v>0.92469019638998329</v>
      </c>
      <c r="K31" s="89">
        <f>[6]Usepp_2018!L31</f>
        <v>8.8678684484655754</v>
      </c>
      <c r="L31" s="89">
        <f>[6]Usepp_2018!M31</f>
        <v>7.1868178843185033</v>
      </c>
      <c r="M31" s="89">
        <f>[6]Usepp_2018!N31</f>
        <v>5.7961363100135745</v>
      </c>
      <c r="N31" s="89">
        <f>[6]Usepp_2018!O31</f>
        <v>15.555367063661649</v>
      </c>
      <c r="O31" s="89">
        <f>[6]Usepp_2018!P31</f>
        <v>531.08435733416729</v>
      </c>
      <c r="P31" s="89">
        <f>[6]Usepp_2018!Q31</f>
        <v>16.850013388417015</v>
      </c>
      <c r="Q31" s="89">
        <f>[6]Usepp_2018!R31</f>
        <v>7.523143546469802</v>
      </c>
      <c r="R31" s="89">
        <f>[6]Usepp_2018!S31</f>
        <v>820.32302635479618</v>
      </c>
      <c r="S31" s="89">
        <f>[6]Usepp_2018!T31</f>
        <v>26.765671277549359</v>
      </c>
      <c r="T31" s="89">
        <f>[6]Usepp_2018!U31</f>
        <v>538.63386012133537</v>
      </c>
      <c r="U31" s="89">
        <f>[6]Usepp_2018!V31</f>
        <v>50.419748596880133</v>
      </c>
      <c r="V31" s="89">
        <f>[6]Usepp_2018!W31</f>
        <v>225.90985849645091</v>
      </c>
      <c r="W31" s="89">
        <f>[6]Usepp_2018!X31</f>
        <v>728.60099032605342</v>
      </c>
      <c r="X31" s="89">
        <f>[6]Usepp_2018!Y31</f>
        <v>140.22211389191759</v>
      </c>
      <c r="Y31" s="89">
        <f>[6]Usepp_2018!Z31</f>
        <v>138.57793459576465</v>
      </c>
      <c r="Z31" s="89">
        <f>[6]Usepp_2018!AA31</f>
        <v>59.655023203762312</v>
      </c>
      <c r="AA31" s="89">
        <f>[6]Usepp_2018!AB31</f>
        <v>1111.8280669151536</v>
      </c>
      <c r="AB31" s="89">
        <f>[6]Usepp_2018!AC31</f>
        <v>30.203309851827317</v>
      </c>
      <c r="AC31" s="89">
        <f>[6]Usepp_2018!AD31</f>
        <v>827.6006453718943</v>
      </c>
      <c r="AD31" s="89">
        <f>[6]Usepp_2018!AE31</f>
        <v>14.138539943085171</v>
      </c>
      <c r="AE31" s="89">
        <f>[6]Usepp_2018!AF31</f>
        <v>210.87450266965169</v>
      </c>
      <c r="AF31" s="89">
        <f>[6]Usepp_2018!AG31</f>
        <v>48.052068831253237</v>
      </c>
      <c r="AG31" s="89">
        <f>[6]Usepp_2018!AH31</f>
        <v>290.38226759207464</v>
      </c>
      <c r="AH31" s="89">
        <f>[6]Usepp_2018!AI31</f>
        <v>375.56249275500187</v>
      </c>
      <c r="AI31" s="89">
        <f>[6]Usepp_2018!AJ31</f>
        <v>202.50200069834187</v>
      </c>
      <c r="AJ31" s="89">
        <f>[6]Usepp_2018!AK31</f>
        <v>78.383892659565191</v>
      </c>
      <c r="AK31" s="89">
        <f>[6]Usepp_2018!AL31</f>
        <v>213.60252359867263</v>
      </c>
      <c r="AL31" s="89">
        <f>[6]Usepp_2018!AM31</f>
        <v>1341.1641296748646</v>
      </c>
      <c r="AM31" s="92">
        <f t="shared" si="0"/>
        <v>8334.2254586841882</v>
      </c>
      <c r="AN31" s="89">
        <f>[6]Usepp_2018!AO31</f>
        <v>1848.173561681881</v>
      </c>
      <c r="AO31" s="89">
        <f>[6]Usepp_2018!AP31</f>
        <v>0</v>
      </c>
      <c r="AP31" s="92">
        <f t="shared" si="1"/>
        <v>1848.173561681881</v>
      </c>
      <c r="AQ31" s="89">
        <f>[6]Usepp_2018!AR31</f>
        <v>0</v>
      </c>
      <c r="AR31" s="89">
        <f>[6]Usepp_2018!AS31</f>
        <v>0</v>
      </c>
      <c r="AS31" s="91">
        <f t="shared" si="2"/>
        <v>0</v>
      </c>
      <c r="AT31" s="89">
        <f>[6]Usepp_2018!AU31</f>
        <v>307.395317980774</v>
      </c>
      <c r="AU31" s="91">
        <f t="shared" si="3"/>
        <v>2155.568879662655</v>
      </c>
      <c r="AV31" s="83">
        <f t="shared" si="4"/>
        <v>10489.794338346843</v>
      </c>
      <c r="AW31" s="139"/>
      <c r="AY31" s="103"/>
    </row>
    <row r="32" spans="1:51">
      <c r="A32" s="37" t="s">
        <v>179</v>
      </c>
      <c r="B32" s="23" t="s">
        <v>181</v>
      </c>
      <c r="C32" s="106" t="s">
        <v>180</v>
      </c>
      <c r="D32" s="89">
        <f>[6]Usepp_2018!E32</f>
        <v>31.260694765561698</v>
      </c>
      <c r="E32" s="89">
        <f>[6]Usepp_2018!F32</f>
        <v>0.51422319337189271</v>
      </c>
      <c r="F32" s="89">
        <f>[6]Usepp_2018!G32</f>
        <v>8.8212510664735078</v>
      </c>
      <c r="G32" s="89">
        <f>[6]Usepp_2018!H32</f>
        <v>43.591820113070149</v>
      </c>
      <c r="H32" s="89">
        <f>[6]Usepp_2018!I32</f>
        <v>2.3207606664684923</v>
      </c>
      <c r="I32" s="89">
        <f>[6]Usepp_2018!J32</f>
        <v>9.8761392156261861E-3</v>
      </c>
      <c r="J32" s="89">
        <f>[6]Usepp_2018!K32</f>
        <v>0.52091667177274203</v>
      </c>
      <c r="K32" s="89">
        <f>[6]Usepp_2018!L32</f>
        <v>3.8715626751817403E-2</v>
      </c>
      <c r="L32" s="89">
        <f>[6]Usepp_2018!M32</f>
        <v>0.5315033432821068</v>
      </c>
      <c r="M32" s="89">
        <f>[6]Usepp_2018!N32</f>
        <v>1.6839231957532392</v>
      </c>
      <c r="N32" s="89">
        <f>[6]Usepp_2018!O32</f>
        <v>3.8438102429291785</v>
      </c>
      <c r="O32" s="89">
        <f>[6]Usepp_2018!P32</f>
        <v>13.113148504673056</v>
      </c>
      <c r="P32" s="89">
        <f>[6]Usepp_2018!Q32</f>
        <v>3.4811163010032593</v>
      </c>
      <c r="Q32" s="89">
        <f>[6]Usepp_2018!R32</f>
        <v>4.0083175739992691E-2</v>
      </c>
      <c r="R32" s="89">
        <f>[6]Usepp_2018!S32</f>
        <v>266.93393012613524</v>
      </c>
      <c r="S32" s="89">
        <f>[6]Usepp_2018!T32</f>
        <v>0.90671159830542014</v>
      </c>
      <c r="T32" s="89">
        <f>[6]Usepp_2018!U32</f>
        <v>75.713550289004303</v>
      </c>
      <c r="U32" s="89">
        <f>[6]Usepp_2018!V32</f>
        <v>15.567477754875389</v>
      </c>
      <c r="V32" s="89">
        <f>[6]Usepp_2018!W32</f>
        <v>1607.2086696886768</v>
      </c>
      <c r="W32" s="89">
        <f>[6]Usepp_2018!X32</f>
        <v>586.73152591268649</v>
      </c>
      <c r="X32" s="89">
        <f>[6]Usepp_2018!Y32</f>
        <v>2.6779907586305236</v>
      </c>
      <c r="Y32" s="89">
        <f>[6]Usepp_2018!Z32</f>
        <v>72.375321831873521</v>
      </c>
      <c r="Z32" s="89">
        <f>[6]Usepp_2018!AA32</f>
        <v>186.4971702669971</v>
      </c>
      <c r="AA32" s="89">
        <f>[6]Usepp_2018!AB32</f>
        <v>2.6394423526368556</v>
      </c>
      <c r="AB32" s="89">
        <f>[6]Usepp_2018!AC32</f>
        <v>309.5809248266948</v>
      </c>
      <c r="AC32" s="89">
        <f>[6]Usepp_2018!AD32</f>
        <v>128.97429876766031</v>
      </c>
      <c r="AD32" s="89">
        <f>[6]Usepp_2018!AE32</f>
        <v>0.33393086745310457</v>
      </c>
      <c r="AE32" s="89">
        <f>[6]Usepp_2018!AF32</f>
        <v>297.10665234954593</v>
      </c>
      <c r="AF32" s="89">
        <f>[6]Usepp_2018!AG32</f>
        <v>23.409539707218872</v>
      </c>
      <c r="AG32" s="89">
        <f>[6]Usepp_2018!AH32</f>
        <v>791.57472445241467</v>
      </c>
      <c r="AH32" s="89">
        <f>[6]Usepp_2018!AI32</f>
        <v>1410.1283082825719</v>
      </c>
      <c r="AI32" s="89">
        <f>[6]Usepp_2018!AJ32</f>
        <v>743.81107424192965</v>
      </c>
      <c r="AJ32" s="89">
        <f>[6]Usepp_2018!AK32</f>
        <v>736.6631537638018</v>
      </c>
      <c r="AK32" s="89">
        <f>[6]Usepp_2018!AL32</f>
        <v>554.22728612525736</v>
      </c>
      <c r="AL32" s="89">
        <f>[6]Usepp_2018!AM32</f>
        <v>1600.5885242158956</v>
      </c>
      <c r="AM32" s="92">
        <f t="shared" si="0"/>
        <v>9523.4220511863332</v>
      </c>
      <c r="AN32" s="89">
        <f>[6]Usepp_2018!AO32</f>
        <v>59452.030650412969</v>
      </c>
      <c r="AO32" s="89">
        <f>[6]Usepp_2018!AP32</f>
        <v>0</v>
      </c>
      <c r="AP32" s="92">
        <f t="shared" si="1"/>
        <v>59452.030650412969</v>
      </c>
      <c r="AQ32" s="89">
        <f>[6]Usepp_2018!AR32</f>
        <v>0</v>
      </c>
      <c r="AR32" s="89">
        <f>[6]Usepp_2018!AS32</f>
        <v>0</v>
      </c>
      <c r="AS32" s="91">
        <f t="shared" si="2"/>
        <v>0</v>
      </c>
      <c r="AT32" s="89">
        <f>[6]Usepp_2018!AU32</f>
        <v>63018.711644382813</v>
      </c>
      <c r="AU32" s="91">
        <f t="shared" si="3"/>
        <v>122470.74229479578</v>
      </c>
      <c r="AV32" s="83">
        <f t="shared" si="4"/>
        <v>131994.16434598211</v>
      </c>
      <c r="AW32" s="139"/>
      <c r="AY32" s="103"/>
    </row>
    <row r="33" spans="1:51">
      <c r="A33" s="37" t="s">
        <v>182</v>
      </c>
      <c r="B33" s="23" t="s">
        <v>184</v>
      </c>
      <c r="C33" s="106" t="s">
        <v>183</v>
      </c>
      <c r="D33" s="89">
        <f>[6]Usepp_2018!E33</f>
        <v>4.2515021679406804</v>
      </c>
      <c r="E33" s="89">
        <f>[6]Usepp_2018!F33</f>
        <v>8.5456644867916669</v>
      </c>
      <c r="F33" s="89">
        <f>[6]Usepp_2018!G33</f>
        <v>214.79376313446286</v>
      </c>
      <c r="G33" s="89">
        <f>[6]Usepp_2018!H33</f>
        <v>11.574295136922935</v>
      </c>
      <c r="H33" s="89">
        <f>[6]Usepp_2018!I33</f>
        <v>29.664134956836712</v>
      </c>
      <c r="I33" s="89">
        <f>[6]Usepp_2018!J33</f>
        <v>0</v>
      </c>
      <c r="J33" s="89">
        <f>[6]Usepp_2018!K33</f>
        <v>2.3557268116027061</v>
      </c>
      <c r="K33" s="89">
        <f>[6]Usepp_2018!L33</f>
        <v>1.2654654880780325</v>
      </c>
      <c r="L33" s="89">
        <f>[6]Usepp_2018!M33</f>
        <v>21.993032055838679</v>
      </c>
      <c r="M33" s="89">
        <f>[6]Usepp_2018!N33</f>
        <v>1.008358124871948</v>
      </c>
      <c r="N33" s="89">
        <f>[6]Usepp_2018!O33</f>
        <v>4.9155400791992845</v>
      </c>
      <c r="O33" s="89">
        <f>[6]Usepp_2018!P33</f>
        <v>1.932225916914859</v>
      </c>
      <c r="P33" s="89">
        <f>[6]Usepp_2018!Q33</f>
        <v>0.12695785672172674</v>
      </c>
      <c r="Q33" s="89">
        <f>[6]Usepp_2018!R33</f>
        <v>0.25564705013855643</v>
      </c>
      <c r="R33" s="89">
        <f>[6]Usepp_2018!S33</f>
        <v>44.836885414274157</v>
      </c>
      <c r="S33" s="89">
        <f>[6]Usepp_2018!T33</f>
        <v>0.42204234447617728</v>
      </c>
      <c r="T33" s="89">
        <f>[6]Usepp_2018!U33</f>
        <v>127.370718485052</v>
      </c>
      <c r="U33" s="89">
        <f>[6]Usepp_2018!V33</f>
        <v>46.183471897254336</v>
      </c>
      <c r="V33" s="89">
        <f>[6]Usepp_2018!W33</f>
        <v>100.09502030203808</v>
      </c>
      <c r="W33" s="89">
        <f>[6]Usepp_2018!X33</f>
        <v>43.611228411349074</v>
      </c>
      <c r="X33" s="89">
        <f>[6]Usepp_2018!Y33</f>
        <v>15.44038414586162</v>
      </c>
      <c r="Y33" s="89">
        <f>[6]Usepp_2018!Z33</f>
        <v>8.3854121402814847</v>
      </c>
      <c r="Z33" s="89">
        <f>[6]Usepp_2018!AA33</f>
        <v>3150.806080620624</v>
      </c>
      <c r="AA33" s="89">
        <f>[6]Usepp_2018!AB33</f>
        <v>5917.0475600224254</v>
      </c>
      <c r="AB33" s="89">
        <f>[6]Usepp_2018!AC33</f>
        <v>16.349403044851076</v>
      </c>
      <c r="AC33" s="89">
        <f>[6]Usepp_2018!AD33</f>
        <v>325.92232604489408</v>
      </c>
      <c r="AD33" s="89">
        <f>[6]Usepp_2018!AE33</f>
        <v>17.707087338355251</v>
      </c>
      <c r="AE33" s="89">
        <f>[6]Usepp_2018!AF33</f>
        <v>73.642036172285557</v>
      </c>
      <c r="AF33" s="89">
        <f>[6]Usepp_2018!AG33</f>
        <v>2378.5700981634559</v>
      </c>
      <c r="AG33" s="89">
        <f>[6]Usepp_2018!AH33</f>
        <v>717.56615655694111</v>
      </c>
      <c r="AH33" s="89">
        <f>[6]Usepp_2018!AI33</f>
        <v>1481.396609493803</v>
      </c>
      <c r="AI33" s="89">
        <f>[6]Usepp_2018!AJ33</f>
        <v>694.86084723293584</v>
      </c>
      <c r="AJ33" s="89">
        <f>[6]Usepp_2018!AK33</f>
        <v>241.47061763492908</v>
      </c>
      <c r="AK33" s="89">
        <f>[6]Usepp_2018!AL33</f>
        <v>319.64876732296204</v>
      </c>
      <c r="AL33" s="89">
        <f>[6]Usepp_2018!AM33</f>
        <v>616.37749076244381</v>
      </c>
      <c r="AM33" s="92">
        <f t="shared" si="0"/>
        <v>16640.392556817813</v>
      </c>
      <c r="AN33" s="89">
        <f>[6]Usepp_2018!AO33</f>
        <v>16876.176035268298</v>
      </c>
      <c r="AO33" s="89">
        <f>[6]Usepp_2018!AP33</f>
        <v>644.49050242381531</v>
      </c>
      <c r="AP33" s="92">
        <f t="shared" si="1"/>
        <v>17520.666537692112</v>
      </c>
      <c r="AQ33" s="89">
        <f>[6]Usepp_2018!AR33</f>
        <v>0</v>
      </c>
      <c r="AR33" s="89">
        <f>[6]Usepp_2018!AS33</f>
        <v>0</v>
      </c>
      <c r="AS33" s="91">
        <f t="shared" si="2"/>
        <v>0</v>
      </c>
      <c r="AT33" s="89">
        <f>[6]Usepp_2018!AU33</f>
        <v>1340.2277185963044</v>
      </c>
      <c r="AU33" s="91">
        <f t="shared" si="3"/>
        <v>18860.894256288415</v>
      </c>
      <c r="AV33" s="83">
        <f t="shared" si="4"/>
        <v>35501.286813106228</v>
      </c>
      <c r="AW33" s="139"/>
      <c r="AY33" s="103"/>
    </row>
    <row r="34" spans="1:51">
      <c r="A34" s="37" t="s">
        <v>185</v>
      </c>
      <c r="B34" s="23" t="s">
        <v>187</v>
      </c>
      <c r="C34" s="106" t="s">
        <v>186</v>
      </c>
      <c r="D34" s="89">
        <f>[6]Usepp_2018!E34</f>
        <v>4.2282044302242943</v>
      </c>
      <c r="E34" s="89">
        <f>[6]Usepp_2018!F34</f>
        <v>144.30809698962835</v>
      </c>
      <c r="F34" s="89">
        <f>[6]Usepp_2018!G34</f>
        <v>37.899784089616617</v>
      </c>
      <c r="G34" s="89">
        <f>[6]Usepp_2018!H34</f>
        <v>355.86936580230042</v>
      </c>
      <c r="H34" s="89">
        <f>[6]Usepp_2018!I34</f>
        <v>152.49162450238683</v>
      </c>
      <c r="I34" s="89">
        <f>[6]Usepp_2018!J34</f>
        <v>2.8477000497929447E-2</v>
      </c>
      <c r="J34" s="89">
        <f>[6]Usepp_2018!K34</f>
        <v>2.4235244669427196</v>
      </c>
      <c r="K34" s="89">
        <f>[6]Usepp_2018!L34</f>
        <v>23.480599482367126</v>
      </c>
      <c r="L34" s="89">
        <f>[6]Usepp_2018!M34</f>
        <v>18.945703853905044</v>
      </c>
      <c r="M34" s="89">
        <f>[6]Usepp_2018!N34</f>
        <v>15.343292076308375</v>
      </c>
      <c r="N34" s="89">
        <f>[6]Usepp_2018!O34</f>
        <v>41.419316466964275</v>
      </c>
      <c r="O34" s="89">
        <f>[6]Usepp_2018!P34</f>
        <v>1423.4025866179104</v>
      </c>
      <c r="P34" s="89">
        <f>[6]Usepp_2018!Q34</f>
        <v>44.24896171682181</v>
      </c>
      <c r="Q34" s="89">
        <f>[6]Usepp_2018!R34</f>
        <v>18.901675161680195</v>
      </c>
      <c r="R34" s="89">
        <f>[6]Usepp_2018!S34</f>
        <v>1083.6100727857465</v>
      </c>
      <c r="S34" s="89">
        <f>[6]Usepp_2018!T34</f>
        <v>71.285827149093095</v>
      </c>
      <c r="T34" s="89">
        <f>[6]Usepp_2018!U34</f>
        <v>1419.9698902662103</v>
      </c>
      <c r="U34" s="89">
        <f>[6]Usepp_2018!V34</f>
        <v>134.58385155345374</v>
      </c>
      <c r="V34" s="89">
        <f>[6]Usepp_2018!W34</f>
        <v>552.97001698908593</v>
      </c>
      <c r="W34" s="89">
        <f>[6]Usepp_2018!X34</f>
        <v>469.38533267105163</v>
      </c>
      <c r="X34" s="89">
        <f>[6]Usepp_2018!Y34</f>
        <v>376.13738929937227</v>
      </c>
      <c r="Y34" s="89">
        <f>[6]Usepp_2018!Z34</f>
        <v>371.53576281349024</v>
      </c>
      <c r="Z34" s="89">
        <f>[6]Usepp_2018!AA34</f>
        <v>159.23736843209605</v>
      </c>
      <c r="AA34" s="89">
        <f>[6]Usepp_2018!AB34</f>
        <v>4095.8223260889331</v>
      </c>
      <c r="AB34" s="89">
        <f>[6]Usepp_2018!AC34</f>
        <v>79.119339642914625</v>
      </c>
      <c r="AC34" s="89">
        <f>[6]Usepp_2018!AD34</f>
        <v>2222.7731997775431</v>
      </c>
      <c r="AD34" s="89">
        <f>[6]Usepp_2018!AE34</f>
        <v>218.65696876381574</v>
      </c>
      <c r="AE34" s="89">
        <f>[6]Usepp_2018!AF34</f>
        <v>560.68630136381694</v>
      </c>
      <c r="AF34" s="89">
        <f>[6]Usepp_2018!AG34</f>
        <v>127.76792250615274</v>
      </c>
      <c r="AG34" s="89">
        <f>[6]Usepp_2018!AH34</f>
        <v>764.56483690522498</v>
      </c>
      <c r="AH34" s="89">
        <f>[6]Usepp_2018!AI34</f>
        <v>1005.4191948736826</v>
      </c>
      <c r="AI34" s="89">
        <f>[6]Usepp_2018!AJ34</f>
        <v>541.72667234175117</v>
      </c>
      <c r="AJ34" s="89">
        <f>[6]Usepp_2018!AK34</f>
        <v>209.10615853465066</v>
      </c>
      <c r="AK34" s="89">
        <f>[6]Usepp_2018!AL34</f>
        <v>570.53767251367299</v>
      </c>
      <c r="AL34" s="89">
        <f>[6]Usepp_2018!AM34</f>
        <v>3573.9019093853676</v>
      </c>
      <c r="AM34" s="92">
        <f t="shared" si="0"/>
        <v>20891.789227314683</v>
      </c>
      <c r="AN34" s="89">
        <f>[6]Usepp_2018!AO34</f>
        <v>43905.920604807339</v>
      </c>
      <c r="AO34" s="89">
        <f>[6]Usepp_2018!AP34</f>
        <v>0</v>
      </c>
      <c r="AP34" s="92">
        <f t="shared" si="1"/>
        <v>43905.920604807339</v>
      </c>
      <c r="AQ34" s="89">
        <f>[6]Usepp_2018!AR34</f>
        <v>0</v>
      </c>
      <c r="AR34" s="89">
        <f>[6]Usepp_2018!AS34</f>
        <v>0</v>
      </c>
      <c r="AS34" s="91">
        <f t="shared" si="2"/>
        <v>0</v>
      </c>
      <c r="AT34" s="89">
        <f>[6]Usepp_2018!AU34</f>
        <v>20297.026521812109</v>
      </c>
      <c r="AU34" s="91">
        <f t="shared" si="3"/>
        <v>64202.947126619445</v>
      </c>
      <c r="AV34" s="83">
        <f t="shared" si="4"/>
        <v>85094.736353934131</v>
      </c>
      <c r="AW34" s="139"/>
      <c r="AY34" s="103"/>
    </row>
    <row r="35" spans="1:51">
      <c r="A35" s="37" t="s">
        <v>188</v>
      </c>
      <c r="B35" s="23" t="s">
        <v>190</v>
      </c>
      <c r="C35" s="106" t="s">
        <v>189</v>
      </c>
      <c r="D35" s="89">
        <f>[6]Usepp_2018!E35</f>
        <v>0</v>
      </c>
      <c r="E35" s="89">
        <f>[6]Usepp_2018!F35</f>
        <v>32.745071883335321</v>
      </c>
      <c r="F35" s="89">
        <f>[6]Usepp_2018!G35</f>
        <v>8.7022219742886477</v>
      </c>
      <c r="G35" s="89">
        <f>[6]Usepp_2018!H35</f>
        <v>201.47830403540931</v>
      </c>
      <c r="H35" s="89">
        <f>[6]Usepp_2018!I35</f>
        <v>629.21211597267597</v>
      </c>
      <c r="I35" s="89">
        <f>[6]Usepp_2018!J35</f>
        <v>6.2974043039823293E-3</v>
      </c>
      <c r="J35" s="89">
        <f>[6]Usepp_2018!K35</f>
        <v>4.2569438003868094E-2</v>
      </c>
      <c r="K35" s="89">
        <f>[6]Usepp_2018!L35</f>
        <v>1.463604377340272</v>
      </c>
      <c r="L35" s="89">
        <f>[6]Usepp_2018!M35</f>
        <v>1.2965369576015375</v>
      </c>
      <c r="M35" s="89">
        <f>[6]Usepp_2018!N35</f>
        <v>1.2002570528802061</v>
      </c>
      <c r="N35" s="89">
        <f>[6]Usepp_2018!O35</f>
        <v>8.2698941416005223</v>
      </c>
      <c r="O35" s="89">
        <f>[6]Usepp_2018!P35</f>
        <v>120.10598420663996</v>
      </c>
      <c r="P35" s="89">
        <f>[6]Usepp_2018!Q35</f>
        <v>6.0198446067576272</v>
      </c>
      <c r="Q35" s="89">
        <f>[6]Usepp_2018!R35</f>
        <v>13.000609418355737</v>
      </c>
      <c r="R35" s="89">
        <f>[6]Usepp_2018!S35</f>
        <v>74.118511634424337</v>
      </c>
      <c r="S35" s="89">
        <f>[6]Usepp_2018!T35</f>
        <v>0.60605414574805017</v>
      </c>
      <c r="T35" s="89">
        <f>[6]Usepp_2018!U35</f>
        <v>60.268123500255442</v>
      </c>
      <c r="U35" s="89">
        <f>[6]Usepp_2018!V35</f>
        <v>8.646404356405073</v>
      </c>
      <c r="V35" s="89">
        <f>[6]Usepp_2018!W35</f>
        <v>22.049171911481245</v>
      </c>
      <c r="W35" s="89">
        <f>[6]Usepp_2018!X35</f>
        <v>86.349277447020995</v>
      </c>
      <c r="X35" s="89">
        <f>[6]Usepp_2018!Y35</f>
        <v>0</v>
      </c>
      <c r="Y35" s="89">
        <f>[6]Usepp_2018!Z35</f>
        <v>72.043856665791196</v>
      </c>
      <c r="Z35" s="89">
        <f>[6]Usepp_2018!AA35</f>
        <v>35.296781296733101</v>
      </c>
      <c r="AA35" s="89">
        <f>[6]Usepp_2018!AB35</f>
        <v>2168.5058963030997</v>
      </c>
      <c r="AB35" s="89">
        <f>[6]Usepp_2018!AC35</f>
        <v>1473.8921481928282</v>
      </c>
      <c r="AC35" s="89">
        <f>[6]Usepp_2018!AD35</f>
        <v>1901.9558346837209</v>
      </c>
      <c r="AD35" s="89">
        <f>[6]Usepp_2018!AE35</f>
        <v>30.808410482817223</v>
      </c>
      <c r="AE35" s="89">
        <f>[6]Usepp_2018!AF35</f>
        <v>565.91745927179795</v>
      </c>
      <c r="AF35" s="89">
        <f>[6]Usepp_2018!AG35</f>
        <v>54.028327176410095</v>
      </c>
      <c r="AG35" s="89">
        <f>[6]Usepp_2018!AH35</f>
        <v>213.70641605030181</v>
      </c>
      <c r="AH35" s="89">
        <f>[6]Usepp_2018!AI35</f>
        <v>632.1732563082968</v>
      </c>
      <c r="AI35" s="89">
        <f>[6]Usepp_2018!AJ35</f>
        <v>816.15941850844854</v>
      </c>
      <c r="AJ35" s="89">
        <f>[6]Usepp_2018!AK35</f>
        <v>383.9106032569731</v>
      </c>
      <c r="AK35" s="89">
        <f>[6]Usepp_2018!AL35</f>
        <v>77.112554731381707</v>
      </c>
      <c r="AL35" s="89">
        <f>[6]Usepp_2018!AM35</f>
        <v>1127.0288950885335</v>
      </c>
      <c r="AM35" s="92">
        <f t="shared" si="0"/>
        <v>10828.120712481661</v>
      </c>
      <c r="AN35" s="89">
        <f>[6]Usepp_2018!AO35</f>
        <v>0</v>
      </c>
      <c r="AO35" s="89">
        <f>[6]Usepp_2018!AP35</f>
        <v>0</v>
      </c>
      <c r="AP35" s="92">
        <f t="shared" si="1"/>
        <v>0</v>
      </c>
      <c r="AQ35" s="89">
        <f>[6]Usepp_2018!AR35</f>
        <v>2428.0390193939161</v>
      </c>
      <c r="AR35" s="89">
        <f>[6]Usepp_2018!AS35</f>
        <v>0</v>
      </c>
      <c r="AS35" s="91">
        <f t="shared" si="2"/>
        <v>2428.0390193939161</v>
      </c>
      <c r="AT35" s="89">
        <f>[6]Usepp_2018!AU35</f>
        <v>4699.5377163593193</v>
      </c>
      <c r="AU35" s="91">
        <f t="shared" si="3"/>
        <v>7127.576735753235</v>
      </c>
      <c r="AV35" s="83">
        <f t="shared" si="4"/>
        <v>17955.697448234896</v>
      </c>
      <c r="AW35" s="139"/>
      <c r="AY35" s="103"/>
    </row>
    <row r="36" spans="1:51">
      <c r="A36" s="37" t="s">
        <v>191</v>
      </c>
      <c r="B36" s="23" t="s">
        <v>193</v>
      </c>
      <c r="C36" s="106" t="s">
        <v>192</v>
      </c>
      <c r="D36" s="89">
        <f>[6]Usepp_2018!E36</f>
        <v>311.90952206593289</v>
      </c>
      <c r="E36" s="89">
        <f>[6]Usepp_2018!F36</f>
        <v>771.70723104194303</v>
      </c>
      <c r="F36" s="89">
        <f>[6]Usepp_2018!G36</f>
        <v>568.16340351898316</v>
      </c>
      <c r="G36" s="89">
        <f>[6]Usepp_2018!H36</f>
        <v>1384.1438748780629</v>
      </c>
      <c r="H36" s="89">
        <f>[6]Usepp_2018!I36</f>
        <v>401.16071637520446</v>
      </c>
      <c r="I36" s="89">
        <f>[6]Usepp_2018!J36</f>
        <v>177.97046923872767</v>
      </c>
      <c r="J36" s="89">
        <f>[6]Usepp_2018!K36</f>
        <v>70.517625404971881</v>
      </c>
      <c r="K36" s="89">
        <f>[6]Usepp_2018!L36</f>
        <v>511.03888455437408</v>
      </c>
      <c r="L36" s="89">
        <f>[6]Usepp_2018!M36</f>
        <v>604.06358551274843</v>
      </c>
      <c r="M36" s="89">
        <f>[6]Usepp_2018!N36</f>
        <v>12.485102700138112</v>
      </c>
      <c r="N36" s="89">
        <f>[6]Usepp_2018!O36</f>
        <v>81.892536125913637</v>
      </c>
      <c r="O36" s="89">
        <f>[6]Usepp_2018!P36</f>
        <v>1771.2486233828602</v>
      </c>
      <c r="P36" s="89">
        <f>[6]Usepp_2018!Q36</f>
        <v>458.59967537646935</v>
      </c>
      <c r="Q36" s="89">
        <f>[6]Usepp_2018!R36</f>
        <v>321.35009437623637</v>
      </c>
      <c r="R36" s="89">
        <f>[6]Usepp_2018!S36</f>
        <v>4731.274417748933</v>
      </c>
      <c r="S36" s="89">
        <f>[6]Usepp_2018!T36</f>
        <v>451.9342578530883</v>
      </c>
      <c r="T36" s="89">
        <f>[6]Usepp_2018!U36</f>
        <v>7946.1231404855407</v>
      </c>
      <c r="U36" s="89">
        <f>[6]Usepp_2018!V36</f>
        <v>2224.2217295062351</v>
      </c>
      <c r="V36" s="89">
        <f>[6]Usepp_2018!W36</f>
        <v>366.4549266206642</v>
      </c>
      <c r="W36" s="89">
        <f>[6]Usepp_2018!X36</f>
        <v>669.11664199099505</v>
      </c>
      <c r="X36" s="89">
        <f>[6]Usepp_2018!Y36</f>
        <v>176.05000552606256</v>
      </c>
      <c r="Y36" s="89">
        <f>[6]Usepp_2018!Z36</f>
        <v>1287.4885604064505</v>
      </c>
      <c r="Z36" s="89">
        <f>[6]Usepp_2018!AA36</f>
        <v>331.18988007199414</v>
      </c>
      <c r="AA36" s="89">
        <f>[6]Usepp_2018!AB36</f>
        <v>400.11100223643189</v>
      </c>
      <c r="AB36" s="89">
        <f>[6]Usepp_2018!AC36</f>
        <v>125.15555681986211</v>
      </c>
      <c r="AC36" s="89">
        <f>[6]Usepp_2018!AD36</f>
        <v>4069.2553324165115</v>
      </c>
      <c r="AD36" s="89">
        <f>[6]Usepp_2018!AE36</f>
        <v>6284.3295692162183</v>
      </c>
      <c r="AE36" s="89">
        <f>[6]Usepp_2018!AF36</f>
        <v>555.94428878084727</v>
      </c>
      <c r="AF36" s="89">
        <f>[6]Usepp_2018!AG36</f>
        <v>287.3379541739555</v>
      </c>
      <c r="AG36" s="89">
        <f>[6]Usepp_2018!AH36</f>
        <v>389.65951976131078</v>
      </c>
      <c r="AH36" s="89">
        <f>[6]Usepp_2018!AI36</f>
        <v>644.67389289377206</v>
      </c>
      <c r="AI36" s="89">
        <f>[6]Usepp_2018!AJ36</f>
        <v>911.11910739638233</v>
      </c>
      <c r="AJ36" s="89">
        <f>[6]Usepp_2018!AK36</f>
        <v>782.73681108683354</v>
      </c>
      <c r="AK36" s="89">
        <f>[6]Usepp_2018!AL36</f>
        <v>1079.8305581397897</v>
      </c>
      <c r="AL36" s="89">
        <f>[6]Usepp_2018!AM36</f>
        <v>3245.4021644139748</v>
      </c>
      <c r="AM36" s="92">
        <f t="shared" si="0"/>
        <v>44405.660662098424</v>
      </c>
      <c r="AN36" s="89">
        <f>[6]Usepp_2018!AO36</f>
        <v>17507.846200440887</v>
      </c>
      <c r="AO36" s="89">
        <f>[6]Usepp_2018!AP36</f>
        <v>24.978956539234211</v>
      </c>
      <c r="AP36" s="92">
        <f t="shared" si="1"/>
        <v>17532.825156980121</v>
      </c>
      <c r="AQ36" s="89">
        <f>[6]Usepp_2018!AR36</f>
        <v>0</v>
      </c>
      <c r="AR36" s="89">
        <f>[6]Usepp_2018!AS36</f>
        <v>0</v>
      </c>
      <c r="AS36" s="91">
        <f t="shared" si="2"/>
        <v>0</v>
      </c>
      <c r="AT36" s="89">
        <f>[6]Usepp_2018!AU36</f>
        <v>9132.2905365575807</v>
      </c>
      <c r="AU36" s="91">
        <f t="shared" si="3"/>
        <v>26665.1156935377</v>
      </c>
      <c r="AV36" s="83">
        <f t="shared" si="4"/>
        <v>71070.776355636131</v>
      </c>
      <c r="AW36" s="139"/>
      <c r="AY36" s="103"/>
    </row>
    <row r="37" spans="1:51">
      <c r="A37" s="37" t="s">
        <v>194</v>
      </c>
      <c r="B37" s="21" t="s">
        <v>196</v>
      </c>
      <c r="C37" s="107" t="s">
        <v>195</v>
      </c>
      <c r="D37" s="89">
        <f>[6]Usepp_2018!E37</f>
        <v>492.25273252365679</v>
      </c>
      <c r="E37" s="89">
        <f>[6]Usepp_2018!F37</f>
        <v>239.75744316244695</v>
      </c>
      <c r="F37" s="89">
        <f>[6]Usepp_2018!G37</f>
        <v>72.076359596523048</v>
      </c>
      <c r="G37" s="89">
        <f>[6]Usepp_2018!H37</f>
        <v>2523.021927978074</v>
      </c>
      <c r="H37" s="89">
        <f>[6]Usepp_2018!I37</f>
        <v>2270.0491556594707</v>
      </c>
      <c r="I37" s="89">
        <f>[6]Usepp_2018!J37</f>
        <v>4.7134258570616927E-2</v>
      </c>
      <c r="J37" s="89">
        <f>[6]Usepp_2018!K37</f>
        <v>34.946042520259596</v>
      </c>
      <c r="K37" s="89">
        <f>[6]Usepp_2018!L37</f>
        <v>33.195619813197361</v>
      </c>
      <c r="L37" s="89">
        <f>[6]Usepp_2018!M37</f>
        <v>36.894443722884652</v>
      </c>
      <c r="M37" s="89">
        <f>[6]Usepp_2018!N37</f>
        <v>91.69619520785642</v>
      </c>
      <c r="N37" s="89">
        <f>[6]Usepp_2018!O37</f>
        <v>141.21889544698689</v>
      </c>
      <c r="O37" s="89">
        <f>[6]Usepp_2018!P37</f>
        <v>423.90099591074846</v>
      </c>
      <c r="P37" s="89">
        <f>[6]Usepp_2018!Q37</f>
        <v>91.732914502023405</v>
      </c>
      <c r="Q37" s="89">
        <f>[6]Usepp_2018!R37</f>
        <v>37.476767287820479</v>
      </c>
      <c r="R37" s="89">
        <f>[6]Usepp_2018!S37</f>
        <v>2394.5210257050207</v>
      </c>
      <c r="S37" s="89">
        <f>[6]Usepp_2018!T37</f>
        <v>102.08746401630697</v>
      </c>
      <c r="T37" s="89">
        <f>[6]Usepp_2018!U37</f>
        <v>1924.120825662513</v>
      </c>
      <c r="U37" s="89">
        <f>[6]Usepp_2018!V37</f>
        <v>820.51721302048634</v>
      </c>
      <c r="V37" s="89">
        <f>[6]Usepp_2018!W37</f>
        <v>628.99070270461573</v>
      </c>
      <c r="W37" s="89">
        <f>[6]Usepp_2018!X37</f>
        <v>851.41339086087066</v>
      </c>
      <c r="X37" s="89">
        <f>[6]Usepp_2018!Y37</f>
        <v>541.96998344444069</v>
      </c>
      <c r="Y37" s="89">
        <f>[6]Usepp_2018!Z37</f>
        <v>1325.4652955625745</v>
      </c>
      <c r="Z37" s="89">
        <f>[6]Usepp_2018!AA37</f>
        <v>199.80143948912126</v>
      </c>
      <c r="AA37" s="89">
        <f>[6]Usepp_2018!AB37</f>
        <v>1335.253763856728</v>
      </c>
      <c r="AB37" s="89">
        <f>[6]Usepp_2018!AC37</f>
        <v>299.22686802601834</v>
      </c>
      <c r="AC37" s="89">
        <f>[6]Usepp_2018!AD37</f>
        <v>2589.2736739981005</v>
      </c>
      <c r="AD37" s="89">
        <f>[6]Usepp_2018!AE37</f>
        <v>105.20188760074558</v>
      </c>
      <c r="AE37" s="89">
        <f>[6]Usepp_2018!AF37</f>
        <v>1978.1594830737704</v>
      </c>
      <c r="AF37" s="89">
        <f>[6]Usepp_2018!AG37</f>
        <v>771.51580606853486</v>
      </c>
      <c r="AG37" s="89">
        <f>[6]Usepp_2018!AH37</f>
        <v>2704.8401442359063</v>
      </c>
      <c r="AH37" s="89">
        <f>[6]Usepp_2018!AI37</f>
        <v>311.08054366315656</v>
      </c>
      <c r="AI37" s="89">
        <f>[6]Usepp_2018!AJ37</f>
        <v>498.50082153808336</v>
      </c>
      <c r="AJ37" s="89">
        <f>[6]Usepp_2018!AK37</f>
        <v>10.22560572728333</v>
      </c>
      <c r="AK37" s="89">
        <f>[6]Usepp_2018!AL37</f>
        <v>852.70667977829976</v>
      </c>
      <c r="AL37" s="89">
        <f>[6]Usepp_2018!AM37</f>
        <v>2515.8697344784946</v>
      </c>
      <c r="AM37" s="92">
        <f t="shared" si="0"/>
        <v>29249.008980101593</v>
      </c>
      <c r="AN37" s="89">
        <f>[6]Usepp_2018!AO37</f>
        <v>94546.951104571024</v>
      </c>
      <c r="AO37" s="89">
        <f>[6]Usepp_2018!AP37</f>
        <v>76.889045488845994</v>
      </c>
      <c r="AP37" s="92">
        <f t="shared" si="1"/>
        <v>94623.84015005987</v>
      </c>
      <c r="AQ37" s="89">
        <f>[6]Usepp_2018!AR37</f>
        <v>0</v>
      </c>
      <c r="AR37" s="89">
        <f>[6]Usepp_2018!AS37</f>
        <v>0</v>
      </c>
      <c r="AS37" s="91">
        <f t="shared" si="2"/>
        <v>0</v>
      </c>
      <c r="AT37" s="89">
        <f>[6]Usepp_2018!AU37</f>
        <v>0</v>
      </c>
      <c r="AU37" s="91">
        <f t="shared" si="3"/>
        <v>94623.84015005987</v>
      </c>
      <c r="AV37" s="83">
        <f t="shared" si="4"/>
        <v>123872.84913016146</v>
      </c>
      <c r="AW37" s="139"/>
      <c r="AY37" s="103"/>
    </row>
    <row r="38" spans="1:51">
      <c r="A38" s="37" t="s">
        <v>197</v>
      </c>
      <c r="B38" s="23" t="s">
        <v>199</v>
      </c>
      <c r="C38" s="106" t="s">
        <v>198</v>
      </c>
      <c r="D38" s="89">
        <f>[6]Usepp_2018!E38</f>
        <v>90.498556067629977</v>
      </c>
      <c r="E38" s="89">
        <f>[6]Usepp_2018!F38</f>
        <v>348.37959979200559</v>
      </c>
      <c r="F38" s="89">
        <f>[6]Usepp_2018!G38</f>
        <v>386.89930246721781</v>
      </c>
      <c r="G38" s="89">
        <f>[6]Usepp_2018!H38</f>
        <v>778.41025546880451</v>
      </c>
      <c r="H38" s="89">
        <f>[6]Usepp_2018!I38</f>
        <v>299.10548073643287</v>
      </c>
      <c r="I38" s="89">
        <f>[6]Usepp_2018!J38</f>
        <v>0.82830266150374354</v>
      </c>
      <c r="J38" s="89">
        <f>[6]Usepp_2018!K38</f>
        <v>25.404651220684432</v>
      </c>
      <c r="K38" s="89">
        <f>[6]Usepp_2018!L38</f>
        <v>16.293883562172535</v>
      </c>
      <c r="L38" s="89">
        <f>[6]Usepp_2018!M38</f>
        <v>16.138378434725567</v>
      </c>
      <c r="M38" s="89">
        <f>[6]Usepp_2018!N38</f>
        <v>2.3287353675250642</v>
      </c>
      <c r="N38" s="89">
        <f>[6]Usepp_2018!O38</f>
        <v>66.420731409623528</v>
      </c>
      <c r="O38" s="89">
        <f>[6]Usepp_2018!P38</f>
        <v>496.47876133371716</v>
      </c>
      <c r="P38" s="89">
        <f>[6]Usepp_2018!Q38</f>
        <v>184.38746361312582</v>
      </c>
      <c r="Q38" s="89">
        <f>[6]Usepp_2018!R38</f>
        <v>17.973170211714887</v>
      </c>
      <c r="R38" s="89">
        <f>[6]Usepp_2018!S38</f>
        <v>23961.423373689831</v>
      </c>
      <c r="S38" s="89">
        <f>[6]Usepp_2018!T38</f>
        <v>192.67565805272591</v>
      </c>
      <c r="T38" s="89">
        <f>[6]Usepp_2018!U38</f>
        <v>2573.2989410536102</v>
      </c>
      <c r="U38" s="89">
        <f>[6]Usepp_2018!V38</f>
        <v>1240.3985902917802</v>
      </c>
      <c r="V38" s="89">
        <f>[6]Usepp_2018!W38</f>
        <v>5258.0809389554488</v>
      </c>
      <c r="W38" s="89">
        <f>[6]Usepp_2018!X38</f>
        <v>1246.0182770010981</v>
      </c>
      <c r="X38" s="89">
        <f>[6]Usepp_2018!Y38</f>
        <v>92.462077244868084</v>
      </c>
      <c r="Y38" s="89">
        <f>[6]Usepp_2018!Z38</f>
        <v>236.89302852496255</v>
      </c>
      <c r="Z38" s="89">
        <f>[6]Usepp_2018!AA38</f>
        <v>554.96165324187234</v>
      </c>
      <c r="AA38" s="89">
        <f>[6]Usepp_2018!AB38</f>
        <v>604.92953144520379</v>
      </c>
      <c r="AB38" s="89">
        <f>[6]Usepp_2018!AC38</f>
        <v>58.68830921176405</v>
      </c>
      <c r="AC38" s="89">
        <f>[6]Usepp_2018!AD38</f>
        <v>5737.7567797123556</v>
      </c>
      <c r="AD38" s="89">
        <f>[6]Usepp_2018!AE38</f>
        <v>81.236331041712759</v>
      </c>
      <c r="AE38" s="89">
        <f>[6]Usepp_2018!AF38</f>
        <v>15380.593556160631</v>
      </c>
      <c r="AF38" s="89">
        <f>[6]Usepp_2018!AG38</f>
        <v>500.24203898795088</v>
      </c>
      <c r="AG38" s="89">
        <f>[6]Usepp_2018!AH38</f>
        <v>1396.9474735153069</v>
      </c>
      <c r="AH38" s="89">
        <f>[6]Usepp_2018!AI38</f>
        <v>130.43411944238022</v>
      </c>
      <c r="AI38" s="89">
        <f>[6]Usepp_2018!AJ38</f>
        <v>129.55799933610896</v>
      </c>
      <c r="AJ38" s="89">
        <f>[6]Usepp_2018!AK38</f>
        <v>95.36044729137646</v>
      </c>
      <c r="AK38" s="89">
        <f>[6]Usepp_2018!AL38</f>
        <v>1918.8148256086658</v>
      </c>
      <c r="AL38" s="89">
        <f>[6]Usepp_2018!AM38</f>
        <v>3901.5431952698159</v>
      </c>
      <c r="AM38" s="92">
        <f t="shared" si="0"/>
        <v>68021.864417426361</v>
      </c>
      <c r="AN38" s="89">
        <f>[6]Usepp_2018!AO38</f>
        <v>706.52754998206387</v>
      </c>
      <c r="AO38" s="89">
        <f>[6]Usepp_2018!AP38</f>
        <v>213.45867640832813</v>
      </c>
      <c r="AP38" s="92">
        <f t="shared" si="1"/>
        <v>919.98622639039195</v>
      </c>
      <c r="AQ38" s="89">
        <f>[6]Usepp_2018!AR38</f>
        <v>6.9366497870121933</v>
      </c>
      <c r="AR38" s="89">
        <f>[6]Usepp_2018!AS38</f>
        <v>0</v>
      </c>
      <c r="AS38" s="91">
        <f t="shared" si="2"/>
        <v>6.9366497870121933</v>
      </c>
      <c r="AT38" s="89">
        <f>[6]Usepp_2018!AU38</f>
        <v>52160.283880872536</v>
      </c>
      <c r="AU38" s="91">
        <f t="shared" si="3"/>
        <v>53087.206757049942</v>
      </c>
      <c r="AV38" s="83">
        <f t="shared" si="4"/>
        <v>121109.0711744763</v>
      </c>
      <c r="AW38" s="139"/>
      <c r="AY38" s="103"/>
    </row>
    <row r="39" spans="1:51">
      <c r="A39" s="37" t="s">
        <v>200</v>
      </c>
      <c r="B39" s="23" t="s">
        <v>202</v>
      </c>
      <c r="C39" s="106" t="s">
        <v>201</v>
      </c>
      <c r="D39" s="89">
        <f>[6]Usepp_2018!E39</f>
        <v>1147.976857454727</v>
      </c>
      <c r="E39" s="89">
        <f>[6]Usepp_2018!F39</f>
        <v>170.59247571190332</v>
      </c>
      <c r="F39" s="89">
        <f>[6]Usepp_2018!G39</f>
        <v>363.92459460905752</v>
      </c>
      <c r="G39" s="89">
        <f>[6]Usepp_2018!H39</f>
        <v>231.11340119619092</v>
      </c>
      <c r="H39" s="89">
        <f>[6]Usepp_2018!I39</f>
        <v>63.00276967882867</v>
      </c>
      <c r="I39" s="89">
        <f>[6]Usepp_2018!J39</f>
        <v>0</v>
      </c>
      <c r="J39" s="89">
        <f>[6]Usepp_2018!K39</f>
        <v>1.1472624420970251E-2</v>
      </c>
      <c r="K39" s="89">
        <f>[6]Usepp_2018!L39</f>
        <v>4.0678496711009133</v>
      </c>
      <c r="L39" s="89">
        <f>[6]Usepp_2018!M39</f>
        <v>5.5717817843655668</v>
      </c>
      <c r="M39" s="89">
        <f>[6]Usepp_2018!N39</f>
        <v>21.630060520245539</v>
      </c>
      <c r="N39" s="89">
        <f>[6]Usepp_2018!O39</f>
        <v>21.081269692371215</v>
      </c>
      <c r="O39" s="89">
        <f>[6]Usepp_2018!P39</f>
        <v>460.26486264255828</v>
      </c>
      <c r="P39" s="89">
        <f>[6]Usepp_2018!Q39</f>
        <v>91.812689679961338</v>
      </c>
      <c r="Q39" s="89">
        <f>[6]Usepp_2018!R39</f>
        <v>28.241891802043828</v>
      </c>
      <c r="R39" s="89">
        <f>[6]Usepp_2018!S39</f>
        <v>1305.3980873104199</v>
      </c>
      <c r="S39" s="89">
        <f>[6]Usepp_2018!T39</f>
        <v>141.70541562737753</v>
      </c>
      <c r="T39" s="89">
        <f>[6]Usepp_2018!U39</f>
        <v>1664.6235260734072</v>
      </c>
      <c r="U39" s="89">
        <f>[6]Usepp_2018!V39</f>
        <v>213.56411033356787</v>
      </c>
      <c r="V39" s="89">
        <f>[6]Usepp_2018!W39</f>
        <v>61.011913488041209</v>
      </c>
      <c r="W39" s="89">
        <f>[6]Usepp_2018!X39</f>
        <v>359.62889512479086</v>
      </c>
      <c r="X39" s="89">
        <f>[6]Usepp_2018!Y39</f>
        <v>403.23309993819106</v>
      </c>
      <c r="Y39" s="89">
        <f>[6]Usepp_2018!Z39</f>
        <v>144.05066216604882</v>
      </c>
      <c r="Z39" s="89">
        <f>[6]Usepp_2018!AA39</f>
        <v>553.82629716867086</v>
      </c>
      <c r="AA39" s="89">
        <f>[6]Usepp_2018!AB39</f>
        <v>3029.9192872919807</v>
      </c>
      <c r="AB39" s="89">
        <f>[6]Usepp_2018!AC39</f>
        <v>15.251671532096042</v>
      </c>
      <c r="AC39" s="89">
        <f>[6]Usepp_2018!AD39</f>
        <v>1501.4965286489385</v>
      </c>
      <c r="AD39" s="89">
        <f>[6]Usepp_2018!AE39</f>
        <v>240.24195595364012</v>
      </c>
      <c r="AE39" s="89">
        <f>[6]Usepp_2018!AF39</f>
        <v>733.39531620213268</v>
      </c>
      <c r="AF39" s="89">
        <f>[6]Usepp_2018!AG39</f>
        <v>201.1352975307133</v>
      </c>
      <c r="AG39" s="89">
        <f>[6]Usepp_2018!AH39</f>
        <v>505.75224197417901</v>
      </c>
      <c r="AH39" s="89">
        <f>[6]Usepp_2018!AI39</f>
        <v>39.321148127392547</v>
      </c>
      <c r="AI39" s="89">
        <f>[6]Usepp_2018!AJ39</f>
        <v>37.611339590743519</v>
      </c>
      <c r="AJ39" s="89">
        <f>[6]Usepp_2018!AK39</f>
        <v>26.425249801127027</v>
      </c>
      <c r="AK39" s="89">
        <f>[6]Usepp_2018!AL39</f>
        <v>531.7662297998213</v>
      </c>
      <c r="AL39" s="89">
        <f>[6]Usepp_2018!AM39</f>
        <v>1956.7729115063705</v>
      </c>
      <c r="AM39" s="92">
        <f t="shared" si="0"/>
        <v>16275.423162257423</v>
      </c>
      <c r="AN39" s="89">
        <f>[6]Usepp_2018!AO39</f>
        <v>773.94269305343505</v>
      </c>
      <c r="AO39" s="89">
        <f>[6]Usepp_2018!AP39</f>
        <v>356.73273026257897</v>
      </c>
      <c r="AP39" s="92">
        <f t="shared" si="1"/>
        <v>1130.6754233160141</v>
      </c>
      <c r="AQ39" s="89">
        <f>[6]Usepp_2018!AR39</f>
        <v>7.4321247717987786</v>
      </c>
      <c r="AR39" s="89">
        <f>[6]Usepp_2018!AS39</f>
        <v>0</v>
      </c>
      <c r="AS39" s="91">
        <f t="shared" si="2"/>
        <v>7.4321247717987786</v>
      </c>
      <c r="AT39" s="89">
        <f>[6]Usepp_2018!AU39</f>
        <v>4553.9274129939604</v>
      </c>
      <c r="AU39" s="91">
        <f t="shared" si="3"/>
        <v>5692.034961081773</v>
      </c>
      <c r="AV39" s="83">
        <f t="shared" si="4"/>
        <v>21967.458123339195</v>
      </c>
      <c r="AW39" s="139"/>
      <c r="AY39" s="103"/>
    </row>
    <row r="40" spans="1:51">
      <c r="A40" s="37" t="s">
        <v>203</v>
      </c>
      <c r="B40" s="23" t="s">
        <v>205</v>
      </c>
      <c r="C40" s="106" t="s">
        <v>204</v>
      </c>
      <c r="D40" s="89">
        <f>[6]Usepp_2018!E40</f>
        <v>0.86985575642973378</v>
      </c>
      <c r="E40" s="89">
        <f>[6]Usepp_2018!F40</f>
        <v>587.23424932608964</v>
      </c>
      <c r="F40" s="89">
        <f>[6]Usepp_2018!G40</f>
        <v>65.137747019247257</v>
      </c>
      <c r="G40" s="89">
        <f>[6]Usepp_2018!H40</f>
        <v>713.78472528369218</v>
      </c>
      <c r="H40" s="89">
        <f>[6]Usepp_2018!I40</f>
        <v>345.00762965920853</v>
      </c>
      <c r="I40" s="89">
        <f>[6]Usepp_2018!J40</f>
        <v>0</v>
      </c>
      <c r="J40" s="89">
        <f>[6]Usepp_2018!K40</f>
        <v>91.854792259380716</v>
      </c>
      <c r="K40" s="89">
        <f>[6]Usepp_2018!L40</f>
        <v>34.014859690784085</v>
      </c>
      <c r="L40" s="89">
        <f>[6]Usepp_2018!M40</f>
        <v>34.780720456747133</v>
      </c>
      <c r="M40" s="89">
        <f>[6]Usepp_2018!N40</f>
        <v>36.236011907645796</v>
      </c>
      <c r="N40" s="89">
        <f>[6]Usepp_2018!O40</f>
        <v>48.250741084315081</v>
      </c>
      <c r="O40" s="89">
        <f>[6]Usepp_2018!P40</f>
        <v>1248.5533378370094</v>
      </c>
      <c r="P40" s="89">
        <f>[6]Usepp_2018!Q40</f>
        <v>398.28507313604416</v>
      </c>
      <c r="Q40" s="89">
        <f>[6]Usepp_2018!R40</f>
        <v>50.924906555261202</v>
      </c>
      <c r="R40" s="89">
        <f>[6]Usepp_2018!S40</f>
        <v>5944.1205193657552</v>
      </c>
      <c r="S40" s="89">
        <f>[6]Usepp_2018!T40</f>
        <v>43.697356606069214</v>
      </c>
      <c r="T40" s="89">
        <f>[6]Usepp_2018!U40</f>
        <v>1832.3033356199294</v>
      </c>
      <c r="U40" s="89">
        <f>[6]Usepp_2018!V40</f>
        <v>187.78785931250451</v>
      </c>
      <c r="V40" s="89">
        <f>[6]Usepp_2018!W40</f>
        <v>15889.994072904869</v>
      </c>
      <c r="W40" s="89">
        <f>[6]Usepp_2018!X40</f>
        <v>843.6019141909029</v>
      </c>
      <c r="X40" s="89">
        <f>[6]Usepp_2018!Y40</f>
        <v>331.51515997521574</v>
      </c>
      <c r="Y40" s="89">
        <f>[6]Usepp_2018!Z40</f>
        <v>508.18980268362372</v>
      </c>
      <c r="Z40" s="89">
        <f>[6]Usepp_2018!AA40</f>
        <v>424.03289886009475</v>
      </c>
      <c r="AA40" s="89">
        <f>[6]Usepp_2018!AB40</f>
        <v>2737.4211429957286</v>
      </c>
      <c r="AB40" s="89">
        <f>[6]Usepp_2018!AC40</f>
        <v>48.099734757096456</v>
      </c>
      <c r="AC40" s="89">
        <f>[6]Usepp_2018!AD40</f>
        <v>1790.5876986516046</v>
      </c>
      <c r="AD40" s="89">
        <f>[6]Usepp_2018!AE40</f>
        <v>114.95564862985972</v>
      </c>
      <c r="AE40" s="89">
        <f>[6]Usepp_2018!AF40</f>
        <v>4279.7466863683503</v>
      </c>
      <c r="AF40" s="89">
        <f>[6]Usepp_2018!AG40</f>
        <v>194.99168687644109</v>
      </c>
      <c r="AG40" s="89">
        <f>[6]Usepp_2018!AH40</f>
        <v>1400.867528719845</v>
      </c>
      <c r="AH40" s="89">
        <f>[6]Usepp_2018!AI40</f>
        <v>987.33474961234879</v>
      </c>
      <c r="AI40" s="89">
        <f>[6]Usepp_2018!AJ40</f>
        <v>182.58524971164462</v>
      </c>
      <c r="AJ40" s="89">
        <f>[6]Usepp_2018!AK40</f>
        <v>851.64276544265954</v>
      </c>
      <c r="AK40" s="89">
        <f>[6]Usepp_2018!AL40</f>
        <v>377.32687490610891</v>
      </c>
      <c r="AL40" s="89">
        <f>[6]Usepp_2018!AM40</f>
        <v>1861.1824635080504</v>
      </c>
      <c r="AM40" s="92">
        <f t="shared" si="0"/>
        <v>44486.919799670555</v>
      </c>
      <c r="AN40" s="89">
        <f>[6]Usepp_2018!AO40</f>
        <v>11592.589854400561</v>
      </c>
      <c r="AO40" s="89">
        <f>[6]Usepp_2018!AP40</f>
        <v>1341.8752653592439</v>
      </c>
      <c r="AP40" s="92">
        <f t="shared" si="1"/>
        <v>12934.465119759805</v>
      </c>
      <c r="AQ40" s="89">
        <f>[6]Usepp_2018!AR40</f>
        <v>0</v>
      </c>
      <c r="AR40" s="89">
        <f>[6]Usepp_2018!AS40</f>
        <v>0</v>
      </c>
      <c r="AS40" s="91">
        <f t="shared" si="2"/>
        <v>0</v>
      </c>
      <c r="AT40" s="89">
        <f>[6]Usepp_2018!AU40</f>
        <v>54491.766140101172</v>
      </c>
      <c r="AU40" s="91">
        <f t="shared" si="3"/>
        <v>67426.231259860971</v>
      </c>
      <c r="AV40" s="83">
        <f t="shared" si="4"/>
        <v>111913.15105953152</v>
      </c>
      <c r="AW40" s="139"/>
      <c r="AY40" s="103"/>
    </row>
    <row r="41" spans="1:51">
      <c r="A41" s="37" t="s">
        <v>206</v>
      </c>
      <c r="B41" s="23" t="s">
        <v>208</v>
      </c>
      <c r="C41" s="106" t="s">
        <v>207</v>
      </c>
      <c r="D41" s="89">
        <f>[6]Usepp_2018!E41</f>
        <v>0</v>
      </c>
      <c r="E41" s="89">
        <f>[6]Usepp_2018!F41</f>
        <v>0</v>
      </c>
      <c r="F41" s="89">
        <f>[6]Usepp_2018!G41</f>
        <v>0</v>
      </c>
      <c r="G41" s="89">
        <f>[6]Usepp_2018!H41</f>
        <v>0</v>
      </c>
      <c r="H41" s="89">
        <f>[6]Usepp_2018!I41</f>
        <v>0</v>
      </c>
      <c r="I41" s="89">
        <f>[6]Usepp_2018!J41</f>
        <v>0</v>
      </c>
      <c r="J41" s="89">
        <f>[6]Usepp_2018!K41</f>
        <v>0</v>
      </c>
      <c r="K41" s="89">
        <f>[6]Usepp_2018!L41</f>
        <v>0</v>
      </c>
      <c r="L41" s="89">
        <f>[6]Usepp_2018!M41</f>
        <v>0</v>
      </c>
      <c r="M41" s="89">
        <f>[6]Usepp_2018!N41</f>
        <v>0</v>
      </c>
      <c r="N41" s="89">
        <f>[6]Usepp_2018!O41</f>
        <v>0</v>
      </c>
      <c r="O41" s="89">
        <f>[6]Usepp_2018!P41</f>
        <v>0</v>
      </c>
      <c r="P41" s="89">
        <f>[6]Usepp_2018!Q41</f>
        <v>0</v>
      </c>
      <c r="Q41" s="89">
        <f>[6]Usepp_2018!R41</f>
        <v>0</v>
      </c>
      <c r="R41" s="89">
        <f>[6]Usepp_2018!S41</f>
        <v>0</v>
      </c>
      <c r="S41" s="89">
        <f>[6]Usepp_2018!T41</f>
        <v>0</v>
      </c>
      <c r="T41" s="89">
        <f>[6]Usepp_2018!U41</f>
        <v>0</v>
      </c>
      <c r="U41" s="89">
        <f>[6]Usepp_2018!V41</f>
        <v>0</v>
      </c>
      <c r="V41" s="89">
        <f>[6]Usepp_2018!W41</f>
        <v>0</v>
      </c>
      <c r="W41" s="89">
        <f>[6]Usepp_2018!X41</f>
        <v>0</v>
      </c>
      <c r="X41" s="89">
        <f>[6]Usepp_2018!Y41</f>
        <v>0</v>
      </c>
      <c r="Y41" s="89">
        <f>[6]Usepp_2018!Z41</f>
        <v>0</v>
      </c>
      <c r="Z41" s="89">
        <f>[6]Usepp_2018!AA41</f>
        <v>1.6252254452227932</v>
      </c>
      <c r="AA41" s="89">
        <f>[6]Usepp_2018!AB41</f>
        <v>0</v>
      </c>
      <c r="AB41" s="89">
        <f>[6]Usepp_2018!AC41</f>
        <v>0</v>
      </c>
      <c r="AC41" s="89">
        <f>[6]Usepp_2018!AD41</f>
        <v>0</v>
      </c>
      <c r="AD41" s="89">
        <f>[6]Usepp_2018!AE41</f>
        <v>0</v>
      </c>
      <c r="AE41" s="89">
        <f>[6]Usepp_2018!AF41</f>
        <v>0</v>
      </c>
      <c r="AF41" s="89">
        <f>[6]Usepp_2018!AG41</f>
        <v>5.1889544551561332E-3</v>
      </c>
      <c r="AG41" s="89">
        <f>[6]Usepp_2018!AH41</f>
        <v>0</v>
      </c>
      <c r="AH41" s="89">
        <f>[6]Usepp_2018!AI41</f>
        <v>109.04795720246203</v>
      </c>
      <c r="AI41" s="89">
        <f>[6]Usepp_2018!AJ41</f>
        <v>26.039545374415862</v>
      </c>
      <c r="AJ41" s="89">
        <f>[6]Usepp_2018!AK41</f>
        <v>7.3424078044501107</v>
      </c>
      <c r="AK41" s="89">
        <f>[6]Usepp_2018!AL41</f>
        <v>6.4338733748136541</v>
      </c>
      <c r="AL41" s="89">
        <f>[6]Usepp_2018!AM41</f>
        <v>16.192452375961391</v>
      </c>
      <c r="AM41" s="92">
        <f t="shared" si="0"/>
        <v>166.686650531781</v>
      </c>
      <c r="AN41" s="89">
        <f>[6]Usepp_2018!AO41</f>
        <v>444.33757032275787</v>
      </c>
      <c r="AO41" s="89">
        <f>[6]Usepp_2018!AP41</f>
        <v>97340.87135775674</v>
      </c>
      <c r="AP41" s="92">
        <f t="shared" si="1"/>
        <v>97785.208928079504</v>
      </c>
      <c r="AQ41" s="89">
        <f>[6]Usepp_2018!AR41</f>
        <v>0</v>
      </c>
      <c r="AR41" s="89">
        <f>[6]Usepp_2018!AS41</f>
        <v>0</v>
      </c>
      <c r="AS41" s="91">
        <f t="shared" si="2"/>
        <v>0</v>
      </c>
      <c r="AT41" s="89">
        <f>[6]Usepp_2018!AU41</f>
        <v>4433.4589938780418</v>
      </c>
      <c r="AU41" s="91">
        <f t="shared" si="3"/>
        <v>102218.66792195755</v>
      </c>
      <c r="AV41" s="83">
        <f t="shared" si="4"/>
        <v>102385.35457248932</v>
      </c>
      <c r="AW41" s="139"/>
      <c r="AY41" s="103"/>
    </row>
    <row r="42" spans="1:51">
      <c r="A42" s="37" t="s">
        <v>209</v>
      </c>
      <c r="B42" s="23" t="s">
        <v>211</v>
      </c>
      <c r="C42" s="106" t="s">
        <v>210</v>
      </c>
      <c r="D42" s="89">
        <f>[6]Usepp_2018!E42</f>
        <v>0</v>
      </c>
      <c r="E42" s="89">
        <f>[6]Usepp_2018!F42</f>
        <v>146.44073552196369</v>
      </c>
      <c r="F42" s="89">
        <f>[6]Usepp_2018!G42</f>
        <v>1.2784880578858671</v>
      </c>
      <c r="G42" s="89">
        <f>[6]Usepp_2018!H42</f>
        <v>35.712266603363105</v>
      </c>
      <c r="H42" s="89">
        <f>[6]Usepp_2018!I42</f>
        <v>0.5866189480242211</v>
      </c>
      <c r="I42" s="89">
        <f>[6]Usepp_2018!J42</f>
        <v>0</v>
      </c>
      <c r="J42" s="89">
        <f>[6]Usepp_2018!K42</f>
        <v>2.5625357164098819E-4</v>
      </c>
      <c r="K42" s="89">
        <f>[6]Usepp_2018!L42</f>
        <v>5.6570649674207468E-2</v>
      </c>
      <c r="L42" s="89">
        <f>[6]Usepp_2018!M42</f>
        <v>0.10999951120049066</v>
      </c>
      <c r="M42" s="89">
        <f>[6]Usepp_2018!N42</f>
        <v>0</v>
      </c>
      <c r="N42" s="89">
        <f>[6]Usepp_2018!O42</f>
        <v>53.478434693354266</v>
      </c>
      <c r="O42" s="89">
        <f>[6]Usepp_2018!P42</f>
        <v>1.0996354801749442</v>
      </c>
      <c r="P42" s="89">
        <f>[6]Usepp_2018!Q42</f>
        <v>0</v>
      </c>
      <c r="Q42" s="89">
        <f>[6]Usepp_2018!R42</f>
        <v>0.9265732967155188</v>
      </c>
      <c r="R42" s="89">
        <f>[6]Usepp_2018!S42</f>
        <v>226.11180805873434</v>
      </c>
      <c r="S42" s="89">
        <f>[6]Usepp_2018!T42</f>
        <v>0.42334528327190069</v>
      </c>
      <c r="T42" s="89">
        <f>[6]Usepp_2018!U42</f>
        <v>41.406600818463275</v>
      </c>
      <c r="U42" s="89">
        <f>[6]Usepp_2018!V42</f>
        <v>3.4454746822153304</v>
      </c>
      <c r="V42" s="89">
        <f>[6]Usepp_2018!W42</f>
        <v>281.96591785105738</v>
      </c>
      <c r="W42" s="89">
        <f>[6]Usepp_2018!X42</f>
        <v>77.35435394080416</v>
      </c>
      <c r="X42" s="89">
        <f>[6]Usepp_2018!Y42</f>
        <v>0</v>
      </c>
      <c r="Y42" s="89">
        <f>[6]Usepp_2018!Z42</f>
        <v>16.021197785740945</v>
      </c>
      <c r="Z42" s="89">
        <f>[6]Usepp_2018!AA42</f>
        <v>67.384832205136647</v>
      </c>
      <c r="AA42" s="89">
        <f>[6]Usepp_2018!AB42</f>
        <v>1.1629428111086486</v>
      </c>
      <c r="AB42" s="89">
        <f>[6]Usepp_2018!AC42</f>
        <v>1.8569218155744935</v>
      </c>
      <c r="AC42" s="89">
        <f>[6]Usepp_2018!AD42</f>
        <v>537.38888319006094</v>
      </c>
      <c r="AD42" s="89">
        <f>[6]Usepp_2018!AE42</f>
        <v>1.771623387088471</v>
      </c>
      <c r="AE42" s="89">
        <f>[6]Usepp_2018!AF42</f>
        <v>429.32320665568528</v>
      </c>
      <c r="AF42" s="89">
        <f>[6]Usepp_2018!AG42</f>
        <v>155.70971624906241</v>
      </c>
      <c r="AG42" s="89">
        <f>[6]Usepp_2018!AH42</f>
        <v>188.65736465857657</v>
      </c>
      <c r="AH42" s="89">
        <f>[6]Usepp_2018!AI42</f>
        <v>1347.6945207536066</v>
      </c>
      <c r="AI42" s="89">
        <f>[6]Usepp_2018!AJ42</f>
        <v>202.0581334992043</v>
      </c>
      <c r="AJ42" s="89">
        <f>[6]Usepp_2018!AK42</f>
        <v>51.975078394814282</v>
      </c>
      <c r="AK42" s="89">
        <f>[6]Usepp_2018!AL42</f>
        <v>263.88957475564058</v>
      </c>
      <c r="AL42" s="89">
        <f>[6]Usepp_2018!AM42</f>
        <v>70.93950801297261</v>
      </c>
      <c r="AM42" s="92">
        <f t="shared" si="0"/>
        <v>4206.2305838247476</v>
      </c>
      <c r="AN42" s="89">
        <f>[6]Usepp_2018!AO42</f>
        <v>31249.765612886418</v>
      </c>
      <c r="AO42" s="89">
        <f>[6]Usepp_2018!AP42</f>
        <v>47682.268618129267</v>
      </c>
      <c r="AP42" s="92">
        <f t="shared" si="1"/>
        <v>78932.034231015685</v>
      </c>
      <c r="AQ42" s="89">
        <f>[6]Usepp_2018!AR42</f>
        <v>0</v>
      </c>
      <c r="AR42" s="89">
        <f>[6]Usepp_2018!AS42</f>
        <v>0</v>
      </c>
      <c r="AS42" s="91">
        <f t="shared" si="2"/>
        <v>0</v>
      </c>
      <c r="AT42" s="89">
        <f>[6]Usepp_2018!AU42</f>
        <v>1354.8579490511283</v>
      </c>
      <c r="AU42" s="91">
        <f t="shared" si="3"/>
        <v>80286.892180066818</v>
      </c>
      <c r="AV42" s="83">
        <f t="shared" si="4"/>
        <v>84493.122763891559</v>
      </c>
      <c r="AW42" s="139"/>
      <c r="AY42" s="103"/>
    </row>
    <row r="43" spans="1:51">
      <c r="A43" s="37" t="s">
        <v>212</v>
      </c>
      <c r="B43" s="23" t="s">
        <v>214</v>
      </c>
      <c r="C43" s="106" t="s">
        <v>213</v>
      </c>
      <c r="D43" s="89">
        <f>[6]Usepp_2018!E43</f>
        <v>0</v>
      </c>
      <c r="E43" s="89">
        <f>[6]Usepp_2018!F43</f>
        <v>44.128002312281616</v>
      </c>
      <c r="F43" s="89">
        <f>[6]Usepp_2018!G43</f>
        <v>0.38531719841503109</v>
      </c>
      <c r="G43" s="89">
        <f>[6]Usepp_2018!H43</f>
        <v>10.804666591692397</v>
      </c>
      <c r="H43" s="89">
        <f>[6]Usepp_2018!I43</f>
        <v>0.17552569488115549</v>
      </c>
      <c r="I43" s="89">
        <f>[6]Usepp_2018!J43</f>
        <v>0</v>
      </c>
      <c r="J43" s="89">
        <f>[6]Usepp_2018!K43</f>
        <v>7.7217826726559487E-5</v>
      </c>
      <c r="K43" s="89">
        <f>[6]Usepp_2018!L43</f>
        <v>1.7215360163184566E-2</v>
      </c>
      <c r="L43" s="89">
        <f>[6]Usepp_2018!M43</f>
        <v>3.4297934910335726E-2</v>
      </c>
      <c r="M43" s="89">
        <f>[6]Usepp_2018!N43</f>
        <v>0</v>
      </c>
      <c r="N43" s="89">
        <f>[6]Usepp_2018!O43</f>
        <v>16.127939096293847</v>
      </c>
      <c r="O43" s="89">
        <f>[6]Usepp_2018!P43</f>
        <v>0.32978919710841376</v>
      </c>
      <c r="P43" s="89">
        <f>[6]Usepp_2018!Q43</f>
        <v>0</v>
      </c>
      <c r="Q43" s="89">
        <f>[6]Usepp_2018!R43</f>
        <v>0.28096732256555795</v>
      </c>
      <c r="R43" s="89">
        <f>[6]Usepp_2018!S43</f>
        <v>68.127423552772854</v>
      </c>
      <c r="S43" s="89">
        <f>[6]Usepp_2018!T43</f>
        <v>0.12741800457164815</v>
      </c>
      <c r="T43" s="89">
        <f>[6]Usepp_2018!U43</f>
        <v>12.521356337189731</v>
      </c>
      <c r="U43" s="89">
        <f>[6]Usepp_2018!V43</f>
        <v>1.0381534821632232</v>
      </c>
      <c r="V43" s="89">
        <f>[6]Usepp_2018!W43</f>
        <v>85.270826774378065</v>
      </c>
      <c r="W43" s="89">
        <f>[6]Usepp_2018!X43</f>
        <v>24.154623263216102</v>
      </c>
      <c r="X43" s="89">
        <f>[6]Usepp_2018!Y43</f>
        <v>0</v>
      </c>
      <c r="Y43" s="89">
        <f>[6]Usepp_2018!Z43</f>
        <v>4.8289972447891749</v>
      </c>
      <c r="Z43" s="89">
        <f>[6]Usepp_2018!AA43</f>
        <v>37.17117001946788</v>
      </c>
      <c r="AA43" s="89">
        <f>[6]Usepp_2018!AB43</f>
        <v>0.34648566033669426</v>
      </c>
      <c r="AB43" s="89">
        <f>[6]Usepp_2018!AC43</f>
        <v>0.65925917726987682</v>
      </c>
      <c r="AC43" s="89">
        <f>[6]Usepp_2018!AD43</f>
        <v>0.30230773715004461</v>
      </c>
      <c r="AD43" s="89">
        <f>[6]Usepp_2018!AE43</f>
        <v>0.51973922989688603</v>
      </c>
      <c r="AE43" s="89">
        <f>[6]Usepp_2018!AF43</f>
        <v>129.35096163424694</v>
      </c>
      <c r="AF43" s="89">
        <f>[6]Usepp_2018!AG43</f>
        <v>46.967720267126531</v>
      </c>
      <c r="AG43" s="89">
        <f>[6]Usepp_2018!AH43</f>
        <v>57.767072388781841</v>
      </c>
      <c r="AH43" s="89">
        <f>[6]Usepp_2018!AI43</f>
        <v>746.21681340023213</v>
      </c>
      <c r="AI43" s="89">
        <f>[6]Usepp_2018!AJ43</f>
        <v>119.60938144948175</v>
      </c>
      <c r="AJ43" s="89">
        <f>[6]Usepp_2018!AK43</f>
        <v>43.940165702797351</v>
      </c>
      <c r="AK43" s="89">
        <f>[6]Usepp_2018!AL43</f>
        <v>867.61414292084453</v>
      </c>
      <c r="AL43" s="89">
        <f>[6]Usepp_2018!AM43</f>
        <v>2762.9846578382758</v>
      </c>
      <c r="AM43" s="92">
        <f t="shared" si="0"/>
        <v>5081.8024740111268</v>
      </c>
      <c r="AN43" s="89">
        <f>[6]Usepp_2018!AO43</f>
        <v>42470.136389926447</v>
      </c>
      <c r="AO43" s="89">
        <f>[6]Usepp_2018!AP43</f>
        <v>37143.433391928811</v>
      </c>
      <c r="AP43" s="92">
        <f t="shared" si="1"/>
        <v>79613.569781855258</v>
      </c>
      <c r="AQ43" s="89">
        <f>[6]Usepp_2018!AR43</f>
        <v>0</v>
      </c>
      <c r="AR43" s="89">
        <f>[6]Usepp_2018!AS43</f>
        <v>0</v>
      </c>
      <c r="AS43" s="91">
        <f t="shared" si="2"/>
        <v>0</v>
      </c>
      <c r="AT43" s="89">
        <f>[6]Usepp_2018!AU43</f>
        <v>4738.2353710370407</v>
      </c>
      <c r="AU43" s="91">
        <f t="shared" si="3"/>
        <v>84351.805152892295</v>
      </c>
      <c r="AV43" s="83">
        <f t="shared" si="4"/>
        <v>89433.607626903424</v>
      </c>
      <c r="AW43" s="139"/>
      <c r="AY43" s="103"/>
    </row>
    <row r="44" spans="1:51" s="25" customFormat="1">
      <c r="A44" s="37" t="s">
        <v>215</v>
      </c>
      <c r="B44" s="23" t="s">
        <v>216</v>
      </c>
      <c r="C44" s="106" t="s">
        <v>64</v>
      </c>
      <c r="D44" s="89">
        <f>[6]Usepp_2018!E44</f>
        <v>0.10008387712206432</v>
      </c>
      <c r="E44" s="89">
        <f>[6]Usepp_2018!F44</f>
        <v>0.4417815729224096</v>
      </c>
      <c r="F44" s="89">
        <f>[6]Usepp_2018!G44</f>
        <v>2.9305959406840373E-2</v>
      </c>
      <c r="G44" s="89">
        <f>[6]Usepp_2018!H44</f>
        <v>0.57290516162445249</v>
      </c>
      <c r="H44" s="89">
        <f>[6]Usepp_2018!I44</f>
        <v>1.9824816840809456</v>
      </c>
      <c r="I44" s="89">
        <f>[6]Usepp_2018!J44</f>
        <v>0</v>
      </c>
      <c r="J44" s="89">
        <f>[6]Usepp_2018!K44</f>
        <v>4.0788405812668903E-6</v>
      </c>
      <c r="K44" s="89">
        <f>[6]Usepp_2018!L44</f>
        <v>2.3357564074798619E-3</v>
      </c>
      <c r="L44" s="89">
        <f>[6]Usepp_2018!M44</f>
        <v>2.825995291077316E-2</v>
      </c>
      <c r="M44" s="89">
        <f>[6]Usepp_2018!N44</f>
        <v>1.9728653075027517E-5</v>
      </c>
      <c r="N44" s="89">
        <f>[6]Usepp_2018!O44</f>
        <v>0.10546195622195684</v>
      </c>
      <c r="O44" s="89">
        <f>[6]Usepp_2018!P44</f>
        <v>1.060175140071478E-2</v>
      </c>
      <c r="P44" s="89">
        <f>[6]Usepp_2018!Q44</f>
        <v>7.0751606034713196E-4</v>
      </c>
      <c r="Q44" s="89">
        <f>[6]Usepp_2018!R44</f>
        <v>6.0357895720122411E-3</v>
      </c>
      <c r="R44" s="89">
        <f>[6]Usepp_2018!S44</f>
        <v>1.1641164749725699</v>
      </c>
      <c r="S44" s="89">
        <f>[6]Usepp_2018!T44</f>
        <v>5.9439065346505622E-3</v>
      </c>
      <c r="T44" s="89">
        <f>[6]Usepp_2018!U44</f>
        <v>0.47161077637918208</v>
      </c>
      <c r="U44" s="89">
        <f>[6]Usepp_2018!V44</f>
        <v>2.8951580778532129E-2</v>
      </c>
      <c r="V44" s="89">
        <f>[6]Usepp_2018!W44</f>
        <v>0.85542821714651884</v>
      </c>
      <c r="W44" s="89">
        <f>[6]Usepp_2018!X44</f>
        <v>1.4233136483701936</v>
      </c>
      <c r="X44" s="89">
        <f>[6]Usepp_2018!Y44</f>
        <v>4.0907241844648749E-4</v>
      </c>
      <c r="Y44" s="89">
        <f>[6]Usepp_2018!Z44</f>
        <v>7.6708951109283385E-2</v>
      </c>
      <c r="Z44" s="89">
        <f>[6]Usepp_2018!AA44</f>
        <v>38.212407883620742</v>
      </c>
      <c r="AA44" s="89">
        <f>[6]Usepp_2018!AB44</f>
        <v>2.5441439099950667E-3</v>
      </c>
      <c r="AB44" s="89">
        <f>[6]Usepp_2018!AC44</f>
        <v>3.9505003141476036E-2</v>
      </c>
      <c r="AC44" s="89">
        <f>[6]Usepp_2018!AD44</f>
        <v>22.970132781389641</v>
      </c>
      <c r="AD44" s="89">
        <f>[6]Usepp_2018!AE44</f>
        <v>7.1464065906949766E-3</v>
      </c>
      <c r="AE44" s="89">
        <f>[6]Usepp_2018!AF44</f>
        <v>0.16114482677891917</v>
      </c>
      <c r="AF44" s="89">
        <f>[6]Usepp_2018!AG44</f>
        <v>0.20921320516726757</v>
      </c>
      <c r="AG44" s="89">
        <f>[6]Usepp_2018!AH44</f>
        <v>0.48908021447759115</v>
      </c>
      <c r="AH44" s="89">
        <f>[6]Usepp_2018!AI44</f>
        <v>700.92883388982921</v>
      </c>
      <c r="AI44" s="89">
        <f>[6]Usepp_2018!AJ44</f>
        <v>111.19311051203056</v>
      </c>
      <c r="AJ44" s="89">
        <f>[6]Usepp_2018!AK44</f>
        <v>39.932033483941446</v>
      </c>
      <c r="AK44" s="89">
        <f>[6]Usepp_2018!AL44</f>
        <v>307.8627989422867</v>
      </c>
      <c r="AL44" s="89">
        <f>[6]Usepp_2018!AM44</f>
        <v>29.693490513905612</v>
      </c>
      <c r="AM44" s="92">
        <f t="shared" si="0"/>
        <v>1259.0079092200028</v>
      </c>
      <c r="AN44" s="89">
        <f>[6]Usepp_2018!AO44</f>
        <v>28943.72346338378</v>
      </c>
      <c r="AO44" s="89">
        <f>[6]Usepp_2018!AP44</f>
        <v>3534.1836689863758</v>
      </c>
      <c r="AP44" s="92">
        <f t="shared" si="1"/>
        <v>32477.907132370157</v>
      </c>
      <c r="AQ44" s="89">
        <f>[6]Usepp_2018!AR44</f>
        <v>0</v>
      </c>
      <c r="AR44" s="89">
        <f>[6]Usepp_2018!AS44</f>
        <v>0</v>
      </c>
      <c r="AS44" s="91">
        <f t="shared" si="2"/>
        <v>0</v>
      </c>
      <c r="AT44" s="89">
        <f>[6]Usepp_2018!AU44</f>
        <v>22036.066580835351</v>
      </c>
      <c r="AU44" s="91">
        <f t="shared" si="3"/>
        <v>54513.973713205509</v>
      </c>
      <c r="AV44" s="83">
        <f t="shared" si="4"/>
        <v>55772.981622425512</v>
      </c>
      <c r="AW44" s="139"/>
      <c r="AX44" s="84"/>
      <c r="AY44" s="103"/>
    </row>
    <row r="45" spans="1:51" s="25" customFormat="1">
      <c r="A45" s="37" t="s">
        <v>217</v>
      </c>
      <c r="B45" s="23" t="s">
        <v>218</v>
      </c>
      <c r="C45" s="106" t="s">
        <v>65</v>
      </c>
      <c r="D45" s="89">
        <f>[6]Usepp_2018!E45</f>
        <v>0</v>
      </c>
      <c r="E45" s="89">
        <f>[6]Usepp_2018!F45</f>
        <v>0.18459038823541551</v>
      </c>
      <c r="F45" s="89">
        <f>[6]Usepp_2018!G45</f>
        <v>167.6354760341078</v>
      </c>
      <c r="G45" s="89">
        <f>[6]Usepp_2018!H45</f>
        <v>86.233391930146254</v>
      </c>
      <c r="H45" s="89">
        <f>[6]Usepp_2018!I45</f>
        <v>0.10481479339223547</v>
      </c>
      <c r="I45" s="89">
        <f>[6]Usepp_2018!J45</f>
        <v>0</v>
      </c>
      <c r="J45" s="89">
        <f>[6]Usepp_2018!K45</f>
        <v>1.4052868468206447E-4</v>
      </c>
      <c r="K45" s="89">
        <f>[6]Usepp_2018!L45</f>
        <v>3.2186691930324945E-2</v>
      </c>
      <c r="L45" s="89">
        <f>[6]Usepp_2018!M45</f>
        <v>2.5431765601129558E-2</v>
      </c>
      <c r="M45" s="89">
        <f>[6]Usepp_2018!N45</f>
        <v>0</v>
      </c>
      <c r="N45" s="89">
        <f>[6]Usepp_2018!O45</f>
        <v>22.763906208662235</v>
      </c>
      <c r="O45" s="89">
        <f>[6]Usepp_2018!P45</f>
        <v>6.6969528243226994E-2</v>
      </c>
      <c r="P45" s="89">
        <f>[6]Usepp_2018!Q45</f>
        <v>0</v>
      </c>
      <c r="Q45" s="89">
        <f>[6]Usepp_2018!R45</f>
        <v>6.1717734223111588E-2</v>
      </c>
      <c r="R45" s="89">
        <f>[6]Usepp_2018!S45</f>
        <v>24.552680524981064</v>
      </c>
      <c r="S45" s="89">
        <f>[6]Usepp_2018!T45</f>
        <v>2.1240243941845725E-2</v>
      </c>
      <c r="T45" s="89">
        <f>[6]Usepp_2018!U45</f>
        <v>1389.8802912989472</v>
      </c>
      <c r="U45" s="89">
        <f>[6]Usepp_2018!V45</f>
        <v>168.29210339244514</v>
      </c>
      <c r="V45" s="89">
        <f>[6]Usepp_2018!W45</f>
        <v>0.52561476008091956</v>
      </c>
      <c r="W45" s="89">
        <f>[6]Usepp_2018!X45</f>
        <v>1.8612063529493095</v>
      </c>
      <c r="X45" s="89">
        <f>[6]Usepp_2018!Y45</f>
        <v>0</v>
      </c>
      <c r="Y45" s="89">
        <f>[6]Usepp_2018!Z45</f>
        <v>110.29542674899336</v>
      </c>
      <c r="Z45" s="89">
        <f>[6]Usepp_2018!AA45</f>
        <v>1.0342480979809576</v>
      </c>
      <c r="AA45" s="89">
        <f>[6]Usepp_2018!AB45</f>
        <v>0.30396712864157444</v>
      </c>
      <c r="AB45" s="89">
        <f>[6]Usepp_2018!AC45</f>
        <v>48.313185030512095</v>
      </c>
      <c r="AC45" s="89">
        <f>[6]Usepp_2018!AD45</f>
        <v>35.165870656301301</v>
      </c>
      <c r="AD45" s="89">
        <f>[6]Usepp_2018!AE45</f>
        <v>1.4155598959238553</v>
      </c>
      <c r="AE45" s="89">
        <f>[6]Usepp_2018!AF45</f>
        <v>2.7015958736878689</v>
      </c>
      <c r="AF45" s="89">
        <f>[6]Usepp_2018!AG45</f>
        <v>0.98102127048564181</v>
      </c>
      <c r="AG45" s="89">
        <f>[6]Usepp_2018!AH45</f>
        <v>2.6887068847845725</v>
      </c>
      <c r="AH45" s="89">
        <f>[6]Usepp_2018!AI45</f>
        <v>3413.0772173574483</v>
      </c>
      <c r="AI45" s="89">
        <f>[6]Usepp_2018!AJ45</f>
        <v>25.802718007484632</v>
      </c>
      <c r="AJ45" s="89">
        <f>[6]Usepp_2018!AK45</f>
        <v>13.993211938086535</v>
      </c>
      <c r="AK45" s="89">
        <f>[6]Usepp_2018!AL45</f>
        <v>3.2939553051452517</v>
      </c>
      <c r="AL45" s="89">
        <f>[6]Usepp_2018!AM45</f>
        <v>28.021440043879153</v>
      </c>
      <c r="AM45" s="92">
        <f t="shared" si="0"/>
        <v>5549.3298864159278</v>
      </c>
      <c r="AN45" s="89">
        <v>41132.033952950966</v>
      </c>
      <c r="AO45" s="89">
        <v>8384.1054708909614</v>
      </c>
      <c r="AP45" s="92">
        <f t="shared" si="1"/>
        <v>49516.139423841931</v>
      </c>
      <c r="AQ45" s="89">
        <f>[6]Usepp_2018!AR45</f>
        <v>0</v>
      </c>
      <c r="AR45" s="89">
        <f>[6]Usepp_2018!AS45</f>
        <v>0</v>
      </c>
      <c r="AS45" s="91">
        <f t="shared" si="2"/>
        <v>0</v>
      </c>
      <c r="AT45" s="89">
        <f>[6]Usepp_2018!AU45</f>
        <v>18377.580509126183</v>
      </c>
      <c r="AU45" s="91">
        <f t="shared" si="3"/>
        <v>67893.719932968117</v>
      </c>
      <c r="AV45" s="83">
        <f t="shared" si="4"/>
        <v>73443.049819384047</v>
      </c>
      <c r="AW45" s="139"/>
      <c r="AX45" s="84"/>
      <c r="AY45" s="103"/>
    </row>
    <row r="46" spans="1:51" s="25" customFormat="1" ht="15" thickBot="1">
      <c r="A46" s="117" t="s">
        <v>219</v>
      </c>
      <c r="B46" s="118" t="s">
        <v>280</v>
      </c>
      <c r="C46" s="117" t="s">
        <v>242</v>
      </c>
      <c r="D46" s="96">
        <f>SUM(D11:D45)</f>
        <v>117303.77529015866</v>
      </c>
      <c r="E46" s="75">
        <f t="shared" ref="E46:AV46" si="5">SUM(E11:E45)</f>
        <v>41322.204943983023</v>
      </c>
      <c r="F46" s="75">
        <f t="shared" si="5"/>
        <v>40451.852455954526</v>
      </c>
      <c r="G46" s="75">
        <f t="shared" si="5"/>
        <v>31930.077644779158</v>
      </c>
      <c r="H46" s="75">
        <f t="shared" si="5"/>
        <v>13215.347399951304</v>
      </c>
      <c r="I46" s="75">
        <f t="shared" si="5"/>
        <v>1853.0561661915572</v>
      </c>
      <c r="J46" s="75">
        <f t="shared" si="5"/>
        <v>6189.2748309079525</v>
      </c>
      <c r="K46" s="75">
        <f t="shared" si="5"/>
        <v>33664.180024628091</v>
      </c>
      <c r="L46" s="75">
        <f t="shared" si="5"/>
        <v>48675.345075614736</v>
      </c>
      <c r="M46" s="75">
        <f t="shared" si="5"/>
        <v>2263.1581471069831</v>
      </c>
      <c r="N46" s="75">
        <f t="shared" si="5"/>
        <v>10041.504940726645</v>
      </c>
      <c r="O46" s="75">
        <f t="shared" si="5"/>
        <v>17135.693346090047</v>
      </c>
      <c r="P46" s="75">
        <f t="shared" si="5"/>
        <v>7639.07963082079</v>
      </c>
      <c r="Q46" s="75">
        <f t="shared" si="5"/>
        <v>9064.7586142400978</v>
      </c>
      <c r="R46" s="75">
        <f t="shared" si="5"/>
        <v>286645.27638882754</v>
      </c>
      <c r="S46" s="75">
        <f t="shared" si="5"/>
        <v>4603.9895145861565</v>
      </c>
      <c r="T46" s="75">
        <f t="shared" si="5"/>
        <v>54260.487904975249</v>
      </c>
      <c r="U46" s="75">
        <f t="shared" si="5"/>
        <v>21499.976290159986</v>
      </c>
      <c r="V46" s="75">
        <f t="shared" si="5"/>
        <v>44858.215854791641</v>
      </c>
      <c r="W46" s="75">
        <f t="shared" si="5"/>
        <v>19374.214260234665</v>
      </c>
      <c r="X46" s="75">
        <f t="shared" si="5"/>
        <v>5688.5507344452262</v>
      </c>
      <c r="Y46" s="75">
        <f t="shared" si="5"/>
        <v>40034.704976794179</v>
      </c>
      <c r="Z46" s="75">
        <f t="shared" si="5"/>
        <v>14056.102543388239</v>
      </c>
      <c r="AA46" s="75">
        <f t="shared" si="5"/>
        <v>44725.66753912971</v>
      </c>
      <c r="AB46" s="75">
        <f t="shared" si="5"/>
        <v>8638.3207413068358</v>
      </c>
      <c r="AC46" s="75">
        <f t="shared" si="5"/>
        <v>24417.390176102472</v>
      </c>
      <c r="AD46" s="75">
        <f t="shared" si="5"/>
        <v>14531.461125375934</v>
      </c>
      <c r="AE46" s="75">
        <f t="shared" si="5"/>
        <v>55579.544974480777</v>
      </c>
      <c r="AF46" s="75">
        <f t="shared" si="5"/>
        <v>10618.725898787579</v>
      </c>
      <c r="AG46" s="75">
        <f t="shared" si="5"/>
        <v>32867.355671923811</v>
      </c>
      <c r="AH46" s="75">
        <f t="shared" si="5"/>
        <v>26767.551286724814</v>
      </c>
      <c r="AI46" s="75">
        <f t="shared" si="5"/>
        <v>14967.022802208014</v>
      </c>
      <c r="AJ46" s="75">
        <f t="shared" si="5"/>
        <v>25664.026523207522</v>
      </c>
      <c r="AK46" s="75">
        <f t="shared" si="5"/>
        <v>12036.613046968158</v>
      </c>
      <c r="AL46" s="97">
        <f t="shared" si="5"/>
        <v>34323.580102530526</v>
      </c>
      <c r="AM46" s="91">
        <f t="shared" si="5"/>
        <v>1176908.0868681027</v>
      </c>
      <c r="AN46" s="111">
        <f>SUM(AN11:AN45)</f>
        <v>1271335.0660031326</v>
      </c>
      <c r="AO46" s="111">
        <f>SUM(AO11:AO45)</f>
        <v>197698.08057080826</v>
      </c>
      <c r="AP46" s="115">
        <f t="shared" si="5"/>
        <v>1469033.1465739403</v>
      </c>
      <c r="AQ46" s="111">
        <f t="shared" si="5"/>
        <v>390566.67958471039</v>
      </c>
      <c r="AR46" s="112">
        <f t="shared" si="5"/>
        <v>778.73468982753479</v>
      </c>
      <c r="AS46" s="115">
        <f t="shared" si="5"/>
        <v>391345.41427453794</v>
      </c>
      <c r="AT46" s="113">
        <f t="shared" si="5"/>
        <v>516747.524459198</v>
      </c>
      <c r="AU46" s="116">
        <f t="shared" si="5"/>
        <v>2377126.0853076777</v>
      </c>
      <c r="AV46" s="98">
        <f t="shared" si="5"/>
        <v>3554034.1721757799</v>
      </c>
      <c r="AW46" s="139"/>
      <c r="AX46" s="84"/>
      <c r="AY46" s="103"/>
    </row>
    <row r="47" spans="1:51" s="25" customFormat="1" ht="15" thickBot="1">
      <c r="A47" s="58" t="s">
        <v>243</v>
      </c>
      <c r="B47" s="27" t="s">
        <v>245</v>
      </c>
      <c r="C47" s="27" t="s">
        <v>244</v>
      </c>
      <c r="D47" s="90">
        <f>sup18pp!D46-use18pp!D46</f>
        <v>301641.00551914203</v>
      </c>
      <c r="E47" s="90">
        <f>sup18pp!E46-use18pp!E46</f>
        <v>41737.396178886418</v>
      </c>
      <c r="F47" s="90">
        <f>sup18pp!F46-use18pp!F46</f>
        <v>15139.73214311622</v>
      </c>
      <c r="G47" s="90">
        <f>sup18pp!G46-use18pp!G46</f>
        <v>36604.508099377606</v>
      </c>
      <c r="H47" s="90">
        <f>sup18pp!H46-use18pp!H46</f>
        <v>7226.0147332122506</v>
      </c>
      <c r="I47" s="90">
        <f>sup18pp!I46-use18pp!I46</f>
        <v>485.75403004928921</v>
      </c>
      <c r="J47" s="90">
        <f>sup18pp!J46-use18pp!J46</f>
        <v>2977.942782955517</v>
      </c>
      <c r="K47" s="90">
        <f>sup18pp!K46-use18pp!K46</f>
        <v>13058.497857807284</v>
      </c>
      <c r="L47" s="90">
        <f>sup18pp!L46-use18pp!L46</f>
        <v>15950.072817096909</v>
      </c>
      <c r="M47" s="90">
        <f>sup18pp!M46-use18pp!M46</f>
        <v>2070.5171208415677</v>
      </c>
      <c r="N47" s="90">
        <f>sup18pp!N46-use18pp!N46</f>
        <v>6872.3918343903424</v>
      </c>
      <c r="O47" s="90">
        <f>sup18pp!O46-use18pp!O46</f>
        <v>44953.408118487103</v>
      </c>
      <c r="P47" s="90">
        <f>sup18pp!P46-use18pp!P46</f>
        <v>8332.5399384957727</v>
      </c>
      <c r="Q47" s="90">
        <f>sup18pp!Q46-use18pp!Q46</f>
        <v>5841.8406414268266</v>
      </c>
      <c r="R47" s="90">
        <f>sup18pp!R46-use18pp!R46</f>
        <v>147035.78979277943</v>
      </c>
      <c r="S47" s="90">
        <f>sup18pp!S46-use18pp!S46</f>
        <v>9450.1760317340995</v>
      </c>
      <c r="T47" s="90">
        <f>sup18pp!T46-use18pp!T46</f>
        <v>112105.10110581896</v>
      </c>
      <c r="U47" s="90">
        <f>sup18pp!U46-use18pp!U46</f>
        <v>54214.032110655462</v>
      </c>
      <c r="V47" s="90">
        <f>sup18pp!V46-use18pp!V46</f>
        <v>25888.906072595673</v>
      </c>
      <c r="W47" s="90">
        <f>sup18pp!W46-use18pp!W46</f>
        <v>22782.275070114345</v>
      </c>
      <c r="X47" s="90">
        <f>sup18pp!X46-use18pp!X46</f>
        <v>5135.1588124994623</v>
      </c>
      <c r="Y47" s="90">
        <f>sup18pp!Y46-use18pp!Y46</f>
        <v>39142.940657486091</v>
      </c>
      <c r="Z47" s="90">
        <f>sup18pp!Z46-use18pp!Z46</f>
        <v>13180.353791666337</v>
      </c>
      <c r="AA47" s="90">
        <f>sup18pp!AA46-use18pp!AA46</f>
        <v>24195.793948629922</v>
      </c>
      <c r="AB47" s="90">
        <f>sup18pp!AB46-use18pp!AB46</f>
        <v>9517.1991212477787</v>
      </c>
      <c r="AC47" s="90">
        <f>sup18pp!AC46-use18pp!AC46</f>
        <v>37248.50721716891</v>
      </c>
      <c r="AD47" s="90">
        <f>sup18pp!AD46-use18pp!AD46</f>
        <v>89874.863858821569</v>
      </c>
      <c r="AE47" s="90">
        <f>sup18pp!AE46-use18pp!AE46</f>
        <v>45338.642600619503</v>
      </c>
      <c r="AF47" s="90">
        <f>sup18pp!AF46-use18pp!AF46</f>
        <v>7072.4719597748517</v>
      </c>
      <c r="AG47" s="90">
        <f>sup18pp!AG46-use18pp!AG46</f>
        <v>53888.745726338355</v>
      </c>
      <c r="AH47" s="90">
        <f>sup18pp!AH46-use18pp!AH46</f>
        <v>71823.337830940349</v>
      </c>
      <c r="AI47" s="90">
        <f>sup18pp!AI46-use18pp!AI46</f>
        <v>67887.407574538825</v>
      </c>
      <c r="AJ47" s="90">
        <f>sup18pp!AJ46-use18pp!AJ46</f>
        <v>48442.163856308092</v>
      </c>
      <c r="AK47" s="90">
        <f>sup18pp!AK46-use18pp!AK46</f>
        <v>17165.397169919779</v>
      </c>
      <c r="AL47" s="90">
        <f>sup18pp!AL46-use18pp!AL46</f>
        <v>27277.024525056637</v>
      </c>
      <c r="AM47" s="114">
        <f>SUM(D47:AL47)</f>
        <v>1431557.910649999</v>
      </c>
      <c r="AN47" s="99"/>
      <c r="AO47" s="100"/>
      <c r="AP47" s="100"/>
      <c r="AQ47" s="100"/>
      <c r="AR47" s="100"/>
      <c r="AS47" s="100"/>
      <c r="AT47" s="100"/>
      <c r="AU47" s="100"/>
      <c r="AV47" s="101"/>
      <c r="AW47" s="139"/>
      <c r="AX47" s="84"/>
      <c r="AY47" s="103"/>
    </row>
    <row r="48" spans="1:51" s="25" customFormat="1">
      <c r="A48" s="28"/>
      <c r="B48" s="28"/>
      <c r="D48" s="102">
        <f>D47-[6]Usepp_2018!$E$47</f>
        <v>0</v>
      </c>
      <c r="AX48" s="86"/>
    </row>
    <row r="49" spans="1:50" s="25" customFormat="1">
      <c r="A49" s="28"/>
      <c r="B49" s="28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6"/>
      <c r="AN49" s="41"/>
      <c r="AO49" s="102"/>
      <c r="AT49" s="87"/>
      <c r="AX49" s="86"/>
    </row>
    <row r="50" spans="1:50" s="25" customFormat="1">
      <c r="A50" s="28"/>
      <c r="B50" s="28"/>
      <c r="Y50" s="119"/>
      <c r="Z50" s="119"/>
      <c r="AA50" s="119"/>
      <c r="AB50" s="119"/>
      <c r="AC50" s="119"/>
      <c r="AD50" s="120"/>
      <c r="AE50" s="119"/>
      <c r="AF50" s="119"/>
      <c r="AG50" s="119"/>
      <c r="AH50" s="119"/>
      <c r="AI50" s="119"/>
      <c r="AJ50" s="119"/>
      <c r="AK50" s="119"/>
      <c r="AL50" s="119"/>
      <c r="AM50" s="120"/>
      <c r="AN50" s="120"/>
      <c r="AO50" s="120"/>
      <c r="AP50" s="122"/>
      <c r="AQ50" s="120"/>
      <c r="AR50" s="120"/>
      <c r="AS50" s="119"/>
      <c r="AT50" s="120"/>
      <c r="AU50" s="119"/>
      <c r="AV50" s="119"/>
      <c r="AX50" s="86"/>
    </row>
    <row r="51" spans="1:50" s="25" customFormat="1">
      <c r="A51" s="28"/>
      <c r="B51" s="28"/>
      <c r="C51" s="28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6"/>
      <c r="AO51" s="126"/>
      <c r="AP51" s="126"/>
      <c r="AQ51" s="126"/>
      <c r="AR51" s="126"/>
      <c r="AS51" s="126"/>
      <c r="AT51" s="126"/>
      <c r="AU51" s="121"/>
      <c r="AV51" s="121"/>
      <c r="AX51" s="86"/>
    </row>
    <row r="52" spans="1:50" s="25" customFormat="1">
      <c r="A52" s="28"/>
      <c r="B52" s="28"/>
      <c r="C52" s="28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6"/>
      <c r="AO52" s="126"/>
      <c r="AP52" s="121"/>
      <c r="AQ52" s="121"/>
      <c r="AR52" s="121"/>
      <c r="AS52" s="121"/>
      <c r="AT52" s="121"/>
      <c r="AU52" s="121"/>
      <c r="AV52" s="121"/>
      <c r="AX52" s="86"/>
    </row>
    <row r="53" spans="1:50" s="25" customFormat="1">
      <c r="A53" s="28"/>
      <c r="B53" s="28"/>
      <c r="C53" s="28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1"/>
      <c r="AN53" s="122"/>
      <c r="AO53" s="122"/>
      <c r="AP53" s="126"/>
      <c r="AQ53" s="122"/>
      <c r="AR53" s="122"/>
      <c r="AS53" s="122"/>
      <c r="AT53" s="122"/>
      <c r="AU53" s="122"/>
      <c r="AV53" s="122"/>
      <c r="AX53" s="86"/>
    </row>
    <row r="54" spans="1:50" s="25" customFormat="1">
      <c r="A54" s="28"/>
      <c r="B54" s="28"/>
      <c r="C54" s="28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X54" s="86"/>
    </row>
    <row r="55" spans="1:50" s="25" customFormat="1">
      <c r="A55" s="28"/>
      <c r="B55" s="28"/>
      <c r="C55" s="28"/>
      <c r="AD55" s="41"/>
      <c r="AM55" s="87"/>
      <c r="AN55" s="123"/>
      <c r="AO55" s="87"/>
      <c r="AP55" s="123"/>
      <c r="AQ55" s="123"/>
      <c r="AR55" s="123"/>
      <c r="AS55" s="123"/>
      <c r="AT55" s="123"/>
      <c r="AU55" s="123"/>
      <c r="AV55" s="123"/>
      <c r="AX55" s="86"/>
    </row>
    <row r="56" spans="1:50" s="25" customFormat="1">
      <c r="A56" s="28"/>
      <c r="B56" s="28"/>
      <c r="C56" s="28"/>
      <c r="AD56" s="41"/>
      <c r="AM56" s="123"/>
      <c r="AX56" s="86"/>
    </row>
    <row r="57" spans="1:50" s="25" customFormat="1">
      <c r="A57" s="28"/>
      <c r="B57" s="28"/>
      <c r="C57" s="28"/>
      <c r="AD57" s="41"/>
      <c r="AN57" s="41"/>
      <c r="AO57" s="41"/>
      <c r="AQ57" s="41"/>
      <c r="AR57" s="41"/>
      <c r="AT57" s="41"/>
      <c r="AX57" s="86"/>
    </row>
    <row r="58" spans="1:50" s="25" customFormat="1">
      <c r="A58" s="28"/>
      <c r="B58" s="28"/>
      <c r="C58" s="28"/>
      <c r="AD58" s="41"/>
      <c r="AM58" s="102"/>
      <c r="AN58" s="87"/>
      <c r="AO58" s="87"/>
      <c r="AP58" s="87"/>
      <c r="AQ58" s="87"/>
      <c r="AR58" s="87"/>
      <c r="AS58" s="87"/>
      <c r="AT58" s="87"/>
      <c r="AX58" s="86"/>
    </row>
    <row r="59" spans="1:50" s="25" customFormat="1">
      <c r="A59" s="28"/>
      <c r="B59" s="28"/>
      <c r="C59" s="28"/>
      <c r="AD59" s="41"/>
      <c r="AM59" s="102"/>
      <c r="AX59" s="86"/>
    </row>
    <row r="60" spans="1:50" s="25" customFormat="1">
      <c r="A60" s="28"/>
      <c r="B60" s="28"/>
      <c r="C60" s="28"/>
      <c r="AD60" s="41"/>
      <c r="AM60" s="102"/>
      <c r="AX60" s="86"/>
    </row>
    <row r="61" spans="1:50" s="25" customFormat="1">
      <c r="A61" s="28"/>
      <c r="B61" s="28"/>
      <c r="C61" s="28"/>
      <c r="AD61" s="41"/>
      <c r="AX61" s="86"/>
    </row>
    <row r="62" spans="1:50" s="25" customFormat="1">
      <c r="A62" s="28"/>
      <c r="B62" s="28"/>
      <c r="C62" s="28"/>
      <c r="AD62" s="41"/>
      <c r="AX62" s="86"/>
    </row>
    <row r="63" spans="1:50" s="25" customFormat="1">
      <c r="A63" s="28"/>
      <c r="B63" s="28"/>
      <c r="C63" s="28"/>
      <c r="AD63" s="41"/>
      <c r="AX63" s="86"/>
    </row>
    <row r="64" spans="1:50" s="25" customFormat="1">
      <c r="A64" s="28"/>
      <c r="B64" s="28"/>
      <c r="C64" s="28"/>
      <c r="AD64" s="41"/>
      <c r="AX64" s="86"/>
    </row>
    <row r="65" spans="1:50" s="25" customFormat="1">
      <c r="A65" s="28"/>
      <c r="B65" s="28"/>
      <c r="C65" s="28"/>
      <c r="AD65" s="41"/>
      <c r="AX65" s="86"/>
    </row>
    <row r="66" spans="1:50" s="25" customFormat="1">
      <c r="A66" s="28"/>
      <c r="B66" s="28"/>
      <c r="C66" s="28"/>
      <c r="AD66" s="41"/>
      <c r="AX66" s="86"/>
    </row>
    <row r="67" spans="1:50" s="25" customFormat="1">
      <c r="A67" s="28"/>
      <c r="B67" s="28"/>
      <c r="C67" s="28"/>
      <c r="AD67" s="41"/>
      <c r="AX67" s="86"/>
    </row>
    <row r="68" spans="1:50" s="25" customFormat="1">
      <c r="A68" s="28"/>
      <c r="B68" s="28"/>
      <c r="C68" s="28"/>
      <c r="AD68" s="41"/>
      <c r="AX68" s="86"/>
    </row>
    <row r="69" spans="1:50" s="25" customFormat="1">
      <c r="A69" s="28"/>
      <c r="B69" s="28"/>
      <c r="C69" s="28"/>
      <c r="AD69" s="41"/>
      <c r="AX69" s="86"/>
    </row>
    <row r="70" spans="1:50" s="25" customFormat="1">
      <c r="A70" s="28"/>
      <c r="B70" s="28"/>
      <c r="C70" s="28"/>
      <c r="AD70" s="41"/>
      <c r="AX70" s="86"/>
    </row>
    <row r="71" spans="1:50" s="25" customFormat="1">
      <c r="A71" s="28"/>
      <c r="B71" s="28"/>
      <c r="C71" s="28"/>
      <c r="AD71" s="41"/>
      <c r="AX71" s="86"/>
    </row>
    <row r="72" spans="1:50" s="25" customFormat="1">
      <c r="A72" s="28"/>
      <c r="B72" s="28"/>
      <c r="C72" s="28"/>
      <c r="AD72" s="41"/>
      <c r="AX72" s="86"/>
    </row>
    <row r="73" spans="1:50" s="25" customFormat="1">
      <c r="A73" s="28"/>
      <c r="B73" s="28"/>
      <c r="C73" s="28"/>
      <c r="AD73" s="41"/>
      <c r="AX73" s="86"/>
    </row>
    <row r="74" spans="1:50" s="25" customFormat="1">
      <c r="A74" s="28"/>
      <c r="B74" s="28"/>
      <c r="C74" s="28"/>
      <c r="AD74" s="41"/>
      <c r="AX74" s="86"/>
    </row>
    <row r="75" spans="1:50" s="25" customFormat="1">
      <c r="A75" s="28"/>
      <c r="B75" s="28"/>
      <c r="C75" s="28"/>
      <c r="AD75" s="41"/>
      <c r="AX75" s="86"/>
    </row>
    <row r="76" spans="1:50" s="25" customFormat="1">
      <c r="A76" s="28"/>
      <c r="B76" s="28"/>
      <c r="C76" s="28"/>
      <c r="AD76" s="41"/>
      <c r="AX76" s="86"/>
    </row>
    <row r="77" spans="1:50" s="25" customFormat="1">
      <c r="A77" s="28"/>
      <c r="B77" s="28"/>
      <c r="C77" s="28"/>
      <c r="AD77" s="41"/>
      <c r="AX77" s="86"/>
    </row>
    <row r="78" spans="1:50" s="25" customFormat="1">
      <c r="A78" s="28"/>
      <c r="B78" s="28"/>
      <c r="C78" s="28"/>
      <c r="AD78" s="41"/>
      <c r="AX78" s="86"/>
    </row>
    <row r="79" spans="1:50" s="25" customFormat="1">
      <c r="A79" s="28"/>
      <c r="B79" s="28"/>
      <c r="C79" s="28"/>
      <c r="AD79" s="41"/>
      <c r="AX79" s="86"/>
    </row>
    <row r="80" spans="1:50" s="25" customFormat="1">
      <c r="A80" s="28"/>
      <c r="B80" s="28"/>
      <c r="C80" s="28"/>
      <c r="AD80" s="41"/>
      <c r="AX80" s="86"/>
    </row>
    <row r="81" spans="1:50" s="25" customFormat="1">
      <c r="A81" s="28"/>
      <c r="B81" s="28"/>
      <c r="C81" s="28"/>
      <c r="AD81" s="41"/>
      <c r="AX81" s="86"/>
    </row>
    <row r="82" spans="1:50" s="25" customFormat="1">
      <c r="A82" s="28"/>
      <c r="B82" s="28"/>
      <c r="C82" s="28"/>
      <c r="AD82" s="41"/>
      <c r="AX82" s="86"/>
    </row>
    <row r="83" spans="1:50" s="25" customFormat="1">
      <c r="A83" s="28"/>
      <c r="B83" s="28"/>
      <c r="C83" s="28"/>
      <c r="AD83" s="41"/>
      <c r="AX83" s="86"/>
    </row>
    <row r="84" spans="1:50" s="25" customFormat="1">
      <c r="A84" s="28"/>
      <c r="B84" s="28"/>
      <c r="C84" s="28"/>
      <c r="AD84" s="41"/>
      <c r="AX84" s="86"/>
    </row>
    <row r="85" spans="1:50" s="25" customFormat="1">
      <c r="A85" s="28"/>
      <c r="B85" s="28"/>
      <c r="C85" s="28"/>
      <c r="AX85" s="86"/>
    </row>
    <row r="86" spans="1:50" s="25" customFormat="1">
      <c r="A86" s="28"/>
      <c r="B86" s="28"/>
      <c r="C86" s="28"/>
      <c r="AX86" s="86"/>
    </row>
    <row r="87" spans="1:50" s="25" customFormat="1">
      <c r="A87" s="28"/>
      <c r="B87" s="28"/>
      <c r="C87" s="28"/>
      <c r="AX87" s="86"/>
    </row>
    <row r="88" spans="1:50" s="25" customFormat="1">
      <c r="A88" s="28"/>
      <c r="B88" s="28"/>
      <c r="C88" s="28"/>
      <c r="AX88" s="86"/>
    </row>
    <row r="89" spans="1:50" s="25" customFormat="1">
      <c r="A89" s="28"/>
      <c r="B89" s="28"/>
      <c r="C89" s="28"/>
      <c r="AX89" s="86"/>
    </row>
    <row r="90" spans="1:50" s="25" customFormat="1">
      <c r="A90" s="28"/>
      <c r="B90" s="28"/>
      <c r="C90" s="28"/>
      <c r="AX90" s="86"/>
    </row>
    <row r="91" spans="1:50" s="25" customFormat="1">
      <c r="A91" s="28"/>
      <c r="B91" s="28"/>
      <c r="C91" s="28"/>
      <c r="AX91" s="86"/>
    </row>
    <row r="92" spans="1:50" s="25" customFormat="1">
      <c r="A92" s="28"/>
      <c r="B92" s="28"/>
      <c r="C92" s="28"/>
      <c r="AX92" s="86"/>
    </row>
    <row r="93" spans="1:50" s="25" customFormat="1">
      <c r="A93" s="28"/>
      <c r="B93" s="28"/>
      <c r="C93" s="28"/>
      <c r="AX93" s="86"/>
    </row>
    <row r="94" spans="1:50" s="25" customFormat="1">
      <c r="A94" s="28"/>
      <c r="B94" s="28"/>
      <c r="C94" s="28"/>
      <c r="AX94" s="86"/>
    </row>
    <row r="95" spans="1:50" s="25" customFormat="1">
      <c r="A95" s="28"/>
      <c r="B95" s="28"/>
      <c r="C95" s="28"/>
      <c r="AX95" s="86"/>
    </row>
    <row r="96" spans="1:50" s="25" customFormat="1">
      <c r="A96" s="28"/>
      <c r="B96" s="28"/>
      <c r="C96" s="28"/>
      <c r="AX96" s="86"/>
    </row>
    <row r="97" spans="1:50" s="25" customFormat="1">
      <c r="A97" s="28"/>
      <c r="B97" s="28"/>
      <c r="C97" s="28"/>
      <c r="AX97" s="86"/>
    </row>
    <row r="98" spans="1:50" s="25" customFormat="1">
      <c r="A98" s="28"/>
      <c r="B98" s="28"/>
      <c r="C98" s="28"/>
      <c r="AX98" s="86"/>
    </row>
    <row r="99" spans="1:50" s="25" customFormat="1">
      <c r="A99" s="28"/>
      <c r="B99" s="28"/>
      <c r="C99" s="28"/>
      <c r="AX99" s="86"/>
    </row>
    <row r="100" spans="1:50" s="25" customFormat="1">
      <c r="A100" s="28"/>
      <c r="B100" s="28"/>
      <c r="C100" s="28"/>
      <c r="AX100" s="86"/>
    </row>
    <row r="101" spans="1:50" s="25" customFormat="1">
      <c r="A101" s="28"/>
      <c r="B101" s="28"/>
      <c r="C101" s="28"/>
      <c r="AX101" s="86"/>
    </row>
    <row r="102" spans="1:50" s="25" customFormat="1">
      <c r="A102" s="28"/>
      <c r="B102" s="28"/>
      <c r="C102" s="28"/>
      <c r="AX102" s="86"/>
    </row>
    <row r="103" spans="1:50" s="25" customFormat="1">
      <c r="A103" s="28"/>
      <c r="B103" s="28"/>
      <c r="C103" s="28"/>
      <c r="AX103" s="86"/>
    </row>
    <row r="104" spans="1:50" s="25" customFormat="1">
      <c r="A104" s="28"/>
      <c r="B104" s="28"/>
      <c r="C104" s="28"/>
      <c r="AX104" s="86"/>
    </row>
    <row r="105" spans="1:50" s="25" customFormat="1">
      <c r="A105" s="28"/>
      <c r="B105" s="28"/>
      <c r="C105" s="28"/>
      <c r="AX105" s="86"/>
    </row>
    <row r="106" spans="1:50" s="25" customFormat="1">
      <c r="A106" s="28"/>
      <c r="B106" s="28"/>
      <c r="C106" s="28"/>
      <c r="AX106" s="86"/>
    </row>
    <row r="107" spans="1:50" s="25" customFormat="1">
      <c r="A107" s="28"/>
      <c r="B107" s="28"/>
      <c r="C107" s="28"/>
      <c r="AX107" s="86"/>
    </row>
    <row r="108" spans="1:50" s="25" customFormat="1">
      <c r="A108" s="28"/>
      <c r="B108" s="28"/>
      <c r="C108" s="28"/>
      <c r="AX108" s="86"/>
    </row>
    <row r="109" spans="1:50" s="25" customFormat="1">
      <c r="A109" s="28"/>
      <c r="B109" s="28"/>
      <c r="C109" s="28"/>
      <c r="AX109" s="86"/>
    </row>
    <row r="110" spans="1:50" s="25" customFormat="1">
      <c r="A110" s="28"/>
      <c r="B110" s="28"/>
      <c r="C110" s="28"/>
      <c r="AX110" s="86"/>
    </row>
    <row r="111" spans="1:50" s="25" customFormat="1">
      <c r="A111" s="28"/>
      <c r="B111" s="28"/>
      <c r="C111" s="28"/>
      <c r="AX111" s="86"/>
    </row>
    <row r="112" spans="1:50" s="25" customFormat="1">
      <c r="A112" s="28"/>
      <c r="B112" s="28"/>
      <c r="C112" s="28"/>
      <c r="AX112" s="86"/>
    </row>
    <row r="113" spans="1:50" s="25" customFormat="1">
      <c r="A113" s="28"/>
      <c r="B113" s="28"/>
      <c r="C113" s="28"/>
      <c r="AX113" s="86"/>
    </row>
    <row r="114" spans="1:50" s="25" customFormat="1">
      <c r="A114" s="28"/>
      <c r="B114" s="28"/>
      <c r="C114" s="28"/>
      <c r="AX114" s="86"/>
    </row>
    <row r="115" spans="1:50" s="25" customFormat="1">
      <c r="A115" s="28"/>
      <c r="B115" s="28"/>
      <c r="C115" s="28"/>
      <c r="AX115" s="86"/>
    </row>
    <row r="116" spans="1:50" s="25" customFormat="1">
      <c r="A116" s="28"/>
      <c r="B116" s="28"/>
      <c r="C116" s="28"/>
      <c r="AX116" s="86"/>
    </row>
    <row r="117" spans="1:50" s="25" customFormat="1">
      <c r="A117" s="28"/>
      <c r="B117" s="28"/>
      <c r="C117" s="28"/>
      <c r="AX117" s="86"/>
    </row>
    <row r="118" spans="1:50" s="25" customFormat="1">
      <c r="A118" s="28"/>
      <c r="B118" s="28"/>
      <c r="C118" s="28"/>
      <c r="AX118" s="86"/>
    </row>
    <row r="119" spans="1:50" s="25" customFormat="1">
      <c r="A119" s="28"/>
      <c r="B119" s="28"/>
      <c r="C119" s="28"/>
      <c r="AX119" s="86"/>
    </row>
    <row r="120" spans="1:50" s="25" customFormat="1">
      <c r="A120" s="28"/>
      <c r="B120" s="28"/>
      <c r="C120" s="28"/>
      <c r="AX120" s="86"/>
    </row>
    <row r="121" spans="1:50" s="25" customFormat="1">
      <c r="A121" s="28"/>
      <c r="B121" s="28"/>
      <c r="C121" s="28"/>
      <c r="AX121" s="86"/>
    </row>
    <row r="122" spans="1:50" s="25" customFormat="1">
      <c r="A122" s="28"/>
      <c r="B122" s="28"/>
      <c r="C122" s="28"/>
      <c r="AX122" s="86"/>
    </row>
    <row r="123" spans="1:50" s="25" customFormat="1">
      <c r="A123" s="28"/>
      <c r="B123" s="28"/>
      <c r="C123" s="28"/>
      <c r="AX123" s="86"/>
    </row>
    <row r="124" spans="1:50" s="25" customFormat="1">
      <c r="A124" s="28"/>
      <c r="B124" s="28"/>
      <c r="C124" s="28"/>
      <c r="AX124" s="86"/>
    </row>
    <row r="125" spans="1:50" s="25" customFormat="1">
      <c r="A125" s="28"/>
      <c r="B125" s="28"/>
      <c r="C125" s="28"/>
      <c r="AX125" s="86"/>
    </row>
    <row r="126" spans="1:50" s="25" customFormat="1">
      <c r="A126" s="28"/>
      <c r="B126" s="28"/>
      <c r="C126" s="28"/>
      <c r="AX126" s="86"/>
    </row>
    <row r="127" spans="1:50" s="25" customFormat="1">
      <c r="A127" s="28"/>
      <c r="B127" s="28"/>
      <c r="C127" s="28"/>
      <c r="AX127" s="86"/>
    </row>
    <row r="128" spans="1:50" s="25" customFormat="1">
      <c r="A128" s="28"/>
      <c r="B128" s="28"/>
      <c r="C128" s="28"/>
      <c r="AX128" s="86"/>
    </row>
    <row r="129" spans="1:50" s="25" customFormat="1">
      <c r="A129" s="28"/>
      <c r="B129" s="28"/>
      <c r="C129" s="28"/>
      <c r="AX129" s="86"/>
    </row>
    <row r="130" spans="1:50" s="25" customFormat="1">
      <c r="A130" s="28"/>
      <c r="B130" s="28"/>
      <c r="C130" s="28"/>
      <c r="AX130" s="86"/>
    </row>
    <row r="131" spans="1:50" s="25" customFormat="1">
      <c r="A131" s="28"/>
      <c r="B131" s="28"/>
      <c r="C131" s="28"/>
      <c r="AX131" s="86"/>
    </row>
    <row r="132" spans="1:50" s="25" customFormat="1">
      <c r="A132" s="28"/>
      <c r="B132" s="28"/>
      <c r="C132" s="28"/>
      <c r="AX132" s="86"/>
    </row>
    <row r="133" spans="1:50" s="25" customFormat="1">
      <c r="A133" s="28"/>
      <c r="B133" s="28"/>
      <c r="C133" s="28"/>
      <c r="AX133" s="86"/>
    </row>
    <row r="134" spans="1:50" s="25" customFormat="1">
      <c r="A134" s="28"/>
      <c r="B134" s="28"/>
      <c r="C134" s="28"/>
      <c r="AX134" s="86"/>
    </row>
    <row r="135" spans="1:50" s="25" customFormat="1">
      <c r="A135" s="28"/>
      <c r="B135" s="28"/>
      <c r="C135" s="28"/>
      <c r="AX135" s="86"/>
    </row>
    <row r="136" spans="1:50" s="25" customFormat="1">
      <c r="A136" s="28"/>
      <c r="B136" s="28"/>
      <c r="C136" s="28"/>
      <c r="AX136" s="86"/>
    </row>
    <row r="137" spans="1:50" s="25" customFormat="1">
      <c r="A137" s="28"/>
      <c r="B137" s="28"/>
      <c r="C137" s="28"/>
      <c r="AX137" s="86"/>
    </row>
    <row r="138" spans="1:50" s="25" customFormat="1">
      <c r="A138" s="28"/>
      <c r="B138" s="28"/>
      <c r="C138" s="28"/>
      <c r="AX138" s="86"/>
    </row>
    <row r="139" spans="1:50" s="25" customFormat="1">
      <c r="A139" s="28"/>
      <c r="B139" s="28"/>
      <c r="C139" s="28"/>
      <c r="AX139" s="86"/>
    </row>
    <row r="140" spans="1:50" s="25" customFormat="1">
      <c r="A140" s="28"/>
      <c r="B140" s="28"/>
      <c r="C140" s="28"/>
      <c r="AX140" s="86"/>
    </row>
    <row r="141" spans="1:50" s="25" customFormat="1">
      <c r="A141" s="28"/>
      <c r="B141" s="28"/>
      <c r="C141" s="28"/>
      <c r="AX141" s="86"/>
    </row>
    <row r="142" spans="1:50" s="25" customFormat="1">
      <c r="A142" s="28"/>
      <c r="B142" s="28"/>
      <c r="C142" s="28"/>
      <c r="AX142" s="86"/>
    </row>
    <row r="143" spans="1:50" s="25" customFormat="1">
      <c r="A143" s="28"/>
      <c r="B143" s="28"/>
      <c r="C143" s="28"/>
      <c r="AX143" s="86"/>
    </row>
    <row r="144" spans="1:50" s="25" customFormat="1">
      <c r="A144" s="28"/>
      <c r="B144" s="28"/>
      <c r="C144" s="28"/>
      <c r="AX144" s="86"/>
    </row>
    <row r="145" spans="1:50" s="25" customFormat="1">
      <c r="A145" s="28"/>
      <c r="B145" s="28"/>
      <c r="C145" s="28"/>
      <c r="AX145" s="86"/>
    </row>
    <row r="146" spans="1:50" s="25" customFormat="1">
      <c r="A146" s="28"/>
      <c r="B146" s="28"/>
      <c r="C146" s="28"/>
      <c r="AX146" s="86"/>
    </row>
    <row r="147" spans="1:50" s="25" customFormat="1">
      <c r="A147" s="28"/>
      <c r="B147" s="28"/>
      <c r="C147" s="28"/>
      <c r="AX147" s="86"/>
    </row>
    <row r="148" spans="1:50" s="25" customFormat="1">
      <c r="A148" s="28"/>
      <c r="B148" s="28"/>
      <c r="C148" s="28"/>
      <c r="AX148" s="86"/>
    </row>
    <row r="149" spans="1:50" s="25" customFormat="1">
      <c r="A149" s="28"/>
      <c r="B149" s="28"/>
      <c r="C149" s="28"/>
      <c r="AX149" s="86"/>
    </row>
    <row r="150" spans="1:50" s="25" customFormat="1">
      <c r="A150" s="28"/>
      <c r="B150" s="28"/>
      <c r="C150" s="28"/>
      <c r="AX150" s="86"/>
    </row>
    <row r="151" spans="1:50" s="25" customFormat="1">
      <c r="A151" s="28"/>
      <c r="B151" s="28"/>
      <c r="C151" s="28"/>
      <c r="AX151" s="86"/>
    </row>
    <row r="152" spans="1:50" s="25" customFormat="1">
      <c r="A152" s="28"/>
      <c r="B152" s="28"/>
      <c r="C152" s="28"/>
      <c r="AX152" s="86"/>
    </row>
    <row r="153" spans="1:50" s="25" customFormat="1">
      <c r="A153" s="28"/>
      <c r="B153" s="28"/>
      <c r="C153" s="28"/>
      <c r="AX153" s="86"/>
    </row>
    <row r="154" spans="1:50" s="25" customFormat="1">
      <c r="A154" s="28"/>
      <c r="B154" s="28"/>
      <c r="C154" s="28"/>
      <c r="AX154" s="86"/>
    </row>
    <row r="155" spans="1:50" s="25" customFormat="1">
      <c r="A155" s="28"/>
      <c r="B155" s="28"/>
      <c r="C155" s="28"/>
      <c r="AX155" s="86"/>
    </row>
    <row r="156" spans="1:50" s="25" customFormat="1">
      <c r="A156" s="28"/>
      <c r="B156" s="28"/>
      <c r="C156" s="28"/>
      <c r="AX156" s="86"/>
    </row>
    <row r="157" spans="1:50" s="25" customFormat="1">
      <c r="A157" s="28"/>
      <c r="B157" s="28"/>
      <c r="C157" s="28"/>
      <c r="AX157" s="86"/>
    </row>
    <row r="158" spans="1:50" s="25" customFormat="1">
      <c r="A158" s="28"/>
      <c r="B158" s="28"/>
      <c r="C158" s="28"/>
      <c r="AX158" s="86"/>
    </row>
    <row r="159" spans="1:50" s="25" customFormat="1">
      <c r="A159" s="28"/>
      <c r="B159" s="28"/>
      <c r="C159" s="28"/>
      <c r="AX159" s="86"/>
    </row>
    <row r="160" spans="1:50" s="25" customFormat="1">
      <c r="A160" s="28"/>
      <c r="B160" s="28"/>
      <c r="C160" s="28"/>
      <c r="AX160" s="86"/>
    </row>
    <row r="161" spans="1:50" s="25" customFormat="1">
      <c r="A161" s="28"/>
      <c r="B161" s="28"/>
      <c r="C161" s="28"/>
      <c r="AX161" s="86"/>
    </row>
    <row r="162" spans="1:50" s="25" customFormat="1">
      <c r="A162" s="28"/>
      <c r="B162" s="28"/>
      <c r="C162" s="28"/>
      <c r="AX162" s="86"/>
    </row>
    <row r="163" spans="1:50" s="25" customFormat="1">
      <c r="A163" s="28"/>
      <c r="B163" s="28"/>
      <c r="C163" s="28"/>
      <c r="AX163" s="86"/>
    </row>
    <row r="164" spans="1:50" s="25" customFormat="1">
      <c r="A164" s="28"/>
      <c r="B164" s="28"/>
      <c r="C164" s="28"/>
      <c r="AX164" s="86"/>
    </row>
    <row r="165" spans="1:50" s="25" customFormat="1">
      <c r="A165" s="28"/>
      <c r="B165" s="28"/>
      <c r="C165" s="28"/>
      <c r="AX165" s="86"/>
    </row>
    <row r="166" spans="1:50" s="25" customFormat="1">
      <c r="A166" s="28"/>
      <c r="B166" s="28"/>
      <c r="C166" s="28"/>
      <c r="AX166" s="86"/>
    </row>
  </sheetData>
  <sheetProtection selectLockedCells="1" selectUnlockedCells="1"/>
  <mergeCells count="8">
    <mergeCell ref="AN5:AV5"/>
    <mergeCell ref="A6:B9"/>
    <mergeCell ref="A2:B2"/>
    <mergeCell ref="A4:B4"/>
    <mergeCell ref="D5:I5"/>
    <mergeCell ref="J5:Q5"/>
    <mergeCell ref="R5:W5"/>
    <mergeCell ref="X5:AF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Kapaku-Cover</vt:lpstr>
      <vt:lpstr>Permbajtja-Content</vt:lpstr>
      <vt:lpstr>sup18pp</vt:lpstr>
      <vt:lpstr>use18pp</vt:lpstr>
      <vt:lpstr>'Kapaku-Cover'!Print_Area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2021-09-29T06:48:13Z</dcterms:modified>
</cp:coreProperties>
</file>