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585" yWindow="5685" windowWidth="28530" windowHeight="7410" tabRatio="606"/>
  </bookViews>
  <sheets>
    <sheet name="Kapaku-Cover" sheetId="17" r:id="rId1"/>
    <sheet name="Permbajtja-Content" sheetId="15" r:id="rId2"/>
    <sheet name="sup17pp" sheetId="33" r:id="rId3"/>
    <sheet name="use17pp" sheetId="35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d" localSheetId="2">#REF!</definedName>
    <definedName name="ad" localSheetId="3">#REF!</definedName>
    <definedName name="ad">#REF!</definedName>
    <definedName name="Admin2">OFFSET('[1]Mes Admin'!$Y$4,'[1]Mes Admin'!$X$1,0,1,5)</definedName>
    <definedName name="Arsim2">OFFSET('[1]Mes Arsimi'!$U$3,'[1]Mes Arsimi'!$X$1,0,1,5)</definedName>
    <definedName name="datab" localSheetId="2">#REF!</definedName>
    <definedName name="datab" localSheetId="3">#REF!</definedName>
    <definedName name="datab">#REF!</definedName>
    <definedName name="_xlnm.Database" localSheetId="2">#REF!</definedName>
    <definedName name="_xlnm.Database" localSheetId="3">#REF!</definedName>
    <definedName name="_xlnm.Database">#REF!</definedName>
    <definedName name="dfd" localSheetId="2">#REF!</definedName>
    <definedName name="dfd" localSheetId="3">#REF!</definedName>
    <definedName name="dfd">#REF!</definedName>
    <definedName name="DL">[2]Temp!$AF$3:$AK$42</definedName>
    <definedName name="DU">[2]Temp!$AM$3:$AR$42</definedName>
    <definedName name="Edu">OFFSET('[3]Nr Education'!$Z$2,'[3]Nr Education'!$X$1,0,1,8)</definedName>
    <definedName name="Health">OFFSET('[3]Nr Health'!$X$3,'[3]Nr Health'!$V$1,0,1,8)</definedName>
    <definedName name="Health2">OFFSET('[1]Mes Shend'!$X$2,'[1]Mes Shend'!$X$1,0,1,5)</definedName>
    <definedName name="keyflag">[2]Input!$P$1</definedName>
    <definedName name="Lidh">OFFSET([3]Other!$X$2,[3]Other!$V$1,0,1,8)</definedName>
    <definedName name="other2">OFFSET('[1]Other 92'!$V$2,'[1]Other 92'!$X$1,0,1,5)</definedName>
    <definedName name="_xlnm.Print_Area" localSheetId="0">'Kapaku-Cover'!$A$1:$J$42</definedName>
    <definedName name="Prov">OFFSET([3]Admin!$Y$2,[3]Admin!$X$1,0,1,8)</definedName>
    <definedName name="renta05">'[4]ConstantePisani(25)'!$G$50</definedName>
    <definedName name="scrForecast">[2]Forecast!$A$1:$L$65536</definedName>
    <definedName name="scrInput">[2]Input!$A$1:$K$65536</definedName>
    <definedName name="scrOutput">[2]Output!$A$1:$U$40</definedName>
    <definedName name="Shih">OFFSET([5]FromMoF!$A$61,[5]FromMoF!$D$78,1,1,8)</definedName>
    <definedName name="SubPermbledhese" localSheetId="2">#REF!</definedName>
    <definedName name="SubPermbledhese" localSheetId="3">#REF!</definedName>
    <definedName name="SubPermbledhese">#REF!</definedName>
    <definedName name="Taxes_constp_2010" localSheetId="2">#REF!</definedName>
    <definedName name="Taxes_constp_2010" localSheetId="3">#REF!</definedName>
    <definedName name="Taxes_constp_2010">#REF!</definedName>
    <definedName name="x">[2]Temp!$L$4:$L$23</definedName>
    <definedName name="y">[2]Temp!$D$4:$D$23</definedName>
  </definedNames>
  <calcPr calcId="145621"/>
</workbook>
</file>

<file path=xl/calcChain.xml><?xml version="1.0" encoding="utf-8"?>
<calcChain xmlns="http://schemas.openxmlformats.org/spreadsheetml/2006/main">
  <c r="AT12" i="35" l="1"/>
  <c r="AT13" i="35"/>
  <c r="AT14" i="35"/>
  <c r="AT15" i="35"/>
  <c r="AT16" i="35"/>
  <c r="AT17" i="35"/>
  <c r="AT18" i="35"/>
  <c r="AT19" i="35"/>
  <c r="AT20" i="35"/>
  <c r="AT21" i="35"/>
  <c r="AT22" i="35"/>
  <c r="AT23" i="35"/>
  <c r="AT24" i="35"/>
  <c r="AT25" i="35"/>
  <c r="AT26" i="35"/>
  <c r="AT27" i="35"/>
  <c r="AT28" i="35"/>
  <c r="AT29" i="35"/>
  <c r="AT30" i="35"/>
  <c r="AT31" i="35"/>
  <c r="AT32" i="35"/>
  <c r="AT33" i="35"/>
  <c r="AT34" i="35"/>
  <c r="AT35" i="35"/>
  <c r="AT36" i="35"/>
  <c r="AT37" i="35"/>
  <c r="AT38" i="35"/>
  <c r="AT39" i="35"/>
  <c r="AT40" i="35"/>
  <c r="AT41" i="35"/>
  <c r="AT42" i="35"/>
  <c r="AT43" i="35"/>
  <c r="AT44" i="35"/>
  <c r="AT45" i="35"/>
  <c r="AT11" i="35"/>
  <c r="AQ36" i="35"/>
  <c r="AR36" i="35"/>
  <c r="AQ37" i="35"/>
  <c r="AR37" i="35"/>
  <c r="AQ38" i="35"/>
  <c r="AR38" i="35"/>
  <c r="AQ39" i="35"/>
  <c r="AR39" i="35"/>
  <c r="AQ40" i="35"/>
  <c r="AR40" i="35"/>
  <c r="AQ41" i="35"/>
  <c r="AR41" i="35"/>
  <c r="AQ42" i="35"/>
  <c r="AR42" i="35"/>
  <c r="AQ43" i="35"/>
  <c r="AR43" i="35"/>
  <c r="AQ44" i="35"/>
  <c r="AR44" i="35"/>
  <c r="AQ45" i="35"/>
  <c r="AR45" i="35"/>
  <c r="AQ12" i="35"/>
  <c r="AR12" i="35"/>
  <c r="AQ13" i="35"/>
  <c r="AR13" i="35"/>
  <c r="AQ14" i="35"/>
  <c r="AR14" i="35"/>
  <c r="AQ15" i="35"/>
  <c r="AR15" i="35"/>
  <c r="AQ16" i="35"/>
  <c r="AR16" i="35"/>
  <c r="AQ17" i="35"/>
  <c r="AR17" i="35"/>
  <c r="AQ18" i="35"/>
  <c r="AR18" i="35"/>
  <c r="AQ19" i="35"/>
  <c r="AR19" i="35"/>
  <c r="AQ20" i="35"/>
  <c r="AR20" i="35"/>
  <c r="AQ21" i="35"/>
  <c r="AR21" i="35"/>
  <c r="AQ22" i="35"/>
  <c r="AR22" i="35"/>
  <c r="AQ23" i="35"/>
  <c r="AR23" i="35"/>
  <c r="AQ24" i="35"/>
  <c r="AR24" i="35"/>
  <c r="AQ25" i="35"/>
  <c r="AR25" i="35"/>
  <c r="AQ26" i="35"/>
  <c r="AR26" i="35"/>
  <c r="AQ27" i="35"/>
  <c r="AR27" i="35"/>
  <c r="AQ28" i="35"/>
  <c r="AR28" i="35"/>
  <c r="AQ29" i="35"/>
  <c r="AR29" i="35"/>
  <c r="AQ30" i="35"/>
  <c r="AR30" i="35"/>
  <c r="AQ31" i="35"/>
  <c r="AR31" i="35"/>
  <c r="AQ32" i="35"/>
  <c r="AR32" i="35"/>
  <c r="AQ33" i="35"/>
  <c r="AR33" i="35"/>
  <c r="AQ34" i="35"/>
  <c r="AR34" i="35"/>
  <c r="AQ35" i="35"/>
  <c r="AR35" i="35"/>
  <c r="AR11" i="35"/>
  <c r="AQ11" i="35"/>
  <c r="AN12" i="35"/>
  <c r="AO12" i="35"/>
  <c r="AN13" i="35"/>
  <c r="AO13" i="35"/>
  <c r="AN14" i="35"/>
  <c r="AO14" i="35"/>
  <c r="AN15" i="35"/>
  <c r="AO15" i="35"/>
  <c r="AN16" i="35"/>
  <c r="AO16" i="35"/>
  <c r="AN17" i="35"/>
  <c r="AO17" i="35"/>
  <c r="AN18" i="35"/>
  <c r="AO18" i="35"/>
  <c r="AN19" i="35"/>
  <c r="AO19" i="35"/>
  <c r="AN20" i="35"/>
  <c r="AO20" i="35"/>
  <c r="AN21" i="35"/>
  <c r="AO21" i="35"/>
  <c r="AN22" i="35"/>
  <c r="AO22" i="35"/>
  <c r="AN23" i="35"/>
  <c r="AO23" i="35"/>
  <c r="AN24" i="35"/>
  <c r="AO24" i="35"/>
  <c r="AN25" i="35"/>
  <c r="AO25" i="35"/>
  <c r="AN26" i="35"/>
  <c r="AO26" i="35"/>
  <c r="AN27" i="35"/>
  <c r="AO27" i="35"/>
  <c r="AN28" i="35"/>
  <c r="AO28" i="35"/>
  <c r="AN29" i="35"/>
  <c r="AO29" i="35"/>
  <c r="AN30" i="35"/>
  <c r="AO30" i="35"/>
  <c r="AN31" i="35"/>
  <c r="AO31" i="35"/>
  <c r="AN32" i="35"/>
  <c r="AO32" i="35"/>
  <c r="AN33" i="35"/>
  <c r="AO33" i="35"/>
  <c r="AN34" i="35"/>
  <c r="AO34" i="35"/>
  <c r="AN35" i="35"/>
  <c r="AO35" i="35"/>
  <c r="AN36" i="35"/>
  <c r="AO36" i="35"/>
  <c r="AN37" i="35"/>
  <c r="AO37" i="35"/>
  <c r="AN38" i="35"/>
  <c r="AO38" i="35"/>
  <c r="AN39" i="35"/>
  <c r="AO39" i="35"/>
  <c r="AN40" i="35"/>
  <c r="AO40" i="35"/>
  <c r="AN41" i="35"/>
  <c r="AO41" i="35"/>
  <c r="AN42" i="35"/>
  <c r="AO42" i="35"/>
  <c r="AN43" i="35"/>
  <c r="AO43" i="35"/>
  <c r="AN44" i="35"/>
  <c r="AO44" i="35"/>
  <c r="AN45" i="35"/>
  <c r="AO45" i="35"/>
  <c r="AO11" i="35"/>
  <c r="AN11" i="35"/>
  <c r="R11" i="35"/>
  <c r="S11" i="35"/>
  <c r="T11" i="35"/>
  <c r="U11" i="35"/>
  <c r="V11" i="35"/>
  <c r="W11" i="35"/>
  <c r="X11" i="35"/>
  <c r="Y11" i="35"/>
  <c r="Z11" i="35"/>
  <c r="AA11" i="35"/>
  <c r="AB11" i="35"/>
  <c r="AC11" i="35"/>
  <c r="AD11" i="35"/>
  <c r="AE11" i="35"/>
  <c r="AF11" i="35"/>
  <c r="AG11" i="35"/>
  <c r="AH11" i="35"/>
  <c r="AI11" i="35"/>
  <c r="AJ11" i="35"/>
  <c r="AK11" i="35"/>
  <c r="AL11" i="35"/>
  <c r="R12" i="35"/>
  <c r="S12" i="35"/>
  <c r="T12" i="35"/>
  <c r="U12" i="35"/>
  <c r="V12" i="35"/>
  <c r="W12" i="35"/>
  <c r="X12" i="35"/>
  <c r="Y12" i="35"/>
  <c r="Z12" i="35"/>
  <c r="AA12" i="35"/>
  <c r="AB12" i="35"/>
  <c r="AC12" i="35"/>
  <c r="AD12" i="35"/>
  <c r="AE12" i="35"/>
  <c r="AF12" i="35"/>
  <c r="AG12" i="35"/>
  <c r="AH12" i="35"/>
  <c r="AI12" i="35"/>
  <c r="AJ12" i="35"/>
  <c r="AK12" i="35"/>
  <c r="AL12" i="35"/>
  <c r="R13" i="35"/>
  <c r="S13" i="35"/>
  <c r="T13" i="35"/>
  <c r="U13" i="35"/>
  <c r="V13" i="35"/>
  <c r="W13" i="35"/>
  <c r="X13" i="35"/>
  <c r="Y13" i="35"/>
  <c r="Z13" i="35"/>
  <c r="AA13" i="35"/>
  <c r="AB13" i="35"/>
  <c r="AC13" i="35"/>
  <c r="AD13" i="35"/>
  <c r="AE13" i="35"/>
  <c r="AF13" i="35"/>
  <c r="AG13" i="35"/>
  <c r="AH13" i="35"/>
  <c r="AI13" i="35"/>
  <c r="AJ13" i="35"/>
  <c r="AK13" i="35"/>
  <c r="AL13" i="35"/>
  <c r="R14" i="35"/>
  <c r="S14" i="35"/>
  <c r="T14" i="35"/>
  <c r="U14" i="35"/>
  <c r="V14" i="35"/>
  <c r="W14" i="35"/>
  <c r="X14" i="35"/>
  <c r="Y14" i="35"/>
  <c r="Z14" i="35"/>
  <c r="AA14" i="35"/>
  <c r="AB14" i="35"/>
  <c r="AC14" i="35"/>
  <c r="AD14" i="35"/>
  <c r="AE14" i="35"/>
  <c r="AF14" i="35"/>
  <c r="AG14" i="35"/>
  <c r="AH14" i="35"/>
  <c r="AI14" i="35"/>
  <c r="AJ14" i="35"/>
  <c r="AK14" i="35"/>
  <c r="AL14" i="35"/>
  <c r="R15" i="35"/>
  <c r="S15" i="35"/>
  <c r="T15" i="35"/>
  <c r="U15" i="35"/>
  <c r="V15" i="35"/>
  <c r="W15" i="35"/>
  <c r="X15" i="35"/>
  <c r="Y15" i="35"/>
  <c r="Z15" i="35"/>
  <c r="AA15" i="35"/>
  <c r="AB15" i="35"/>
  <c r="AC15" i="35"/>
  <c r="AD15" i="35"/>
  <c r="AE15" i="35"/>
  <c r="AF15" i="35"/>
  <c r="AG15" i="35"/>
  <c r="AH15" i="35"/>
  <c r="AI15" i="35"/>
  <c r="AJ15" i="35"/>
  <c r="AK15" i="35"/>
  <c r="AL15" i="35"/>
  <c r="R16" i="35"/>
  <c r="S16" i="35"/>
  <c r="T16" i="35"/>
  <c r="U16" i="35"/>
  <c r="V16" i="35"/>
  <c r="W16" i="35"/>
  <c r="X16" i="35"/>
  <c r="Y16" i="35"/>
  <c r="Z16" i="35"/>
  <c r="AA16" i="35"/>
  <c r="AB16" i="35"/>
  <c r="AC16" i="35"/>
  <c r="AD16" i="35"/>
  <c r="AE16" i="35"/>
  <c r="AF16" i="35"/>
  <c r="AG16" i="35"/>
  <c r="AH16" i="35"/>
  <c r="AI16" i="35"/>
  <c r="AJ16" i="35"/>
  <c r="AK16" i="35"/>
  <c r="AL16" i="35"/>
  <c r="R17" i="35"/>
  <c r="S17" i="35"/>
  <c r="T17" i="35"/>
  <c r="U17" i="35"/>
  <c r="V17" i="35"/>
  <c r="W17" i="35"/>
  <c r="X17" i="35"/>
  <c r="Y17" i="35"/>
  <c r="Z17" i="35"/>
  <c r="AA17" i="35"/>
  <c r="AB17" i="35"/>
  <c r="AC17" i="35"/>
  <c r="AD17" i="35"/>
  <c r="AE17" i="35"/>
  <c r="AF17" i="35"/>
  <c r="AG17" i="35"/>
  <c r="AH17" i="35"/>
  <c r="AI17" i="35"/>
  <c r="AJ17" i="35"/>
  <c r="AK17" i="35"/>
  <c r="AL17" i="35"/>
  <c r="R18" i="35"/>
  <c r="S18" i="35"/>
  <c r="T18" i="35"/>
  <c r="U18" i="35"/>
  <c r="V18" i="35"/>
  <c r="W18" i="35"/>
  <c r="X18" i="35"/>
  <c r="Y18" i="35"/>
  <c r="Z18" i="35"/>
  <c r="AA18" i="35"/>
  <c r="AB18" i="35"/>
  <c r="AC18" i="35"/>
  <c r="AD18" i="35"/>
  <c r="AE18" i="35"/>
  <c r="AF18" i="35"/>
  <c r="AG18" i="35"/>
  <c r="AH18" i="35"/>
  <c r="AI18" i="35"/>
  <c r="AJ18" i="35"/>
  <c r="AK18" i="35"/>
  <c r="AL18" i="35"/>
  <c r="R19" i="35"/>
  <c r="S19" i="35"/>
  <c r="T19" i="35"/>
  <c r="U19" i="35"/>
  <c r="V19" i="35"/>
  <c r="W19" i="35"/>
  <c r="X19" i="35"/>
  <c r="Y19" i="35"/>
  <c r="Z19" i="35"/>
  <c r="AA19" i="35"/>
  <c r="AB19" i="35"/>
  <c r="AC19" i="35"/>
  <c r="AD19" i="35"/>
  <c r="AE19" i="35"/>
  <c r="AF19" i="35"/>
  <c r="AG19" i="35"/>
  <c r="AH19" i="35"/>
  <c r="AI19" i="35"/>
  <c r="AJ19" i="35"/>
  <c r="AK19" i="35"/>
  <c r="AL19" i="35"/>
  <c r="R20" i="35"/>
  <c r="S20" i="35"/>
  <c r="T20" i="35"/>
  <c r="U20" i="35"/>
  <c r="V20" i="35"/>
  <c r="W20" i="35"/>
  <c r="X20" i="35"/>
  <c r="Y20" i="35"/>
  <c r="Z20" i="35"/>
  <c r="AA20" i="35"/>
  <c r="AB20" i="35"/>
  <c r="AC20" i="35"/>
  <c r="AD20" i="35"/>
  <c r="AE20" i="35"/>
  <c r="AF20" i="35"/>
  <c r="AG20" i="35"/>
  <c r="AH20" i="35"/>
  <c r="AI20" i="35"/>
  <c r="AJ20" i="35"/>
  <c r="AK20" i="35"/>
  <c r="AL20" i="35"/>
  <c r="R21" i="35"/>
  <c r="S21" i="35"/>
  <c r="T21" i="35"/>
  <c r="U21" i="35"/>
  <c r="V21" i="35"/>
  <c r="W21" i="35"/>
  <c r="X21" i="35"/>
  <c r="Y21" i="35"/>
  <c r="Z21" i="35"/>
  <c r="AA21" i="35"/>
  <c r="AB21" i="35"/>
  <c r="AC21" i="35"/>
  <c r="AD21" i="35"/>
  <c r="AE21" i="35"/>
  <c r="AF21" i="35"/>
  <c r="AG21" i="35"/>
  <c r="AH21" i="35"/>
  <c r="AI21" i="35"/>
  <c r="AJ21" i="35"/>
  <c r="AK21" i="35"/>
  <c r="AL21" i="35"/>
  <c r="R22" i="35"/>
  <c r="S22" i="35"/>
  <c r="T22" i="35"/>
  <c r="U22" i="35"/>
  <c r="V22" i="35"/>
  <c r="W22" i="35"/>
  <c r="X22" i="35"/>
  <c r="Y22" i="35"/>
  <c r="Z22" i="35"/>
  <c r="AA22" i="35"/>
  <c r="AB22" i="35"/>
  <c r="AC22" i="35"/>
  <c r="AD22" i="35"/>
  <c r="AE22" i="35"/>
  <c r="AF22" i="35"/>
  <c r="AG22" i="35"/>
  <c r="AH22" i="35"/>
  <c r="AI22" i="35"/>
  <c r="AJ22" i="35"/>
  <c r="AK22" i="35"/>
  <c r="AL22" i="35"/>
  <c r="R23" i="35"/>
  <c r="S23" i="35"/>
  <c r="T23" i="35"/>
  <c r="U23" i="35"/>
  <c r="V23" i="35"/>
  <c r="W23" i="35"/>
  <c r="X23" i="35"/>
  <c r="Y23" i="35"/>
  <c r="Z23" i="35"/>
  <c r="AA23" i="35"/>
  <c r="AB23" i="35"/>
  <c r="AC23" i="35"/>
  <c r="AD23" i="35"/>
  <c r="AE23" i="35"/>
  <c r="AF23" i="35"/>
  <c r="AG23" i="35"/>
  <c r="AH23" i="35"/>
  <c r="AI23" i="35"/>
  <c r="AJ23" i="35"/>
  <c r="AK23" i="35"/>
  <c r="AL23" i="35"/>
  <c r="R24" i="35"/>
  <c r="S24" i="35"/>
  <c r="T24" i="35"/>
  <c r="U24" i="35"/>
  <c r="V24" i="35"/>
  <c r="W24" i="35"/>
  <c r="X24" i="35"/>
  <c r="Y24" i="35"/>
  <c r="Z24" i="35"/>
  <c r="AA24" i="35"/>
  <c r="AB24" i="35"/>
  <c r="AC24" i="35"/>
  <c r="AD24" i="35"/>
  <c r="AE24" i="35"/>
  <c r="AF24" i="35"/>
  <c r="AG24" i="35"/>
  <c r="AH24" i="35"/>
  <c r="AI24" i="35"/>
  <c r="AJ24" i="35"/>
  <c r="AK24" i="35"/>
  <c r="AL24" i="35"/>
  <c r="R25" i="35"/>
  <c r="S25" i="35"/>
  <c r="T25" i="35"/>
  <c r="U25" i="35"/>
  <c r="V25" i="35"/>
  <c r="W25" i="35"/>
  <c r="X25" i="35"/>
  <c r="Y25" i="35"/>
  <c r="Z25" i="35"/>
  <c r="AA25" i="35"/>
  <c r="AB25" i="35"/>
  <c r="AC25" i="35"/>
  <c r="AD25" i="35"/>
  <c r="AE25" i="35"/>
  <c r="AF25" i="35"/>
  <c r="AG25" i="35"/>
  <c r="AH25" i="35"/>
  <c r="AI25" i="35"/>
  <c r="AJ25" i="35"/>
  <c r="AK25" i="35"/>
  <c r="AL25" i="35"/>
  <c r="R26" i="35"/>
  <c r="S26" i="35"/>
  <c r="T26" i="35"/>
  <c r="U26" i="35"/>
  <c r="V26" i="35"/>
  <c r="W26" i="35"/>
  <c r="X26" i="35"/>
  <c r="Y26" i="35"/>
  <c r="Z26" i="35"/>
  <c r="AA26" i="35"/>
  <c r="AB26" i="35"/>
  <c r="AC26" i="35"/>
  <c r="AD26" i="35"/>
  <c r="AE26" i="35"/>
  <c r="AF26" i="35"/>
  <c r="AG26" i="35"/>
  <c r="AH26" i="35"/>
  <c r="AI26" i="35"/>
  <c r="AJ26" i="35"/>
  <c r="AK26" i="35"/>
  <c r="AL26" i="35"/>
  <c r="R27" i="35"/>
  <c r="S27" i="35"/>
  <c r="T27" i="35"/>
  <c r="U27" i="35"/>
  <c r="V27" i="35"/>
  <c r="W27" i="35"/>
  <c r="X27" i="35"/>
  <c r="Y27" i="35"/>
  <c r="Z27" i="35"/>
  <c r="AA27" i="35"/>
  <c r="AB27" i="35"/>
  <c r="AC27" i="35"/>
  <c r="AD27" i="35"/>
  <c r="AE27" i="35"/>
  <c r="AF27" i="35"/>
  <c r="AG27" i="35"/>
  <c r="AH27" i="35"/>
  <c r="AI27" i="35"/>
  <c r="AJ27" i="35"/>
  <c r="AK27" i="35"/>
  <c r="AL27" i="35"/>
  <c r="R28" i="35"/>
  <c r="S28" i="35"/>
  <c r="T28" i="35"/>
  <c r="U28" i="35"/>
  <c r="V28" i="35"/>
  <c r="W28" i="35"/>
  <c r="X28" i="35"/>
  <c r="Y28" i="35"/>
  <c r="Z28" i="35"/>
  <c r="AA28" i="35"/>
  <c r="AB28" i="35"/>
  <c r="AC28" i="35"/>
  <c r="AD28" i="35"/>
  <c r="AE28" i="35"/>
  <c r="AF28" i="35"/>
  <c r="AG28" i="35"/>
  <c r="AH28" i="35"/>
  <c r="AI28" i="35"/>
  <c r="AJ28" i="35"/>
  <c r="AK28" i="35"/>
  <c r="AL28" i="35"/>
  <c r="R29" i="35"/>
  <c r="S29" i="35"/>
  <c r="T29" i="35"/>
  <c r="U29" i="35"/>
  <c r="V29" i="35"/>
  <c r="W29" i="35"/>
  <c r="X29" i="35"/>
  <c r="Y29" i="35"/>
  <c r="Z29" i="35"/>
  <c r="AA29" i="35"/>
  <c r="AB29" i="35"/>
  <c r="AC29" i="35"/>
  <c r="AD29" i="35"/>
  <c r="AE29" i="35"/>
  <c r="AF29" i="35"/>
  <c r="AG29" i="35"/>
  <c r="AH29" i="35"/>
  <c r="AI29" i="35"/>
  <c r="AJ29" i="35"/>
  <c r="AK29" i="35"/>
  <c r="AL29" i="35"/>
  <c r="R30" i="35"/>
  <c r="S30" i="35"/>
  <c r="T30" i="35"/>
  <c r="U30" i="35"/>
  <c r="V30" i="35"/>
  <c r="W30" i="35"/>
  <c r="X30" i="35"/>
  <c r="Y30" i="35"/>
  <c r="Z30" i="35"/>
  <c r="AA30" i="35"/>
  <c r="AB30" i="35"/>
  <c r="AC30" i="35"/>
  <c r="AD30" i="35"/>
  <c r="AE30" i="35"/>
  <c r="AF30" i="35"/>
  <c r="AG30" i="35"/>
  <c r="AH30" i="35"/>
  <c r="AI30" i="35"/>
  <c r="AJ30" i="35"/>
  <c r="AK30" i="35"/>
  <c r="AL30" i="35"/>
  <c r="R31" i="35"/>
  <c r="S31" i="35"/>
  <c r="T31" i="35"/>
  <c r="U31" i="35"/>
  <c r="V31" i="35"/>
  <c r="W31" i="35"/>
  <c r="X31" i="35"/>
  <c r="Y31" i="35"/>
  <c r="Z31" i="35"/>
  <c r="AA31" i="35"/>
  <c r="AB31" i="35"/>
  <c r="AC31" i="35"/>
  <c r="AD31" i="35"/>
  <c r="AE31" i="35"/>
  <c r="AF31" i="35"/>
  <c r="AG31" i="35"/>
  <c r="AH31" i="35"/>
  <c r="AI31" i="35"/>
  <c r="AJ31" i="35"/>
  <c r="AK31" i="35"/>
  <c r="AL31" i="35"/>
  <c r="R32" i="35"/>
  <c r="S32" i="35"/>
  <c r="T32" i="35"/>
  <c r="U32" i="35"/>
  <c r="V32" i="35"/>
  <c r="W32" i="35"/>
  <c r="X32" i="35"/>
  <c r="Y32" i="35"/>
  <c r="Z32" i="35"/>
  <c r="AA32" i="35"/>
  <c r="AB32" i="35"/>
  <c r="AC32" i="35"/>
  <c r="AD32" i="35"/>
  <c r="AE32" i="35"/>
  <c r="AF32" i="35"/>
  <c r="AG32" i="35"/>
  <c r="AH32" i="35"/>
  <c r="AI32" i="35"/>
  <c r="AJ32" i="35"/>
  <c r="AK32" i="35"/>
  <c r="AL32" i="35"/>
  <c r="R33" i="35"/>
  <c r="S33" i="35"/>
  <c r="T33" i="35"/>
  <c r="U33" i="35"/>
  <c r="V33" i="35"/>
  <c r="W33" i="35"/>
  <c r="X33" i="35"/>
  <c r="Y33" i="35"/>
  <c r="Z33" i="35"/>
  <c r="AA33" i="35"/>
  <c r="AB33" i="35"/>
  <c r="AC33" i="35"/>
  <c r="AD33" i="35"/>
  <c r="AE33" i="35"/>
  <c r="AF33" i="35"/>
  <c r="AG33" i="35"/>
  <c r="AH33" i="35"/>
  <c r="AI33" i="35"/>
  <c r="AJ33" i="35"/>
  <c r="AK33" i="35"/>
  <c r="AL33" i="35"/>
  <c r="R34" i="35"/>
  <c r="S34" i="35"/>
  <c r="T34" i="35"/>
  <c r="U34" i="35"/>
  <c r="V34" i="35"/>
  <c r="W34" i="35"/>
  <c r="X34" i="35"/>
  <c r="Y34" i="35"/>
  <c r="Z34" i="35"/>
  <c r="AA34" i="35"/>
  <c r="AB34" i="35"/>
  <c r="AC34" i="35"/>
  <c r="AD34" i="35"/>
  <c r="AE34" i="35"/>
  <c r="AF34" i="35"/>
  <c r="AG34" i="35"/>
  <c r="AH34" i="35"/>
  <c r="AI34" i="35"/>
  <c r="AJ34" i="35"/>
  <c r="AK34" i="35"/>
  <c r="AL34" i="35"/>
  <c r="R35" i="35"/>
  <c r="S35" i="35"/>
  <c r="T35" i="35"/>
  <c r="U35" i="35"/>
  <c r="V35" i="35"/>
  <c r="W35" i="35"/>
  <c r="X35" i="35"/>
  <c r="Y35" i="35"/>
  <c r="Z35" i="35"/>
  <c r="AA35" i="35"/>
  <c r="AB35" i="35"/>
  <c r="AC35" i="35"/>
  <c r="AD35" i="35"/>
  <c r="AE35" i="35"/>
  <c r="AF35" i="35"/>
  <c r="AG35" i="35"/>
  <c r="AH35" i="35"/>
  <c r="AI35" i="35"/>
  <c r="AJ35" i="35"/>
  <c r="AK35" i="35"/>
  <c r="AL35" i="35"/>
  <c r="R36" i="35"/>
  <c r="S36" i="35"/>
  <c r="T36" i="35"/>
  <c r="U36" i="35"/>
  <c r="V36" i="35"/>
  <c r="W36" i="35"/>
  <c r="X36" i="35"/>
  <c r="Y36" i="35"/>
  <c r="Z36" i="35"/>
  <c r="AA36" i="35"/>
  <c r="AB36" i="35"/>
  <c r="AC36" i="35"/>
  <c r="AD36" i="35"/>
  <c r="AE36" i="35"/>
  <c r="AF36" i="35"/>
  <c r="AG36" i="35"/>
  <c r="AH36" i="35"/>
  <c r="AI36" i="35"/>
  <c r="AJ36" i="35"/>
  <c r="AK36" i="35"/>
  <c r="AL36" i="35"/>
  <c r="R37" i="35"/>
  <c r="S37" i="35"/>
  <c r="T37" i="35"/>
  <c r="U37" i="35"/>
  <c r="V37" i="35"/>
  <c r="W37" i="35"/>
  <c r="X37" i="35"/>
  <c r="Y37" i="35"/>
  <c r="Z37" i="35"/>
  <c r="AA37" i="35"/>
  <c r="AB37" i="35"/>
  <c r="AC37" i="35"/>
  <c r="AD37" i="35"/>
  <c r="AE37" i="35"/>
  <c r="AF37" i="35"/>
  <c r="AG37" i="35"/>
  <c r="AH37" i="35"/>
  <c r="AI37" i="35"/>
  <c r="AJ37" i="35"/>
  <c r="AK37" i="35"/>
  <c r="AL37" i="35"/>
  <c r="R38" i="35"/>
  <c r="S38" i="35"/>
  <c r="T38" i="35"/>
  <c r="U38" i="35"/>
  <c r="V38" i="35"/>
  <c r="W38" i="35"/>
  <c r="X38" i="35"/>
  <c r="Y38" i="35"/>
  <c r="Z38" i="35"/>
  <c r="AA38" i="35"/>
  <c r="AB38" i="35"/>
  <c r="AC38" i="35"/>
  <c r="AD38" i="35"/>
  <c r="AE38" i="35"/>
  <c r="AF38" i="35"/>
  <c r="AG38" i="35"/>
  <c r="AH38" i="35"/>
  <c r="AI38" i="35"/>
  <c r="AJ38" i="35"/>
  <c r="AK38" i="35"/>
  <c r="AL38" i="35"/>
  <c r="R39" i="35"/>
  <c r="S39" i="35"/>
  <c r="T39" i="35"/>
  <c r="U39" i="35"/>
  <c r="V39" i="35"/>
  <c r="W39" i="35"/>
  <c r="X39" i="35"/>
  <c r="Y39" i="35"/>
  <c r="Z39" i="35"/>
  <c r="AA39" i="35"/>
  <c r="AB39" i="35"/>
  <c r="AC39" i="35"/>
  <c r="AD39" i="35"/>
  <c r="AE39" i="35"/>
  <c r="AF39" i="35"/>
  <c r="AG39" i="35"/>
  <c r="AH39" i="35"/>
  <c r="AI39" i="35"/>
  <c r="AJ39" i="35"/>
  <c r="AK39" i="35"/>
  <c r="AL39" i="35"/>
  <c r="R40" i="35"/>
  <c r="S40" i="35"/>
  <c r="T40" i="35"/>
  <c r="U40" i="35"/>
  <c r="V40" i="35"/>
  <c r="W40" i="35"/>
  <c r="X40" i="35"/>
  <c r="Y40" i="35"/>
  <c r="Z40" i="35"/>
  <c r="AA40" i="35"/>
  <c r="AB40" i="35"/>
  <c r="AC40" i="35"/>
  <c r="AD40" i="35"/>
  <c r="AE40" i="35"/>
  <c r="AF40" i="35"/>
  <c r="AG40" i="35"/>
  <c r="AH40" i="35"/>
  <c r="AI40" i="35"/>
  <c r="AJ40" i="35"/>
  <c r="AK40" i="35"/>
  <c r="AL40" i="35"/>
  <c r="R41" i="35"/>
  <c r="S41" i="35"/>
  <c r="T41" i="35"/>
  <c r="U41" i="35"/>
  <c r="V41" i="35"/>
  <c r="W41" i="35"/>
  <c r="X41" i="35"/>
  <c r="Y41" i="35"/>
  <c r="Z41" i="35"/>
  <c r="AA41" i="35"/>
  <c r="AB41" i="35"/>
  <c r="AC41" i="35"/>
  <c r="AD41" i="35"/>
  <c r="AE41" i="35"/>
  <c r="AF41" i="35"/>
  <c r="AG41" i="35"/>
  <c r="AH41" i="35"/>
  <c r="AI41" i="35"/>
  <c r="AJ41" i="35"/>
  <c r="AK41" i="35"/>
  <c r="AL41" i="35"/>
  <c r="R42" i="35"/>
  <c r="S42" i="35"/>
  <c r="T42" i="35"/>
  <c r="U42" i="35"/>
  <c r="V42" i="35"/>
  <c r="W42" i="35"/>
  <c r="X42" i="35"/>
  <c r="Y42" i="35"/>
  <c r="Z42" i="35"/>
  <c r="AA42" i="35"/>
  <c r="AB42" i="35"/>
  <c r="AC42" i="35"/>
  <c r="AD42" i="35"/>
  <c r="AE42" i="35"/>
  <c r="AF42" i="35"/>
  <c r="AG42" i="35"/>
  <c r="AH42" i="35"/>
  <c r="AI42" i="35"/>
  <c r="AJ42" i="35"/>
  <c r="AK42" i="35"/>
  <c r="AL42" i="35"/>
  <c r="R43" i="35"/>
  <c r="S43" i="35"/>
  <c r="T43" i="35"/>
  <c r="U43" i="35"/>
  <c r="V43" i="35"/>
  <c r="W43" i="35"/>
  <c r="X43" i="35"/>
  <c r="Y43" i="35"/>
  <c r="Z43" i="35"/>
  <c r="AA43" i="35"/>
  <c r="AB43" i="35"/>
  <c r="AC43" i="35"/>
  <c r="AD43" i="35"/>
  <c r="AE43" i="35"/>
  <c r="AF43" i="35"/>
  <c r="AG43" i="35"/>
  <c r="AH43" i="35"/>
  <c r="AI43" i="35"/>
  <c r="AJ43" i="35"/>
  <c r="AK43" i="35"/>
  <c r="AL43" i="35"/>
  <c r="R44" i="35"/>
  <c r="S44" i="35"/>
  <c r="T44" i="35"/>
  <c r="U44" i="35"/>
  <c r="V44" i="35"/>
  <c r="W44" i="35"/>
  <c r="X44" i="35"/>
  <c r="Y44" i="35"/>
  <c r="Z44" i="35"/>
  <c r="AA44" i="35"/>
  <c r="AB44" i="35"/>
  <c r="AC44" i="35"/>
  <c r="AD44" i="35"/>
  <c r="AE44" i="35"/>
  <c r="AF44" i="35"/>
  <c r="AG44" i="35"/>
  <c r="AH44" i="35"/>
  <c r="AI44" i="35"/>
  <c r="AJ44" i="35"/>
  <c r="AK44" i="35"/>
  <c r="AL44" i="35"/>
  <c r="R45" i="35"/>
  <c r="S45" i="35"/>
  <c r="T45" i="35"/>
  <c r="U45" i="35"/>
  <c r="V45" i="35"/>
  <c r="W45" i="35"/>
  <c r="X45" i="35"/>
  <c r="Y45" i="35"/>
  <c r="Z45" i="35"/>
  <c r="AA45" i="35"/>
  <c r="AB45" i="35"/>
  <c r="AC45" i="35"/>
  <c r="AD45" i="35"/>
  <c r="AE45" i="35"/>
  <c r="AF45" i="35"/>
  <c r="AG45" i="35"/>
  <c r="AH45" i="35"/>
  <c r="AI45" i="35"/>
  <c r="AJ45" i="35"/>
  <c r="AK45" i="35"/>
  <c r="AL45" i="35"/>
  <c r="E11" i="35"/>
  <c r="F11" i="35"/>
  <c r="G11" i="35"/>
  <c r="H11" i="35"/>
  <c r="I11" i="35"/>
  <c r="J11" i="35"/>
  <c r="K11" i="35"/>
  <c r="L11" i="35"/>
  <c r="M11" i="35"/>
  <c r="N11" i="35"/>
  <c r="O11" i="35"/>
  <c r="P11" i="35"/>
  <c r="Q11" i="35"/>
  <c r="E12" i="35"/>
  <c r="F12" i="35"/>
  <c r="G12" i="35"/>
  <c r="H12" i="35"/>
  <c r="I12" i="35"/>
  <c r="J12" i="35"/>
  <c r="K12" i="35"/>
  <c r="L12" i="35"/>
  <c r="M12" i="35"/>
  <c r="N12" i="35"/>
  <c r="O12" i="35"/>
  <c r="P12" i="35"/>
  <c r="Q12" i="35"/>
  <c r="E13" i="35"/>
  <c r="F13" i="35"/>
  <c r="G13" i="35"/>
  <c r="H13" i="35"/>
  <c r="I13" i="35"/>
  <c r="J13" i="35"/>
  <c r="K13" i="35"/>
  <c r="L13" i="35"/>
  <c r="M13" i="35"/>
  <c r="N13" i="35"/>
  <c r="O13" i="35"/>
  <c r="P13" i="35"/>
  <c r="Q13" i="35"/>
  <c r="E14" i="35"/>
  <c r="F14" i="35"/>
  <c r="G14" i="35"/>
  <c r="H14" i="35"/>
  <c r="I14" i="35"/>
  <c r="J14" i="35"/>
  <c r="K14" i="35"/>
  <c r="L14" i="35"/>
  <c r="M14" i="35"/>
  <c r="N14" i="35"/>
  <c r="O14" i="35"/>
  <c r="P14" i="35"/>
  <c r="Q14" i="35"/>
  <c r="E15" i="35"/>
  <c r="F15" i="35"/>
  <c r="G15" i="35"/>
  <c r="H15" i="35"/>
  <c r="I15" i="35"/>
  <c r="J15" i="35"/>
  <c r="K15" i="35"/>
  <c r="L15" i="35"/>
  <c r="M15" i="35"/>
  <c r="N15" i="35"/>
  <c r="O15" i="35"/>
  <c r="P15" i="35"/>
  <c r="Q15" i="35"/>
  <c r="E16" i="35"/>
  <c r="F16" i="35"/>
  <c r="G16" i="35"/>
  <c r="H16" i="35"/>
  <c r="I16" i="35"/>
  <c r="J16" i="35"/>
  <c r="K16" i="35"/>
  <c r="L16" i="35"/>
  <c r="M16" i="35"/>
  <c r="N16" i="35"/>
  <c r="O16" i="35"/>
  <c r="P16" i="35"/>
  <c r="Q16" i="35"/>
  <c r="E17" i="35"/>
  <c r="F17" i="35"/>
  <c r="G17" i="35"/>
  <c r="H17" i="35"/>
  <c r="I17" i="35"/>
  <c r="J17" i="35"/>
  <c r="K17" i="35"/>
  <c r="L17" i="35"/>
  <c r="M17" i="35"/>
  <c r="N17" i="35"/>
  <c r="O17" i="35"/>
  <c r="P17" i="35"/>
  <c r="Q17" i="35"/>
  <c r="E18" i="35"/>
  <c r="F18" i="35"/>
  <c r="G18" i="35"/>
  <c r="H18" i="35"/>
  <c r="I18" i="35"/>
  <c r="J18" i="35"/>
  <c r="K18" i="35"/>
  <c r="L18" i="35"/>
  <c r="M18" i="35"/>
  <c r="N18" i="35"/>
  <c r="O18" i="35"/>
  <c r="P18" i="35"/>
  <c r="Q18" i="35"/>
  <c r="E19" i="35"/>
  <c r="F19" i="35"/>
  <c r="G19" i="35"/>
  <c r="H19" i="35"/>
  <c r="I19" i="35"/>
  <c r="J19" i="35"/>
  <c r="K19" i="35"/>
  <c r="L19" i="35"/>
  <c r="M19" i="35"/>
  <c r="N19" i="35"/>
  <c r="O19" i="35"/>
  <c r="P19" i="35"/>
  <c r="Q19" i="35"/>
  <c r="E20" i="35"/>
  <c r="F20" i="35"/>
  <c r="G20" i="35"/>
  <c r="H20" i="35"/>
  <c r="I20" i="35"/>
  <c r="J20" i="35"/>
  <c r="K20" i="35"/>
  <c r="L20" i="35"/>
  <c r="M20" i="35"/>
  <c r="N20" i="35"/>
  <c r="O20" i="35"/>
  <c r="P20" i="35"/>
  <c r="Q20" i="35"/>
  <c r="E21" i="35"/>
  <c r="F21" i="35"/>
  <c r="G21" i="35"/>
  <c r="H21" i="35"/>
  <c r="I21" i="35"/>
  <c r="J21" i="35"/>
  <c r="K21" i="35"/>
  <c r="L21" i="35"/>
  <c r="M21" i="35"/>
  <c r="N21" i="35"/>
  <c r="O21" i="35"/>
  <c r="P21" i="35"/>
  <c r="Q21" i="35"/>
  <c r="E22" i="35"/>
  <c r="F22" i="35"/>
  <c r="G22" i="35"/>
  <c r="H22" i="35"/>
  <c r="I22" i="35"/>
  <c r="J22" i="35"/>
  <c r="K22" i="35"/>
  <c r="L22" i="35"/>
  <c r="M22" i="35"/>
  <c r="N22" i="35"/>
  <c r="O22" i="35"/>
  <c r="P22" i="35"/>
  <c r="Q22" i="35"/>
  <c r="E23" i="35"/>
  <c r="F23" i="35"/>
  <c r="G23" i="35"/>
  <c r="H23" i="35"/>
  <c r="I23" i="35"/>
  <c r="J23" i="35"/>
  <c r="K23" i="35"/>
  <c r="L23" i="35"/>
  <c r="M23" i="35"/>
  <c r="N23" i="35"/>
  <c r="O23" i="35"/>
  <c r="P23" i="35"/>
  <c r="Q23" i="35"/>
  <c r="E24" i="35"/>
  <c r="F24" i="35"/>
  <c r="G24" i="35"/>
  <c r="H24" i="35"/>
  <c r="I24" i="35"/>
  <c r="J24" i="35"/>
  <c r="K24" i="35"/>
  <c r="L24" i="35"/>
  <c r="M24" i="35"/>
  <c r="N24" i="35"/>
  <c r="O24" i="35"/>
  <c r="P24" i="35"/>
  <c r="Q24" i="35"/>
  <c r="E25" i="35"/>
  <c r="F25" i="35"/>
  <c r="G25" i="35"/>
  <c r="H25" i="35"/>
  <c r="I25" i="35"/>
  <c r="J25" i="35"/>
  <c r="K25" i="35"/>
  <c r="L25" i="35"/>
  <c r="M25" i="35"/>
  <c r="N25" i="35"/>
  <c r="O25" i="35"/>
  <c r="P25" i="35"/>
  <c r="Q25" i="35"/>
  <c r="E26" i="35"/>
  <c r="F26" i="35"/>
  <c r="G26" i="35"/>
  <c r="H26" i="35"/>
  <c r="I26" i="35"/>
  <c r="J26" i="35"/>
  <c r="K26" i="35"/>
  <c r="L26" i="35"/>
  <c r="M26" i="35"/>
  <c r="N26" i="35"/>
  <c r="O26" i="35"/>
  <c r="P26" i="35"/>
  <c r="Q26" i="35"/>
  <c r="E27" i="35"/>
  <c r="F27" i="35"/>
  <c r="G27" i="35"/>
  <c r="H27" i="35"/>
  <c r="I27" i="35"/>
  <c r="J27" i="35"/>
  <c r="K27" i="35"/>
  <c r="L27" i="35"/>
  <c r="M27" i="35"/>
  <c r="N27" i="35"/>
  <c r="O27" i="35"/>
  <c r="P27" i="35"/>
  <c r="Q27" i="35"/>
  <c r="E28" i="35"/>
  <c r="F28" i="35"/>
  <c r="G28" i="35"/>
  <c r="H28" i="35"/>
  <c r="I28" i="35"/>
  <c r="J28" i="35"/>
  <c r="K28" i="35"/>
  <c r="L28" i="35"/>
  <c r="M28" i="35"/>
  <c r="N28" i="35"/>
  <c r="O28" i="35"/>
  <c r="P28" i="35"/>
  <c r="Q28" i="35"/>
  <c r="E29" i="35"/>
  <c r="F29" i="35"/>
  <c r="G29" i="35"/>
  <c r="H29" i="35"/>
  <c r="I29" i="35"/>
  <c r="J29" i="35"/>
  <c r="K29" i="35"/>
  <c r="L29" i="35"/>
  <c r="M29" i="35"/>
  <c r="N29" i="35"/>
  <c r="O29" i="35"/>
  <c r="P29" i="35"/>
  <c r="Q29" i="35"/>
  <c r="E30" i="35"/>
  <c r="F30" i="35"/>
  <c r="G30" i="35"/>
  <c r="H30" i="35"/>
  <c r="I30" i="35"/>
  <c r="J30" i="35"/>
  <c r="K30" i="35"/>
  <c r="L30" i="35"/>
  <c r="M30" i="35"/>
  <c r="N30" i="35"/>
  <c r="O30" i="35"/>
  <c r="P30" i="35"/>
  <c r="Q30" i="35"/>
  <c r="E31" i="35"/>
  <c r="F31" i="35"/>
  <c r="G31" i="35"/>
  <c r="H31" i="35"/>
  <c r="I31" i="35"/>
  <c r="J31" i="35"/>
  <c r="K31" i="35"/>
  <c r="L31" i="35"/>
  <c r="M31" i="35"/>
  <c r="N31" i="35"/>
  <c r="O31" i="35"/>
  <c r="P31" i="35"/>
  <c r="Q31" i="35"/>
  <c r="E32" i="35"/>
  <c r="F32" i="35"/>
  <c r="G32" i="35"/>
  <c r="H32" i="35"/>
  <c r="I32" i="35"/>
  <c r="J32" i="35"/>
  <c r="K32" i="35"/>
  <c r="L32" i="35"/>
  <c r="M32" i="35"/>
  <c r="N32" i="35"/>
  <c r="O32" i="35"/>
  <c r="P32" i="35"/>
  <c r="Q32" i="35"/>
  <c r="E33" i="35"/>
  <c r="F33" i="35"/>
  <c r="G33" i="35"/>
  <c r="H33" i="35"/>
  <c r="I33" i="35"/>
  <c r="J33" i="35"/>
  <c r="K33" i="35"/>
  <c r="L33" i="35"/>
  <c r="M33" i="35"/>
  <c r="N33" i="35"/>
  <c r="O33" i="35"/>
  <c r="P33" i="35"/>
  <c r="Q33" i="35"/>
  <c r="E34" i="35"/>
  <c r="F34" i="35"/>
  <c r="G34" i="35"/>
  <c r="H34" i="35"/>
  <c r="I34" i="35"/>
  <c r="J34" i="35"/>
  <c r="K34" i="35"/>
  <c r="L34" i="35"/>
  <c r="M34" i="35"/>
  <c r="N34" i="35"/>
  <c r="O34" i="35"/>
  <c r="P34" i="35"/>
  <c r="Q34" i="35"/>
  <c r="E35" i="35"/>
  <c r="F35" i="35"/>
  <c r="G35" i="35"/>
  <c r="H35" i="35"/>
  <c r="I35" i="35"/>
  <c r="J35" i="35"/>
  <c r="K35" i="35"/>
  <c r="L35" i="35"/>
  <c r="M35" i="35"/>
  <c r="N35" i="35"/>
  <c r="O35" i="35"/>
  <c r="P35" i="35"/>
  <c r="Q35" i="35"/>
  <c r="E36" i="35"/>
  <c r="F36" i="35"/>
  <c r="G36" i="35"/>
  <c r="H36" i="35"/>
  <c r="I36" i="35"/>
  <c r="J36" i="35"/>
  <c r="K36" i="35"/>
  <c r="L36" i="35"/>
  <c r="M36" i="35"/>
  <c r="N36" i="35"/>
  <c r="O36" i="35"/>
  <c r="P36" i="35"/>
  <c r="Q36" i="35"/>
  <c r="E37" i="35"/>
  <c r="F37" i="35"/>
  <c r="G37" i="35"/>
  <c r="H37" i="35"/>
  <c r="I37" i="35"/>
  <c r="J37" i="35"/>
  <c r="K37" i="35"/>
  <c r="L37" i="35"/>
  <c r="M37" i="35"/>
  <c r="N37" i="35"/>
  <c r="O37" i="35"/>
  <c r="P37" i="35"/>
  <c r="Q37" i="35"/>
  <c r="E38" i="35"/>
  <c r="F38" i="35"/>
  <c r="G38" i="35"/>
  <c r="H38" i="35"/>
  <c r="I38" i="35"/>
  <c r="J38" i="35"/>
  <c r="K38" i="35"/>
  <c r="L38" i="35"/>
  <c r="M38" i="35"/>
  <c r="N38" i="35"/>
  <c r="O38" i="35"/>
  <c r="P38" i="35"/>
  <c r="Q38" i="35"/>
  <c r="E39" i="35"/>
  <c r="F39" i="35"/>
  <c r="G39" i="35"/>
  <c r="H39" i="35"/>
  <c r="I39" i="35"/>
  <c r="J39" i="35"/>
  <c r="K39" i="35"/>
  <c r="L39" i="35"/>
  <c r="M39" i="35"/>
  <c r="N39" i="35"/>
  <c r="O39" i="35"/>
  <c r="P39" i="35"/>
  <c r="Q39" i="35"/>
  <c r="E40" i="35"/>
  <c r="F40" i="35"/>
  <c r="G40" i="35"/>
  <c r="H40" i="35"/>
  <c r="I40" i="35"/>
  <c r="J40" i="35"/>
  <c r="K40" i="35"/>
  <c r="L40" i="35"/>
  <c r="M40" i="35"/>
  <c r="N40" i="35"/>
  <c r="O40" i="35"/>
  <c r="P40" i="35"/>
  <c r="Q40" i="35"/>
  <c r="E41" i="35"/>
  <c r="F41" i="35"/>
  <c r="G41" i="35"/>
  <c r="H41" i="35"/>
  <c r="I41" i="35"/>
  <c r="J41" i="35"/>
  <c r="K41" i="35"/>
  <c r="L41" i="35"/>
  <c r="M41" i="35"/>
  <c r="N41" i="35"/>
  <c r="O41" i="35"/>
  <c r="P41" i="35"/>
  <c r="Q41" i="35"/>
  <c r="E42" i="35"/>
  <c r="F42" i="35"/>
  <c r="G42" i="35"/>
  <c r="H42" i="35"/>
  <c r="I42" i="35"/>
  <c r="J42" i="35"/>
  <c r="K42" i="35"/>
  <c r="L42" i="35"/>
  <c r="M42" i="35"/>
  <c r="N42" i="35"/>
  <c r="O42" i="35"/>
  <c r="P42" i="35"/>
  <c r="Q42" i="35"/>
  <c r="E43" i="35"/>
  <c r="F43" i="35"/>
  <c r="G43" i="35"/>
  <c r="H43" i="35"/>
  <c r="I43" i="35"/>
  <c r="J43" i="35"/>
  <c r="K43" i="35"/>
  <c r="L43" i="35"/>
  <c r="M43" i="35"/>
  <c r="N43" i="35"/>
  <c r="O43" i="35"/>
  <c r="P43" i="35"/>
  <c r="Q43" i="35"/>
  <c r="E44" i="35"/>
  <c r="F44" i="35"/>
  <c r="G44" i="35"/>
  <c r="H44" i="35"/>
  <c r="I44" i="35"/>
  <c r="J44" i="35"/>
  <c r="K44" i="35"/>
  <c r="L44" i="35"/>
  <c r="M44" i="35"/>
  <c r="N44" i="35"/>
  <c r="O44" i="35"/>
  <c r="P44" i="35"/>
  <c r="Q44" i="35"/>
  <c r="E45" i="35"/>
  <c r="F45" i="35"/>
  <c r="G45" i="35"/>
  <c r="H45" i="35"/>
  <c r="I45" i="35"/>
  <c r="J45" i="35"/>
  <c r="K45" i="35"/>
  <c r="L45" i="35"/>
  <c r="M45" i="35"/>
  <c r="N45" i="35"/>
  <c r="O45" i="35"/>
  <c r="P45" i="35"/>
  <c r="Q45" i="35"/>
  <c r="D12" i="35"/>
  <c r="D13" i="35"/>
  <c r="D14" i="35"/>
  <c r="D15" i="35"/>
  <c r="D16" i="35"/>
  <c r="D17" i="35"/>
  <c r="D18" i="35"/>
  <c r="D19" i="35"/>
  <c r="D20" i="35"/>
  <c r="D21" i="35"/>
  <c r="D22" i="35"/>
  <c r="D23" i="35"/>
  <c r="D24" i="35"/>
  <c r="D25" i="35"/>
  <c r="D26" i="35"/>
  <c r="D27" i="35"/>
  <c r="D28" i="35"/>
  <c r="D29" i="35"/>
  <c r="D30" i="35"/>
  <c r="D31" i="35"/>
  <c r="D32" i="35"/>
  <c r="D33" i="35"/>
  <c r="D34" i="35"/>
  <c r="D35" i="35"/>
  <c r="D36" i="35"/>
  <c r="D37" i="35"/>
  <c r="D38" i="35"/>
  <c r="D39" i="35"/>
  <c r="D40" i="35"/>
  <c r="D41" i="35"/>
  <c r="D42" i="35"/>
  <c r="D43" i="35"/>
  <c r="D44" i="35"/>
  <c r="D45" i="35"/>
  <c r="D11" i="35"/>
  <c r="A41" i="17" l="1"/>
  <c r="A35" i="17"/>
  <c r="A34" i="17"/>
  <c r="B18" i="17"/>
  <c r="E11" i="33" l="1"/>
  <c r="F11" i="33"/>
  <c r="G11" i="33"/>
  <c r="H11" i="33"/>
  <c r="I11" i="33"/>
  <c r="J11" i="33"/>
  <c r="K11" i="33"/>
  <c r="L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Z11" i="33"/>
  <c r="AA11" i="33"/>
  <c r="AB11" i="33"/>
  <c r="AC11" i="33"/>
  <c r="AD11" i="33"/>
  <c r="AE11" i="33"/>
  <c r="AF11" i="33"/>
  <c r="AG11" i="33"/>
  <c r="AH11" i="33"/>
  <c r="AI11" i="33"/>
  <c r="AJ11" i="33"/>
  <c r="AK11" i="33"/>
  <c r="AL11" i="33"/>
  <c r="AM11" i="33"/>
  <c r="AN11" i="33"/>
  <c r="AO11" i="33"/>
  <c r="AP11" i="33"/>
  <c r="AQ11" i="33"/>
  <c r="AR11" i="33"/>
  <c r="E12" i="33"/>
  <c r="F12" i="33"/>
  <c r="G12" i="33"/>
  <c r="H12" i="33"/>
  <c r="I12" i="33"/>
  <c r="J12" i="33"/>
  <c r="K12" i="33"/>
  <c r="L12" i="33"/>
  <c r="M12" i="33"/>
  <c r="N12" i="33"/>
  <c r="O12" i="33"/>
  <c r="P12" i="33"/>
  <c r="Q12" i="33"/>
  <c r="R12" i="33"/>
  <c r="S12" i="33"/>
  <c r="T12" i="33"/>
  <c r="U12" i="33"/>
  <c r="V12" i="33"/>
  <c r="W12" i="33"/>
  <c r="X12" i="33"/>
  <c r="Y12" i="33"/>
  <c r="Z12" i="33"/>
  <c r="AA12" i="33"/>
  <c r="AB12" i="33"/>
  <c r="AC12" i="33"/>
  <c r="AD12" i="33"/>
  <c r="AE12" i="33"/>
  <c r="AF12" i="33"/>
  <c r="AG12" i="33"/>
  <c r="AH12" i="33"/>
  <c r="AI12" i="33"/>
  <c r="AJ12" i="33"/>
  <c r="AK12" i="33"/>
  <c r="AL12" i="33"/>
  <c r="AM12" i="33"/>
  <c r="AN12" i="33"/>
  <c r="AO12" i="33"/>
  <c r="AP12" i="33"/>
  <c r="AQ12" i="33"/>
  <c r="AR12" i="33"/>
  <c r="E13" i="33"/>
  <c r="F13" i="33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F13" i="33"/>
  <c r="AG13" i="33"/>
  <c r="AH13" i="33"/>
  <c r="AI13" i="33"/>
  <c r="AJ13" i="33"/>
  <c r="AK13" i="33"/>
  <c r="AL13" i="33"/>
  <c r="AM13" i="33"/>
  <c r="AN13" i="33"/>
  <c r="AO13" i="33"/>
  <c r="AP13" i="33"/>
  <c r="AQ13" i="33"/>
  <c r="AR13" i="33"/>
  <c r="E14" i="33"/>
  <c r="F14" i="33"/>
  <c r="G14" i="33"/>
  <c r="H14" i="33"/>
  <c r="I14" i="33"/>
  <c r="J14" i="33"/>
  <c r="K14" i="33"/>
  <c r="L14" i="33"/>
  <c r="M14" i="33"/>
  <c r="N14" i="33"/>
  <c r="O14" i="33"/>
  <c r="P14" i="33"/>
  <c r="Q14" i="33"/>
  <c r="R14" i="33"/>
  <c r="S14" i="33"/>
  <c r="T14" i="33"/>
  <c r="U14" i="33"/>
  <c r="V14" i="33"/>
  <c r="W14" i="33"/>
  <c r="X14" i="33"/>
  <c r="Y14" i="33"/>
  <c r="Z14" i="33"/>
  <c r="AA14" i="33"/>
  <c r="AB14" i="33"/>
  <c r="AC14" i="33"/>
  <c r="AD14" i="33"/>
  <c r="AE14" i="33"/>
  <c r="AF14" i="33"/>
  <c r="AG14" i="33"/>
  <c r="AH14" i="33"/>
  <c r="AI14" i="33"/>
  <c r="AJ14" i="33"/>
  <c r="AK14" i="33"/>
  <c r="AL14" i="33"/>
  <c r="AM14" i="33"/>
  <c r="AN14" i="33"/>
  <c r="AO14" i="33"/>
  <c r="AP14" i="33"/>
  <c r="AQ14" i="33"/>
  <c r="AR14" i="33"/>
  <c r="E15" i="33"/>
  <c r="F15" i="33"/>
  <c r="G15" i="33"/>
  <c r="H15" i="33"/>
  <c r="I15" i="33"/>
  <c r="J15" i="33"/>
  <c r="K15" i="33"/>
  <c r="L15" i="33"/>
  <c r="M15" i="33"/>
  <c r="N15" i="33"/>
  <c r="O15" i="33"/>
  <c r="P15" i="33"/>
  <c r="Q15" i="33"/>
  <c r="R15" i="33"/>
  <c r="S15" i="33"/>
  <c r="T15" i="33"/>
  <c r="U15" i="33"/>
  <c r="V15" i="33"/>
  <c r="W15" i="33"/>
  <c r="X15" i="33"/>
  <c r="Y15" i="33"/>
  <c r="Z15" i="33"/>
  <c r="AA15" i="33"/>
  <c r="AB15" i="33"/>
  <c r="AC15" i="33"/>
  <c r="AD15" i="33"/>
  <c r="AE15" i="33"/>
  <c r="AF15" i="33"/>
  <c r="AG15" i="33"/>
  <c r="AH15" i="33"/>
  <c r="AI15" i="33"/>
  <c r="AJ15" i="33"/>
  <c r="AK15" i="33"/>
  <c r="AL15" i="33"/>
  <c r="AM15" i="33"/>
  <c r="AN15" i="33"/>
  <c r="AO15" i="33"/>
  <c r="AP15" i="33"/>
  <c r="AQ15" i="33"/>
  <c r="AR15" i="33"/>
  <c r="E16" i="33"/>
  <c r="F16" i="33"/>
  <c r="G16" i="33"/>
  <c r="H16" i="33"/>
  <c r="I16" i="33"/>
  <c r="J16" i="33"/>
  <c r="K16" i="33"/>
  <c r="L16" i="33"/>
  <c r="M16" i="33"/>
  <c r="N16" i="33"/>
  <c r="O16" i="33"/>
  <c r="P16" i="33"/>
  <c r="Q16" i="33"/>
  <c r="R16" i="33"/>
  <c r="S16" i="33"/>
  <c r="T16" i="33"/>
  <c r="U16" i="33"/>
  <c r="V16" i="33"/>
  <c r="W16" i="33"/>
  <c r="X16" i="33"/>
  <c r="Y16" i="33"/>
  <c r="Z16" i="33"/>
  <c r="AA16" i="33"/>
  <c r="AB16" i="33"/>
  <c r="AC16" i="33"/>
  <c r="AD16" i="33"/>
  <c r="AE16" i="33"/>
  <c r="AF16" i="33"/>
  <c r="AG16" i="33"/>
  <c r="AH16" i="33"/>
  <c r="AI16" i="33"/>
  <c r="AJ16" i="33"/>
  <c r="AK16" i="33"/>
  <c r="AL16" i="33"/>
  <c r="AM16" i="33"/>
  <c r="AN16" i="33"/>
  <c r="AO16" i="33"/>
  <c r="AP16" i="33"/>
  <c r="AQ16" i="33"/>
  <c r="AR16" i="33"/>
  <c r="E17" i="33"/>
  <c r="F17" i="33"/>
  <c r="G17" i="33"/>
  <c r="H17" i="33"/>
  <c r="I17" i="33"/>
  <c r="J17" i="33"/>
  <c r="K17" i="33"/>
  <c r="L17" i="33"/>
  <c r="M17" i="33"/>
  <c r="N17" i="33"/>
  <c r="O17" i="33"/>
  <c r="P17" i="33"/>
  <c r="Q17" i="33"/>
  <c r="R17" i="33"/>
  <c r="S17" i="33"/>
  <c r="T17" i="33"/>
  <c r="U17" i="33"/>
  <c r="V17" i="33"/>
  <c r="W17" i="33"/>
  <c r="X17" i="33"/>
  <c r="Y17" i="33"/>
  <c r="Z17" i="33"/>
  <c r="AA17" i="33"/>
  <c r="AB17" i="33"/>
  <c r="AC17" i="33"/>
  <c r="AD17" i="33"/>
  <c r="AE17" i="33"/>
  <c r="AF17" i="33"/>
  <c r="AG17" i="33"/>
  <c r="AH17" i="33"/>
  <c r="AI17" i="33"/>
  <c r="AJ17" i="33"/>
  <c r="AK17" i="33"/>
  <c r="AL17" i="33"/>
  <c r="AM17" i="33"/>
  <c r="AN17" i="33"/>
  <c r="AO17" i="33"/>
  <c r="AP17" i="33"/>
  <c r="AQ17" i="33"/>
  <c r="AR17" i="33"/>
  <c r="E18" i="33"/>
  <c r="F18" i="33"/>
  <c r="G18" i="33"/>
  <c r="H18" i="33"/>
  <c r="I18" i="33"/>
  <c r="J18" i="33"/>
  <c r="K18" i="33"/>
  <c r="L18" i="33"/>
  <c r="M18" i="33"/>
  <c r="N18" i="33"/>
  <c r="O18" i="33"/>
  <c r="P18" i="33"/>
  <c r="Q18" i="33"/>
  <c r="R18" i="33"/>
  <c r="S18" i="33"/>
  <c r="T18" i="33"/>
  <c r="U18" i="33"/>
  <c r="V18" i="33"/>
  <c r="W18" i="33"/>
  <c r="X18" i="33"/>
  <c r="Y18" i="33"/>
  <c r="Z18" i="33"/>
  <c r="AA18" i="33"/>
  <c r="AB18" i="33"/>
  <c r="AC18" i="33"/>
  <c r="AD18" i="33"/>
  <c r="AE18" i="33"/>
  <c r="AF18" i="33"/>
  <c r="AG18" i="33"/>
  <c r="AH18" i="33"/>
  <c r="AI18" i="33"/>
  <c r="AJ18" i="33"/>
  <c r="AK18" i="33"/>
  <c r="AL18" i="33"/>
  <c r="AM18" i="33"/>
  <c r="AN18" i="33"/>
  <c r="AO18" i="33"/>
  <c r="AP18" i="33"/>
  <c r="AQ18" i="33"/>
  <c r="AR18" i="33"/>
  <c r="E19" i="33"/>
  <c r="F19" i="33"/>
  <c r="G19" i="33"/>
  <c r="H19" i="33"/>
  <c r="I19" i="33"/>
  <c r="J19" i="33"/>
  <c r="K19" i="33"/>
  <c r="L19" i="33"/>
  <c r="M19" i="33"/>
  <c r="N19" i="33"/>
  <c r="O19" i="33"/>
  <c r="P19" i="33"/>
  <c r="Q19" i="33"/>
  <c r="R19" i="33"/>
  <c r="S19" i="33"/>
  <c r="T19" i="33"/>
  <c r="U19" i="33"/>
  <c r="V19" i="33"/>
  <c r="W19" i="33"/>
  <c r="X19" i="33"/>
  <c r="Y19" i="33"/>
  <c r="Z19" i="33"/>
  <c r="AA19" i="33"/>
  <c r="AB19" i="33"/>
  <c r="AC19" i="33"/>
  <c r="AD19" i="33"/>
  <c r="AE19" i="33"/>
  <c r="AF19" i="33"/>
  <c r="AG19" i="33"/>
  <c r="AH19" i="33"/>
  <c r="AI19" i="33"/>
  <c r="AJ19" i="33"/>
  <c r="AK19" i="33"/>
  <c r="AL19" i="33"/>
  <c r="AM19" i="33"/>
  <c r="AN19" i="33"/>
  <c r="AO19" i="33"/>
  <c r="AP19" i="33"/>
  <c r="AQ19" i="33"/>
  <c r="AR19" i="33"/>
  <c r="E20" i="33"/>
  <c r="F20" i="33"/>
  <c r="G20" i="33"/>
  <c r="H20" i="33"/>
  <c r="I20" i="33"/>
  <c r="J20" i="33"/>
  <c r="K20" i="33"/>
  <c r="L20" i="33"/>
  <c r="M20" i="33"/>
  <c r="N20" i="33"/>
  <c r="O20" i="33"/>
  <c r="P20" i="33"/>
  <c r="Q20" i="33"/>
  <c r="R20" i="33"/>
  <c r="S20" i="33"/>
  <c r="T20" i="33"/>
  <c r="U20" i="33"/>
  <c r="V20" i="33"/>
  <c r="W20" i="33"/>
  <c r="X20" i="33"/>
  <c r="Y20" i="33"/>
  <c r="Z20" i="33"/>
  <c r="AA20" i="33"/>
  <c r="AB20" i="33"/>
  <c r="AC20" i="33"/>
  <c r="AD20" i="33"/>
  <c r="AE20" i="33"/>
  <c r="AF20" i="33"/>
  <c r="AG20" i="33"/>
  <c r="AH20" i="33"/>
  <c r="AI20" i="33"/>
  <c r="AJ20" i="33"/>
  <c r="AK20" i="33"/>
  <c r="AL20" i="33"/>
  <c r="AM20" i="33"/>
  <c r="AN20" i="33"/>
  <c r="AO20" i="33"/>
  <c r="AP20" i="33"/>
  <c r="AQ20" i="33"/>
  <c r="AR20" i="33"/>
  <c r="E21" i="33"/>
  <c r="F21" i="33"/>
  <c r="G21" i="33"/>
  <c r="H21" i="33"/>
  <c r="I21" i="33"/>
  <c r="J21" i="33"/>
  <c r="K21" i="33"/>
  <c r="L21" i="33"/>
  <c r="M21" i="33"/>
  <c r="N21" i="33"/>
  <c r="O21" i="33"/>
  <c r="P21" i="33"/>
  <c r="Q21" i="33"/>
  <c r="R21" i="33"/>
  <c r="S21" i="33"/>
  <c r="T21" i="33"/>
  <c r="U21" i="33"/>
  <c r="V21" i="33"/>
  <c r="W21" i="33"/>
  <c r="X21" i="33"/>
  <c r="Y21" i="33"/>
  <c r="Z21" i="33"/>
  <c r="AA21" i="33"/>
  <c r="AB21" i="33"/>
  <c r="AC21" i="33"/>
  <c r="AD21" i="33"/>
  <c r="AE21" i="33"/>
  <c r="AF21" i="33"/>
  <c r="AG21" i="33"/>
  <c r="AH21" i="33"/>
  <c r="AI21" i="33"/>
  <c r="AJ21" i="33"/>
  <c r="AK21" i="33"/>
  <c r="AL21" i="33"/>
  <c r="AM21" i="33"/>
  <c r="AN21" i="33"/>
  <c r="AO21" i="33"/>
  <c r="AP21" i="33"/>
  <c r="AQ21" i="33"/>
  <c r="AR21" i="33"/>
  <c r="E22" i="33"/>
  <c r="F22" i="33"/>
  <c r="G22" i="33"/>
  <c r="H22" i="33"/>
  <c r="I22" i="33"/>
  <c r="J22" i="33"/>
  <c r="K22" i="33"/>
  <c r="L22" i="33"/>
  <c r="M22" i="33"/>
  <c r="N22" i="33"/>
  <c r="O22" i="33"/>
  <c r="P22" i="33"/>
  <c r="Q22" i="33"/>
  <c r="R22" i="33"/>
  <c r="S22" i="33"/>
  <c r="T22" i="33"/>
  <c r="U22" i="33"/>
  <c r="V22" i="33"/>
  <c r="W22" i="33"/>
  <c r="X22" i="33"/>
  <c r="Y22" i="33"/>
  <c r="Z22" i="33"/>
  <c r="AA22" i="33"/>
  <c r="AB22" i="33"/>
  <c r="AC22" i="33"/>
  <c r="AD22" i="33"/>
  <c r="AE22" i="33"/>
  <c r="AF22" i="33"/>
  <c r="AG22" i="33"/>
  <c r="AH22" i="33"/>
  <c r="AI22" i="33"/>
  <c r="AJ22" i="33"/>
  <c r="AK22" i="33"/>
  <c r="AL22" i="33"/>
  <c r="AM22" i="33"/>
  <c r="AN22" i="33"/>
  <c r="AO22" i="33"/>
  <c r="AP22" i="33"/>
  <c r="AQ22" i="33"/>
  <c r="AR22" i="33"/>
  <c r="E23" i="33"/>
  <c r="F23" i="33"/>
  <c r="G23" i="33"/>
  <c r="H23" i="33"/>
  <c r="I23" i="33"/>
  <c r="J23" i="33"/>
  <c r="K23" i="33"/>
  <c r="L23" i="33"/>
  <c r="M23" i="33"/>
  <c r="N23" i="33"/>
  <c r="O23" i="33"/>
  <c r="P23" i="33"/>
  <c r="Q23" i="33"/>
  <c r="R23" i="33"/>
  <c r="S23" i="33"/>
  <c r="T23" i="33"/>
  <c r="U23" i="33"/>
  <c r="V23" i="33"/>
  <c r="W23" i="33"/>
  <c r="X23" i="33"/>
  <c r="Y23" i="33"/>
  <c r="Z23" i="33"/>
  <c r="AA23" i="33"/>
  <c r="AB23" i="33"/>
  <c r="AC23" i="33"/>
  <c r="AD23" i="33"/>
  <c r="AE23" i="33"/>
  <c r="AF23" i="33"/>
  <c r="AG23" i="33"/>
  <c r="AH23" i="33"/>
  <c r="AI23" i="33"/>
  <c r="AJ23" i="33"/>
  <c r="AK23" i="33"/>
  <c r="AL23" i="33"/>
  <c r="AM23" i="33"/>
  <c r="AN23" i="33"/>
  <c r="AO23" i="33"/>
  <c r="AP23" i="33"/>
  <c r="AQ23" i="33"/>
  <c r="AR23" i="33"/>
  <c r="E24" i="33"/>
  <c r="F24" i="33"/>
  <c r="G24" i="33"/>
  <c r="H24" i="33"/>
  <c r="I24" i="33"/>
  <c r="J24" i="33"/>
  <c r="K24" i="33"/>
  <c r="L24" i="33"/>
  <c r="M24" i="33"/>
  <c r="N24" i="33"/>
  <c r="O24" i="33"/>
  <c r="P24" i="33"/>
  <c r="Q24" i="33"/>
  <c r="R24" i="33"/>
  <c r="S24" i="33"/>
  <c r="T24" i="33"/>
  <c r="U24" i="33"/>
  <c r="V24" i="33"/>
  <c r="W24" i="33"/>
  <c r="X24" i="33"/>
  <c r="Y24" i="33"/>
  <c r="Z24" i="33"/>
  <c r="AA24" i="33"/>
  <c r="AB24" i="33"/>
  <c r="AC24" i="33"/>
  <c r="AD24" i="33"/>
  <c r="AE24" i="33"/>
  <c r="AF24" i="33"/>
  <c r="AG24" i="33"/>
  <c r="AH24" i="33"/>
  <c r="AI24" i="33"/>
  <c r="AJ24" i="33"/>
  <c r="AK24" i="33"/>
  <c r="AL24" i="33"/>
  <c r="AM24" i="33"/>
  <c r="AN24" i="33"/>
  <c r="AO24" i="33"/>
  <c r="AP24" i="33"/>
  <c r="AQ24" i="33"/>
  <c r="AR24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E26" i="33"/>
  <c r="F26" i="33"/>
  <c r="G26" i="33"/>
  <c r="H26" i="33"/>
  <c r="I26" i="33"/>
  <c r="J26" i="33"/>
  <c r="K26" i="33"/>
  <c r="L26" i="33"/>
  <c r="M26" i="33"/>
  <c r="N26" i="33"/>
  <c r="O26" i="33"/>
  <c r="P26" i="33"/>
  <c r="Q26" i="33"/>
  <c r="R26" i="33"/>
  <c r="S26" i="33"/>
  <c r="T26" i="33"/>
  <c r="U26" i="33"/>
  <c r="V26" i="33"/>
  <c r="W26" i="33"/>
  <c r="X26" i="33"/>
  <c r="Y26" i="33"/>
  <c r="Z26" i="33"/>
  <c r="AA26" i="33"/>
  <c r="AB26" i="33"/>
  <c r="AC26" i="33"/>
  <c r="AD26" i="33"/>
  <c r="AE26" i="33"/>
  <c r="AF26" i="33"/>
  <c r="AG26" i="33"/>
  <c r="AH26" i="33"/>
  <c r="AI26" i="33"/>
  <c r="AJ26" i="33"/>
  <c r="AK26" i="33"/>
  <c r="AL26" i="33"/>
  <c r="AM26" i="33"/>
  <c r="AN26" i="33"/>
  <c r="AO26" i="33"/>
  <c r="AP26" i="33"/>
  <c r="AQ26" i="33"/>
  <c r="AR26" i="33"/>
  <c r="E27" i="33"/>
  <c r="F27" i="33"/>
  <c r="G27" i="33"/>
  <c r="H27" i="33"/>
  <c r="I27" i="33"/>
  <c r="J27" i="33"/>
  <c r="K27" i="33"/>
  <c r="L27" i="33"/>
  <c r="M27" i="33"/>
  <c r="N27" i="33"/>
  <c r="O27" i="33"/>
  <c r="P27" i="33"/>
  <c r="Q27" i="33"/>
  <c r="R27" i="33"/>
  <c r="S27" i="33"/>
  <c r="T27" i="33"/>
  <c r="U27" i="33"/>
  <c r="V27" i="33"/>
  <c r="W27" i="33"/>
  <c r="X27" i="33"/>
  <c r="Y27" i="33"/>
  <c r="Z27" i="33"/>
  <c r="AA27" i="33"/>
  <c r="AB27" i="33"/>
  <c r="AC27" i="33"/>
  <c r="AD27" i="33"/>
  <c r="AE27" i="33"/>
  <c r="AF27" i="33"/>
  <c r="AG27" i="33"/>
  <c r="AH27" i="33"/>
  <c r="AI27" i="33"/>
  <c r="AJ27" i="33"/>
  <c r="AK27" i="33"/>
  <c r="AL27" i="33"/>
  <c r="AM27" i="33"/>
  <c r="AN27" i="33"/>
  <c r="AO27" i="33"/>
  <c r="AP27" i="33"/>
  <c r="AQ27" i="33"/>
  <c r="AR27" i="33"/>
  <c r="E28" i="33"/>
  <c r="F28" i="33"/>
  <c r="G28" i="33"/>
  <c r="H28" i="33"/>
  <c r="I28" i="33"/>
  <c r="J28" i="33"/>
  <c r="K28" i="33"/>
  <c r="L28" i="33"/>
  <c r="M28" i="33"/>
  <c r="N28" i="33"/>
  <c r="O28" i="33"/>
  <c r="P28" i="33"/>
  <c r="Q28" i="33"/>
  <c r="R28" i="33"/>
  <c r="S28" i="33"/>
  <c r="T28" i="33"/>
  <c r="U28" i="33"/>
  <c r="V28" i="33"/>
  <c r="W28" i="33"/>
  <c r="X28" i="33"/>
  <c r="Y28" i="33"/>
  <c r="Z28" i="33"/>
  <c r="AA28" i="33"/>
  <c r="AB28" i="33"/>
  <c r="AC28" i="33"/>
  <c r="AD28" i="33"/>
  <c r="AE28" i="33"/>
  <c r="AF28" i="33"/>
  <c r="AG28" i="33"/>
  <c r="AH28" i="33"/>
  <c r="AI28" i="33"/>
  <c r="AJ28" i="33"/>
  <c r="AK28" i="33"/>
  <c r="AL28" i="33"/>
  <c r="AM28" i="33"/>
  <c r="AN28" i="33"/>
  <c r="AO28" i="33"/>
  <c r="AP28" i="33"/>
  <c r="AQ28" i="33"/>
  <c r="AR28" i="33"/>
  <c r="E29" i="33"/>
  <c r="F29" i="33"/>
  <c r="G29" i="33"/>
  <c r="H29" i="33"/>
  <c r="I29" i="33"/>
  <c r="J29" i="33"/>
  <c r="K29" i="33"/>
  <c r="L29" i="33"/>
  <c r="M29" i="33"/>
  <c r="N29" i="33"/>
  <c r="O29" i="33"/>
  <c r="P29" i="33"/>
  <c r="Q29" i="33"/>
  <c r="R29" i="33"/>
  <c r="S29" i="33"/>
  <c r="T29" i="33"/>
  <c r="U29" i="33"/>
  <c r="V29" i="33"/>
  <c r="W29" i="33"/>
  <c r="X29" i="33"/>
  <c r="Y29" i="33"/>
  <c r="Z29" i="33"/>
  <c r="AA29" i="33"/>
  <c r="AB29" i="33"/>
  <c r="AC29" i="33"/>
  <c r="AD29" i="33"/>
  <c r="AE29" i="33"/>
  <c r="AF29" i="33"/>
  <c r="AG29" i="33"/>
  <c r="AH29" i="33"/>
  <c r="AI29" i="33"/>
  <c r="AJ29" i="33"/>
  <c r="AK29" i="33"/>
  <c r="AL29" i="33"/>
  <c r="AM29" i="33"/>
  <c r="AN29" i="33"/>
  <c r="AO29" i="33"/>
  <c r="AP29" i="33"/>
  <c r="AQ29" i="33"/>
  <c r="AR29" i="33"/>
  <c r="E30" i="33"/>
  <c r="F30" i="33"/>
  <c r="G30" i="33"/>
  <c r="H30" i="33"/>
  <c r="I30" i="33"/>
  <c r="J30" i="33"/>
  <c r="K30" i="33"/>
  <c r="L30" i="33"/>
  <c r="M30" i="33"/>
  <c r="N30" i="33"/>
  <c r="O30" i="33"/>
  <c r="P30" i="33"/>
  <c r="Q30" i="33"/>
  <c r="R30" i="33"/>
  <c r="S30" i="33"/>
  <c r="T30" i="33"/>
  <c r="U30" i="33"/>
  <c r="V30" i="33"/>
  <c r="W30" i="33"/>
  <c r="X30" i="33"/>
  <c r="Y30" i="33"/>
  <c r="Z30" i="33"/>
  <c r="AA30" i="33"/>
  <c r="AB30" i="33"/>
  <c r="AC30" i="33"/>
  <c r="AD30" i="33"/>
  <c r="AE30" i="33"/>
  <c r="AF30" i="33"/>
  <c r="AG30" i="33"/>
  <c r="AH30" i="33"/>
  <c r="AI30" i="33"/>
  <c r="AJ30" i="33"/>
  <c r="AK30" i="33"/>
  <c r="AL30" i="33"/>
  <c r="AM30" i="33"/>
  <c r="AN30" i="33"/>
  <c r="AO30" i="33"/>
  <c r="AP30" i="33"/>
  <c r="AQ30" i="33"/>
  <c r="AR30" i="33"/>
  <c r="E31" i="33"/>
  <c r="F31" i="33"/>
  <c r="G31" i="33"/>
  <c r="H31" i="33"/>
  <c r="I31" i="33"/>
  <c r="J31" i="33"/>
  <c r="K31" i="33"/>
  <c r="L31" i="33"/>
  <c r="M31" i="33"/>
  <c r="N31" i="33"/>
  <c r="O31" i="33"/>
  <c r="P31" i="33"/>
  <c r="Q31" i="33"/>
  <c r="R31" i="33"/>
  <c r="S31" i="33"/>
  <c r="T31" i="33"/>
  <c r="U31" i="33"/>
  <c r="V31" i="33"/>
  <c r="W31" i="33"/>
  <c r="X31" i="33"/>
  <c r="Y31" i="33"/>
  <c r="Z31" i="33"/>
  <c r="AA31" i="33"/>
  <c r="AB31" i="33"/>
  <c r="AC31" i="33"/>
  <c r="AD31" i="33"/>
  <c r="AE31" i="33"/>
  <c r="AF31" i="33"/>
  <c r="AG31" i="33"/>
  <c r="AH31" i="33"/>
  <c r="AI31" i="33"/>
  <c r="AJ31" i="33"/>
  <c r="AK31" i="33"/>
  <c r="AL31" i="33"/>
  <c r="AM31" i="33"/>
  <c r="AN31" i="33"/>
  <c r="AO31" i="33"/>
  <c r="AP31" i="33"/>
  <c r="AQ31" i="33"/>
  <c r="AR31" i="33"/>
  <c r="E32" i="33"/>
  <c r="F32" i="33"/>
  <c r="G32" i="33"/>
  <c r="H32" i="33"/>
  <c r="I32" i="33"/>
  <c r="J32" i="33"/>
  <c r="K32" i="33"/>
  <c r="L32" i="33"/>
  <c r="M32" i="33"/>
  <c r="N32" i="33"/>
  <c r="O32" i="33"/>
  <c r="P32" i="33"/>
  <c r="Q32" i="33"/>
  <c r="R32" i="33"/>
  <c r="S32" i="33"/>
  <c r="T32" i="33"/>
  <c r="U32" i="33"/>
  <c r="V32" i="33"/>
  <c r="W32" i="33"/>
  <c r="X32" i="33"/>
  <c r="Y32" i="33"/>
  <c r="Z32" i="33"/>
  <c r="AA32" i="33"/>
  <c r="AB32" i="33"/>
  <c r="AC32" i="33"/>
  <c r="AD32" i="33"/>
  <c r="AE32" i="33"/>
  <c r="AF32" i="33"/>
  <c r="AG32" i="33"/>
  <c r="AH32" i="33"/>
  <c r="AI32" i="33"/>
  <c r="AJ32" i="33"/>
  <c r="AK32" i="33"/>
  <c r="AL32" i="33"/>
  <c r="AM32" i="33"/>
  <c r="AN32" i="33"/>
  <c r="AO32" i="33"/>
  <c r="AP32" i="33"/>
  <c r="AQ32" i="33"/>
  <c r="AR32" i="33"/>
  <c r="E33" i="33"/>
  <c r="F33" i="33"/>
  <c r="G33" i="33"/>
  <c r="H33" i="33"/>
  <c r="I33" i="33"/>
  <c r="J33" i="33"/>
  <c r="K33" i="33"/>
  <c r="L33" i="33"/>
  <c r="M33" i="33"/>
  <c r="N33" i="33"/>
  <c r="O33" i="33"/>
  <c r="P33" i="33"/>
  <c r="Q33" i="33"/>
  <c r="R33" i="33"/>
  <c r="S33" i="33"/>
  <c r="T33" i="33"/>
  <c r="U33" i="33"/>
  <c r="V33" i="33"/>
  <c r="W33" i="33"/>
  <c r="X33" i="33"/>
  <c r="Y33" i="33"/>
  <c r="Z33" i="33"/>
  <c r="AA33" i="33"/>
  <c r="AB33" i="33"/>
  <c r="AC33" i="33"/>
  <c r="AD33" i="33"/>
  <c r="AE33" i="33"/>
  <c r="AF33" i="33"/>
  <c r="AG33" i="33"/>
  <c r="AH33" i="33"/>
  <c r="AI33" i="33"/>
  <c r="AJ33" i="33"/>
  <c r="AK33" i="33"/>
  <c r="AL33" i="33"/>
  <c r="AM33" i="33"/>
  <c r="AN33" i="33"/>
  <c r="AO33" i="33"/>
  <c r="AP33" i="33"/>
  <c r="AQ33" i="33"/>
  <c r="AR33" i="33"/>
  <c r="E34" i="33"/>
  <c r="F34" i="33"/>
  <c r="G34" i="33"/>
  <c r="H34" i="33"/>
  <c r="I34" i="33"/>
  <c r="J34" i="33"/>
  <c r="K34" i="33"/>
  <c r="L34" i="33"/>
  <c r="M34" i="33"/>
  <c r="N34" i="33"/>
  <c r="O34" i="33"/>
  <c r="P34" i="33"/>
  <c r="Q34" i="33"/>
  <c r="R34" i="33"/>
  <c r="S34" i="33"/>
  <c r="T34" i="33"/>
  <c r="U34" i="33"/>
  <c r="V34" i="33"/>
  <c r="W34" i="33"/>
  <c r="X34" i="33"/>
  <c r="Y34" i="33"/>
  <c r="Z34" i="33"/>
  <c r="AA34" i="33"/>
  <c r="AB34" i="33"/>
  <c r="AC34" i="33"/>
  <c r="AD34" i="33"/>
  <c r="AE34" i="33"/>
  <c r="AF34" i="33"/>
  <c r="AG34" i="33"/>
  <c r="AH34" i="33"/>
  <c r="AI34" i="33"/>
  <c r="AJ34" i="33"/>
  <c r="AK34" i="33"/>
  <c r="AL34" i="33"/>
  <c r="AM34" i="33"/>
  <c r="AN34" i="33"/>
  <c r="AO34" i="33"/>
  <c r="AP34" i="33"/>
  <c r="AQ34" i="33"/>
  <c r="AR34" i="33"/>
  <c r="E35" i="33"/>
  <c r="F35" i="33"/>
  <c r="G35" i="33"/>
  <c r="H35" i="33"/>
  <c r="I35" i="33"/>
  <c r="J35" i="33"/>
  <c r="K35" i="33"/>
  <c r="L35" i="33"/>
  <c r="M35" i="33"/>
  <c r="N35" i="33"/>
  <c r="O35" i="33"/>
  <c r="P35" i="33"/>
  <c r="Q35" i="33"/>
  <c r="R35" i="33"/>
  <c r="S35" i="33"/>
  <c r="T35" i="33"/>
  <c r="U35" i="33"/>
  <c r="V35" i="33"/>
  <c r="W35" i="33"/>
  <c r="X35" i="33"/>
  <c r="Y35" i="33"/>
  <c r="Z35" i="33"/>
  <c r="AA35" i="33"/>
  <c r="AB35" i="33"/>
  <c r="AC35" i="33"/>
  <c r="AD35" i="33"/>
  <c r="AE35" i="33"/>
  <c r="AF35" i="33"/>
  <c r="AG35" i="33"/>
  <c r="AH35" i="33"/>
  <c r="AI35" i="33"/>
  <c r="AJ35" i="33"/>
  <c r="AK35" i="33"/>
  <c r="AL35" i="33"/>
  <c r="AM35" i="33"/>
  <c r="AN35" i="33"/>
  <c r="AO35" i="33"/>
  <c r="AP35" i="33"/>
  <c r="AQ35" i="33"/>
  <c r="AR35" i="33"/>
  <c r="E36" i="33"/>
  <c r="F36" i="33"/>
  <c r="G36" i="33"/>
  <c r="H36" i="33"/>
  <c r="I36" i="33"/>
  <c r="J36" i="33"/>
  <c r="K36" i="33"/>
  <c r="L36" i="33"/>
  <c r="M36" i="33"/>
  <c r="N36" i="33"/>
  <c r="O36" i="33"/>
  <c r="P36" i="33"/>
  <c r="Q36" i="33"/>
  <c r="R36" i="33"/>
  <c r="S36" i="33"/>
  <c r="T36" i="33"/>
  <c r="U36" i="33"/>
  <c r="V36" i="33"/>
  <c r="W36" i="33"/>
  <c r="X36" i="33"/>
  <c r="Y36" i="33"/>
  <c r="Z36" i="33"/>
  <c r="AA36" i="33"/>
  <c r="AB36" i="33"/>
  <c r="AC36" i="33"/>
  <c r="AD36" i="33"/>
  <c r="AE36" i="33"/>
  <c r="AF36" i="33"/>
  <c r="AG36" i="33"/>
  <c r="AH36" i="33"/>
  <c r="AI36" i="33"/>
  <c r="AJ36" i="33"/>
  <c r="AK36" i="33"/>
  <c r="AL36" i="33"/>
  <c r="AM36" i="33"/>
  <c r="AN36" i="33"/>
  <c r="AO36" i="33"/>
  <c r="AP36" i="33"/>
  <c r="AQ36" i="33"/>
  <c r="AR36" i="33"/>
  <c r="E37" i="33"/>
  <c r="F37" i="33"/>
  <c r="G37" i="33"/>
  <c r="H37" i="33"/>
  <c r="I37" i="33"/>
  <c r="J37" i="33"/>
  <c r="K37" i="33"/>
  <c r="L37" i="33"/>
  <c r="M37" i="33"/>
  <c r="N37" i="33"/>
  <c r="O37" i="33"/>
  <c r="P37" i="33"/>
  <c r="Q37" i="33"/>
  <c r="R37" i="33"/>
  <c r="S37" i="33"/>
  <c r="T37" i="33"/>
  <c r="U37" i="33"/>
  <c r="V37" i="33"/>
  <c r="W37" i="33"/>
  <c r="X37" i="33"/>
  <c r="Y37" i="33"/>
  <c r="Z37" i="33"/>
  <c r="AA37" i="33"/>
  <c r="AB37" i="33"/>
  <c r="AC37" i="33"/>
  <c r="AD37" i="33"/>
  <c r="AE37" i="33"/>
  <c r="AF37" i="33"/>
  <c r="AG37" i="33"/>
  <c r="AH37" i="33"/>
  <c r="AI37" i="33"/>
  <c r="AJ37" i="33"/>
  <c r="AK37" i="33"/>
  <c r="AL37" i="33"/>
  <c r="AM37" i="33"/>
  <c r="AN37" i="33"/>
  <c r="AO37" i="33"/>
  <c r="AP37" i="33"/>
  <c r="AQ37" i="33"/>
  <c r="AR37" i="33"/>
  <c r="E38" i="33"/>
  <c r="F38" i="33"/>
  <c r="G38" i="33"/>
  <c r="H38" i="33"/>
  <c r="I38" i="33"/>
  <c r="J38" i="33"/>
  <c r="K38" i="33"/>
  <c r="L38" i="33"/>
  <c r="M38" i="33"/>
  <c r="N38" i="33"/>
  <c r="O38" i="33"/>
  <c r="P38" i="33"/>
  <c r="Q38" i="33"/>
  <c r="R38" i="33"/>
  <c r="S38" i="33"/>
  <c r="T38" i="33"/>
  <c r="U38" i="33"/>
  <c r="V38" i="33"/>
  <c r="W38" i="33"/>
  <c r="X38" i="33"/>
  <c r="Y38" i="33"/>
  <c r="Z38" i="33"/>
  <c r="AA38" i="33"/>
  <c r="AB38" i="33"/>
  <c r="AC38" i="33"/>
  <c r="AD38" i="33"/>
  <c r="AE38" i="33"/>
  <c r="AF38" i="33"/>
  <c r="AG38" i="33"/>
  <c r="AH38" i="33"/>
  <c r="AI38" i="33"/>
  <c r="AJ38" i="33"/>
  <c r="AK38" i="33"/>
  <c r="AL38" i="33"/>
  <c r="AM38" i="33"/>
  <c r="AN38" i="33"/>
  <c r="AO38" i="33"/>
  <c r="AP38" i="33"/>
  <c r="AQ38" i="33"/>
  <c r="AR38" i="33"/>
  <c r="E39" i="33"/>
  <c r="F39" i="33"/>
  <c r="G39" i="33"/>
  <c r="H39" i="33"/>
  <c r="I39" i="33"/>
  <c r="J39" i="33"/>
  <c r="K39" i="33"/>
  <c r="L39" i="33"/>
  <c r="M39" i="33"/>
  <c r="N39" i="33"/>
  <c r="O39" i="33"/>
  <c r="P39" i="33"/>
  <c r="Q39" i="33"/>
  <c r="R39" i="33"/>
  <c r="S39" i="33"/>
  <c r="T39" i="33"/>
  <c r="U39" i="33"/>
  <c r="V39" i="33"/>
  <c r="W39" i="33"/>
  <c r="X39" i="33"/>
  <c r="Y39" i="33"/>
  <c r="Z39" i="33"/>
  <c r="AA39" i="33"/>
  <c r="AB39" i="33"/>
  <c r="AC39" i="33"/>
  <c r="AD39" i="33"/>
  <c r="AE39" i="33"/>
  <c r="AF39" i="33"/>
  <c r="AG39" i="33"/>
  <c r="AH39" i="33"/>
  <c r="AI39" i="33"/>
  <c r="AJ39" i="33"/>
  <c r="AK39" i="33"/>
  <c r="AL39" i="33"/>
  <c r="AM39" i="33"/>
  <c r="AN39" i="33"/>
  <c r="AO39" i="33"/>
  <c r="AP39" i="33"/>
  <c r="AQ39" i="33"/>
  <c r="AR39" i="33"/>
  <c r="E40" i="33"/>
  <c r="F40" i="33"/>
  <c r="G40" i="33"/>
  <c r="H40" i="33"/>
  <c r="I40" i="33"/>
  <c r="J40" i="33"/>
  <c r="K40" i="33"/>
  <c r="L40" i="33"/>
  <c r="M40" i="33"/>
  <c r="N40" i="33"/>
  <c r="O40" i="33"/>
  <c r="P40" i="33"/>
  <c r="Q40" i="33"/>
  <c r="R40" i="33"/>
  <c r="S40" i="33"/>
  <c r="T40" i="33"/>
  <c r="U40" i="33"/>
  <c r="V40" i="33"/>
  <c r="W40" i="33"/>
  <c r="X40" i="33"/>
  <c r="Y40" i="33"/>
  <c r="Z40" i="33"/>
  <c r="AA40" i="33"/>
  <c r="AB40" i="33"/>
  <c r="AC40" i="33"/>
  <c r="AD40" i="33"/>
  <c r="AE40" i="33"/>
  <c r="AF40" i="33"/>
  <c r="AG40" i="33"/>
  <c r="AH40" i="33"/>
  <c r="AI40" i="33"/>
  <c r="AJ40" i="33"/>
  <c r="AK40" i="33"/>
  <c r="AL40" i="33"/>
  <c r="AM40" i="33"/>
  <c r="AN40" i="33"/>
  <c r="AO40" i="33"/>
  <c r="AP40" i="33"/>
  <c r="AQ40" i="33"/>
  <c r="AR40" i="33"/>
  <c r="E41" i="33"/>
  <c r="F41" i="33"/>
  <c r="G41" i="33"/>
  <c r="H41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AG41" i="33"/>
  <c r="AH41" i="33"/>
  <c r="AI41" i="33"/>
  <c r="AJ41" i="33"/>
  <c r="AK41" i="33"/>
  <c r="AL41" i="33"/>
  <c r="AM41" i="33"/>
  <c r="AN41" i="33"/>
  <c r="AO41" i="33"/>
  <c r="AP41" i="33"/>
  <c r="AQ41" i="33"/>
  <c r="AR41" i="33"/>
  <c r="E42" i="33"/>
  <c r="F42" i="33"/>
  <c r="G42" i="33"/>
  <c r="H42" i="33"/>
  <c r="I42" i="33"/>
  <c r="J42" i="33"/>
  <c r="K42" i="33"/>
  <c r="L42" i="33"/>
  <c r="M42" i="33"/>
  <c r="N42" i="33"/>
  <c r="O42" i="33"/>
  <c r="P42" i="33"/>
  <c r="Q42" i="33"/>
  <c r="R42" i="33"/>
  <c r="S42" i="33"/>
  <c r="T42" i="33"/>
  <c r="U42" i="33"/>
  <c r="V42" i="33"/>
  <c r="W42" i="33"/>
  <c r="X42" i="33"/>
  <c r="Y42" i="33"/>
  <c r="Z42" i="33"/>
  <c r="AA42" i="33"/>
  <c r="AB42" i="33"/>
  <c r="AC42" i="33"/>
  <c r="AD42" i="33"/>
  <c r="AE42" i="33"/>
  <c r="AF42" i="33"/>
  <c r="AG42" i="33"/>
  <c r="AH42" i="33"/>
  <c r="AI42" i="33"/>
  <c r="AJ42" i="33"/>
  <c r="AK42" i="33"/>
  <c r="AL42" i="33"/>
  <c r="AM42" i="33"/>
  <c r="AN42" i="33"/>
  <c r="AO42" i="33"/>
  <c r="AP42" i="33"/>
  <c r="AQ42" i="33"/>
  <c r="AR42" i="33"/>
  <c r="E43" i="33"/>
  <c r="F43" i="33"/>
  <c r="G43" i="33"/>
  <c r="H43" i="33"/>
  <c r="I43" i="33"/>
  <c r="J43" i="33"/>
  <c r="K43" i="33"/>
  <c r="L43" i="33"/>
  <c r="M43" i="33"/>
  <c r="N43" i="33"/>
  <c r="O43" i="33"/>
  <c r="P43" i="33"/>
  <c r="Q43" i="33"/>
  <c r="R43" i="33"/>
  <c r="S43" i="33"/>
  <c r="T43" i="33"/>
  <c r="U43" i="33"/>
  <c r="V43" i="33"/>
  <c r="W43" i="33"/>
  <c r="X43" i="33"/>
  <c r="Y43" i="33"/>
  <c r="Z43" i="33"/>
  <c r="AA43" i="33"/>
  <c r="AB43" i="33"/>
  <c r="AC43" i="33"/>
  <c r="AD43" i="33"/>
  <c r="AE43" i="33"/>
  <c r="AF43" i="33"/>
  <c r="AG43" i="33"/>
  <c r="AH43" i="33"/>
  <c r="AI43" i="33"/>
  <c r="AJ43" i="33"/>
  <c r="AK43" i="33"/>
  <c r="AL43" i="33"/>
  <c r="AM43" i="33"/>
  <c r="AN43" i="33"/>
  <c r="AO43" i="33"/>
  <c r="AP43" i="33"/>
  <c r="AQ43" i="33"/>
  <c r="AR43" i="33"/>
  <c r="E44" i="33"/>
  <c r="F44" i="33"/>
  <c r="G44" i="33"/>
  <c r="H44" i="33"/>
  <c r="I44" i="33"/>
  <c r="J44" i="33"/>
  <c r="K44" i="33"/>
  <c r="L44" i="33"/>
  <c r="M44" i="33"/>
  <c r="N44" i="33"/>
  <c r="O44" i="33"/>
  <c r="P44" i="33"/>
  <c r="Q44" i="33"/>
  <c r="R44" i="33"/>
  <c r="S44" i="33"/>
  <c r="T44" i="33"/>
  <c r="U44" i="33"/>
  <c r="V44" i="33"/>
  <c r="W44" i="33"/>
  <c r="X44" i="33"/>
  <c r="Y44" i="33"/>
  <c r="Z44" i="33"/>
  <c r="AA44" i="33"/>
  <c r="AB44" i="33"/>
  <c r="AC44" i="33"/>
  <c r="AD44" i="33"/>
  <c r="AE44" i="33"/>
  <c r="AF44" i="33"/>
  <c r="AG44" i="33"/>
  <c r="AH44" i="33"/>
  <c r="AI44" i="33"/>
  <c r="AJ44" i="33"/>
  <c r="AK44" i="33"/>
  <c r="AL44" i="33"/>
  <c r="AM44" i="33"/>
  <c r="AN44" i="33"/>
  <c r="AO44" i="33"/>
  <c r="AP44" i="33"/>
  <c r="AQ44" i="33"/>
  <c r="AR44" i="33"/>
  <c r="E45" i="33"/>
  <c r="F45" i="33"/>
  <c r="G45" i="33"/>
  <c r="H45" i="33"/>
  <c r="I45" i="33"/>
  <c r="J45" i="33"/>
  <c r="K45" i="33"/>
  <c r="L45" i="33"/>
  <c r="M45" i="33"/>
  <c r="N45" i="33"/>
  <c r="O45" i="33"/>
  <c r="P45" i="33"/>
  <c r="Q45" i="33"/>
  <c r="R45" i="33"/>
  <c r="S45" i="33"/>
  <c r="T45" i="33"/>
  <c r="U45" i="33"/>
  <c r="V45" i="33"/>
  <c r="W45" i="33"/>
  <c r="X45" i="33"/>
  <c r="Y45" i="33"/>
  <c r="Z45" i="33"/>
  <c r="AA45" i="33"/>
  <c r="AB45" i="33"/>
  <c r="AC45" i="33"/>
  <c r="AD45" i="33"/>
  <c r="AE45" i="33"/>
  <c r="AF45" i="33"/>
  <c r="AG45" i="33"/>
  <c r="AH45" i="33"/>
  <c r="AI45" i="33"/>
  <c r="AJ45" i="33"/>
  <c r="AK45" i="33"/>
  <c r="AL45" i="33"/>
  <c r="AM45" i="33"/>
  <c r="AN45" i="33"/>
  <c r="AO45" i="33"/>
  <c r="AP45" i="33"/>
  <c r="AQ45" i="33"/>
  <c r="AR45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D32" i="33"/>
  <c r="D33" i="33"/>
  <c r="D34" i="33"/>
  <c r="D35" i="33"/>
  <c r="D36" i="33"/>
  <c r="D37" i="33"/>
  <c r="D38" i="33"/>
  <c r="D39" i="33"/>
  <c r="D40" i="33"/>
  <c r="D41" i="33"/>
  <c r="D42" i="33"/>
  <c r="D43" i="33"/>
  <c r="D44" i="33"/>
  <c r="D45" i="33"/>
  <c r="D11" i="33"/>
  <c r="D46" i="33" l="1"/>
  <c r="AP46" i="33" l="1"/>
  <c r="B8" i="15" l="1"/>
  <c r="B7" i="15"/>
  <c r="AQ46" i="33"/>
  <c r="AN46" i="33"/>
  <c r="AL46" i="33"/>
  <c r="AK46" i="33"/>
  <c r="AJ46" i="33"/>
  <c r="AI46" i="33"/>
  <c r="AH46" i="33"/>
  <c r="AG46" i="33"/>
  <c r="AF46" i="33"/>
  <c r="AE46" i="33"/>
  <c r="AD46" i="33"/>
  <c r="AC46" i="33"/>
  <c r="AB46" i="33"/>
  <c r="AA46" i="33"/>
  <c r="Z46" i="33"/>
  <c r="Y46" i="33"/>
  <c r="X46" i="33"/>
  <c r="W46" i="33"/>
  <c r="V46" i="33"/>
  <c r="U46" i="33"/>
  <c r="T46" i="33"/>
  <c r="S46" i="33"/>
  <c r="R46" i="33"/>
  <c r="Q46" i="33"/>
  <c r="P46" i="33"/>
  <c r="O46" i="33"/>
  <c r="N46" i="33"/>
  <c r="M46" i="33"/>
  <c r="L46" i="33"/>
  <c r="K46" i="33"/>
  <c r="J46" i="33"/>
  <c r="I46" i="33"/>
  <c r="H46" i="33"/>
  <c r="G46" i="33"/>
  <c r="F46" i="33"/>
  <c r="E46" i="33"/>
  <c r="AM46" i="33" l="1"/>
  <c r="AO46" i="33"/>
  <c r="AR46" i="33"/>
  <c r="A37" i="17" l="1"/>
  <c r="B20" i="17"/>
  <c r="A42" i="17" l="1"/>
  <c r="A38" i="17" l="1"/>
  <c r="C4" i="17" l="1"/>
  <c r="A3" i="15" l="1"/>
  <c r="AD46" i="35" l="1"/>
  <c r="AD47" i="35" l="1"/>
  <c r="AM37" i="35"/>
  <c r="AS16" i="35" l="1"/>
  <c r="AS22" i="35"/>
  <c r="AS23" i="35"/>
  <c r="AS26" i="35"/>
  <c r="AS27" i="35"/>
  <c r="AS28" i="35"/>
  <c r="AS29" i="35"/>
  <c r="AS31" i="35"/>
  <c r="AS34" i="35"/>
  <c r="AS37" i="35"/>
  <c r="AS41" i="35"/>
  <c r="AS42" i="35"/>
  <c r="AP37" i="35"/>
  <c r="AP16" i="35"/>
  <c r="AP22" i="35"/>
  <c r="AP23" i="35"/>
  <c r="AU23" i="35" s="1"/>
  <c r="AP26" i="35"/>
  <c r="AP27" i="35"/>
  <c r="AP28" i="35"/>
  <c r="AP29" i="35"/>
  <c r="AU29" i="35" s="1"/>
  <c r="AP31" i="35"/>
  <c r="AU31" i="35" s="1"/>
  <c r="AP34" i="35"/>
  <c r="AU27" i="35" l="1"/>
  <c r="AU37" i="35"/>
  <c r="AV37" i="35" s="1"/>
  <c r="AP42" i="35"/>
  <c r="AU42" i="35" s="1"/>
  <c r="AU34" i="35"/>
  <c r="AU16" i="35"/>
  <c r="AP41" i="35"/>
  <c r="AU41" i="35" s="1"/>
  <c r="AU28" i="35"/>
  <c r="AU26" i="35"/>
  <c r="AU22" i="35"/>
  <c r="AP45" i="35"/>
  <c r="AP44" i="35"/>
  <c r="AP38" i="35"/>
  <c r="AP33" i="35" l="1"/>
  <c r="AT46" i="35"/>
  <c r="AS14" i="35"/>
  <c r="AS25" i="35"/>
  <c r="AS40" i="35"/>
  <c r="AP14" i="35"/>
  <c r="AP25" i="35"/>
  <c r="AP43" i="35"/>
  <c r="AS13" i="35"/>
  <c r="AS20" i="35"/>
  <c r="AS30" i="35"/>
  <c r="AS36" i="35"/>
  <c r="AS44" i="35"/>
  <c r="AU44" i="35" s="1"/>
  <c r="AP13" i="35"/>
  <c r="AP30" i="35"/>
  <c r="AO46" i="35"/>
  <c r="AS18" i="35"/>
  <c r="AS32" i="35"/>
  <c r="AP18" i="35"/>
  <c r="AP20" i="35"/>
  <c r="AP32" i="35"/>
  <c r="AP39" i="35"/>
  <c r="AN46" i="35"/>
  <c r="AP11" i="35"/>
  <c r="AS12" i="35"/>
  <c r="AS21" i="35"/>
  <c r="AS39" i="35"/>
  <c r="AS43" i="35"/>
  <c r="AP12" i="35"/>
  <c r="AU12" i="35" s="1"/>
  <c r="AP21" i="35"/>
  <c r="AU21" i="35" s="1"/>
  <c r="AP40" i="35"/>
  <c r="AS15" i="35"/>
  <c r="AS24" i="35"/>
  <c r="AS33" i="35"/>
  <c r="AS38" i="35"/>
  <c r="AU38" i="35" s="1"/>
  <c r="AS45" i="35"/>
  <c r="AU45" i="35" s="1"/>
  <c r="AP15" i="35"/>
  <c r="AP36" i="35"/>
  <c r="AR46" i="35"/>
  <c r="AS17" i="35"/>
  <c r="AS19" i="35"/>
  <c r="AS35" i="35"/>
  <c r="AP17" i="35"/>
  <c r="AP19" i="35"/>
  <c r="AP24" i="35"/>
  <c r="AU24" i="35" s="1"/>
  <c r="AP35" i="35"/>
  <c r="AU35" i="35" s="1"/>
  <c r="AU43" i="35" l="1"/>
  <c r="AU30" i="35"/>
  <c r="AU36" i="35"/>
  <c r="AU33" i="35"/>
  <c r="AU40" i="35"/>
  <c r="AU18" i="35"/>
  <c r="AU20" i="35"/>
  <c r="AU14" i="35"/>
  <c r="AU17" i="35"/>
  <c r="AU15" i="35"/>
  <c r="AM16" i="35"/>
  <c r="AV16" i="35" s="1"/>
  <c r="AM23" i="35"/>
  <c r="AV23" i="35" s="1"/>
  <c r="AM27" i="35"/>
  <c r="AV27" i="35" s="1"/>
  <c r="AM29" i="35"/>
  <c r="AV29" i="35" s="1"/>
  <c r="AM34" i="35"/>
  <c r="AV34" i="35" s="1"/>
  <c r="AM42" i="35"/>
  <c r="AV42" i="35" s="1"/>
  <c r="AM22" i="35"/>
  <c r="AV22" i="35" s="1"/>
  <c r="AM26" i="35"/>
  <c r="AV26" i="35" s="1"/>
  <c r="AM28" i="35"/>
  <c r="AV28" i="35" s="1"/>
  <c r="AM31" i="35"/>
  <c r="AV31" i="35" s="1"/>
  <c r="AM41" i="35"/>
  <c r="AV41" i="35" s="1"/>
  <c r="AU32" i="35"/>
  <c r="AU19" i="35"/>
  <c r="AQ46" i="35"/>
  <c r="AS11" i="35"/>
  <c r="AS46" i="35" s="1"/>
  <c r="AP46" i="35"/>
  <c r="AU39" i="35"/>
  <c r="AU13" i="35"/>
  <c r="AU25" i="35"/>
  <c r="P46" i="35"/>
  <c r="T46" i="35"/>
  <c r="AA46" i="35"/>
  <c r="AI46" i="35"/>
  <c r="O46" i="35"/>
  <c r="S46" i="35"/>
  <c r="AH46" i="35"/>
  <c r="I46" i="35"/>
  <c r="V46" i="35"/>
  <c r="X46" i="35"/>
  <c r="U46" i="35"/>
  <c r="AU11" i="35" l="1"/>
  <c r="AU46" i="35" s="1"/>
  <c r="AM19" i="35"/>
  <c r="AV19" i="35" s="1"/>
  <c r="AM18" i="35"/>
  <c r="AV18" i="35" s="1"/>
  <c r="AM17" i="35"/>
  <c r="AV17" i="35" s="1"/>
  <c r="AM38" i="35"/>
  <c r="AV38" i="35" s="1"/>
  <c r="AM35" i="35"/>
  <c r="AV35" i="35" s="1"/>
  <c r="AM24" i="35"/>
  <c r="AV24" i="35" s="1"/>
  <c r="AM45" i="35"/>
  <c r="AV45" i="35" s="1"/>
  <c r="AM36" i="35"/>
  <c r="AV36" i="35" s="1"/>
  <c r="AM32" i="35"/>
  <c r="AV32" i="35" s="1"/>
  <c r="AM13" i="35"/>
  <c r="AV13" i="35" s="1"/>
  <c r="U47" i="35"/>
  <c r="AH47" i="35"/>
  <c r="AA47" i="35"/>
  <c r="T47" i="35"/>
  <c r="P47" i="35"/>
  <c r="AM33" i="35"/>
  <c r="AV33" i="35" s="1"/>
  <c r="AM25" i="35"/>
  <c r="AV25" i="35" s="1"/>
  <c r="Q46" i="35"/>
  <c r="M46" i="35"/>
  <c r="K46" i="35"/>
  <c r="AE46" i="35"/>
  <c r="AM30" i="35"/>
  <c r="AV30" i="35" s="1"/>
  <c r="AM44" i="35"/>
  <c r="AV44" i="35" s="1"/>
  <c r="AM43" i="35"/>
  <c r="AV43" i="35" s="1"/>
  <c r="AM21" i="35"/>
  <c r="AV21" i="35" s="1"/>
  <c r="L46" i="35"/>
  <c r="J46" i="35"/>
  <c r="H46" i="35"/>
  <c r="AL46" i="35"/>
  <c r="R46" i="35"/>
  <c r="N46" i="35"/>
  <c r="G46" i="35"/>
  <c r="E46" i="35"/>
  <c r="AM11" i="35"/>
  <c r="D46" i="35"/>
  <c r="X47" i="35"/>
  <c r="V47" i="35"/>
  <c r="I47" i="35"/>
  <c r="S47" i="35"/>
  <c r="O47" i="35"/>
  <c r="AI47" i="35"/>
  <c r="AM40" i="35"/>
  <c r="AV40" i="35" s="1"/>
  <c r="AM14" i="35"/>
  <c r="AV14" i="35" s="1"/>
  <c r="AJ46" i="35"/>
  <c r="AG46" i="35"/>
  <c r="AF46" i="35"/>
  <c r="AB46" i="35"/>
  <c r="Z46" i="35"/>
  <c r="F46" i="35"/>
  <c r="AM15" i="35"/>
  <c r="AV15" i="35" s="1"/>
  <c r="AM20" i="35"/>
  <c r="AV20" i="35" s="1"/>
  <c r="AM39" i="35"/>
  <c r="AV39" i="35" s="1"/>
  <c r="AM12" i="35"/>
  <c r="AV12" i="35" s="1"/>
  <c r="AC46" i="35"/>
  <c r="Y46" i="35"/>
  <c r="W46" i="35"/>
  <c r="AK46" i="35"/>
  <c r="AK47" i="35" l="1"/>
  <c r="Y47" i="35"/>
  <c r="F47" i="35"/>
  <c r="AB47" i="35"/>
  <c r="AG47" i="35"/>
  <c r="D47" i="35"/>
  <c r="G47" i="35"/>
  <c r="R47" i="35"/>
  <c r="H47" i="35"/>
  <c r="L47" i="35"/>
  <c r="K47" i="35"/>
  <c r="Q47" i="35"/>
  <c r="W47" i="35"/>
  <c r="AC47" i="35"/>
  <c r="Z47" i="35"/>
  <c r="AF47" i="35"/>
  <c r="AJ47" i="35"/>
  <c r="E47" i="35"/>
  <c r="N47" i="35"/>
  <c r="AL47" i="35"/>
  <c r="J47" i="35"/>
  <c r="AE47" i="35"/>
  <c r="M47" i="35"/>
  <c r="AM46" i="35"/>
  <c r="AV11" i="35"/>
  <c r="AV46" i="35" s="1"/>
  <c r="AM47" i="35" l="1"/>
</calcChain>
</file>

<file path=xl/sharedStrings.xml><?xml version="1.0" encoding="utf-8"?>
<sst xmlns="http://schemas.openxmlformats.org/spreadsheetml/2006/main" count="617" uniqueCount="284">
  <si>
    <t>Ndërtimi</t>
  </si>
  <si>
    <t>Construction</t>
  </si>
  <si>
    <t>Total</t>
  </si>
  <si>
    <t>Industria nxjerrëse</t>
  </si>
  <si>
    <t>Prodhimi i produkteve ushqimore, pijeve dhe duhanit</t>
  </si>
  <si>
    <t>Prodhimi i tekstileve, veshjeve; industria e lëkurës dhe këpucëve</t>
  </si>
  <si>
    <t>Prodhimi i produkteve prej druri, letre dhe të shtypshkrimit</t>
  </si>
  <si>
    <t>Përpunimi i koksit dhe produkteve të naftës së rafinuar</t>
  </si>
  <si>
    <t>Industria kimike dhe e produkteve farmaceutike</t>
  </si>
  <si>
    <t>Prodhimi i produkteve prej kauçuku, plastike dhe produkte të tjera minerale</t>
  </si>
  <si>
    <t>Prodhimi i produkteve metalike dhe me bazë metalike përveç makinerive</t>
  </si>
  <si>
    <t>Të tjera industri prodhuese, riparime dhe instalime të makinerive dhe pajisjeve</t>
  </si>
  <si>
    <t>Energjia elektrike, furnizimi me gaz, avull dhe ajër të kondicionuar</t>
  </si>
  <si>
    <t>Prodhimi dhe furnizimi me ujë</t>
  </si>
  <si>
    <t>Kanalizime dhe menaxhimi e trajtimi i mbetjeve</t>
  </si>
  <si>
    <t>Tregtia me shumicë dhe pakicë dhe riparimi i automjeteve dhe motorçikletave</t>
  </si>
  <si>
    <t>Tregtia me shumicë, përveç automjeteve dhe motorçikletave</t>
  </si>
  <si>
    <t>Tregtia me pakicë, përveç tregtisë së automjeteve dhe motorçikletave</t>
  </si>
  <si>
    <t>Transporti tokësor dhe me tubacione</t>
  </si>
  <si>
    <t>Transporti ujor, ajror dhe magazinimi</t>
  </si>
  <si>
    <t>Akomodimi dhe shërbimi ushqimor</t>
  </si>
  <si>
    <t>Aktivitete të publikimit, audiovizuale dhe transmetimit</t>
  </si>
  <si>
    <t>Telekomunikimi</t>
  </si>
  <si>
    <t>IT dhe të tjera shërbime informacioni</t>
  </si>
  <si>
    <t>Aktivitete financiare dhe të siguracionit</t>
  </si>
  <si>
    <t>Aktivitete të Real estate (Dhënies-Marrjes me qera)</t>
  </si>
  <si>
    <t>Aktivitete ligjore dhe kontabiliteti, drejtimi, arkitekture dhe inxhinierie</t>
  </si>
  <si>
    <t>Aktivitete administrative dhe shërbime mbështetëse</t>
  </si>
  <si>
    <t>Administrata publike dhe mbrojtja, sigurimi i detyruar social</t>
  </si>
  <si>
    <t>Arsimi</t>
  </si>
  <si>
    <t>Shëndetësia dhe aktivitete të punës sociale</t>
  </si>
  <si>
    <t>Arte,argëtim dhe çlodhje</t>
  </si>
  <si>
    <t>Aktivitete të tjera shërbimi dhe aktivitete të familjeve</t>
  </si>
  <si>
    <t>Agriculture, forestry and fishing</t>
  </si>
  <si>
    <t>Mining and quarrying</t>
  </si>
  <si>
    <t>Manufacture of food products, beverages and tobacco products</t>
  </si>
  <si>
    <t>Manufacture of textiles, wearing apparel and leather products</t>
  </si>
  <si>
    <t>Manufacture of wood and paper products, and printing</t>
  </si>
  <si>
    <t>Manufacture of coke and refined petroleum products</t>
  </si>
  <si>
    <t>Manufacture of chemical and pharmaceutical products</t>
  </si>
  <si>
    <t>Manufacture of rubber and plastic products and other non-metallic mineral products</t>
  </si>
  <si>
    <t>Manufacture of basic metals and fabricated metal products, except machinery and equipment</t>
  </si>
  <si>
    <t>Manufacture of furniture; other manufacturing; repair and installation of machinery and equipment</t>
  </si>
  <si>
    <t>Electricity, gas, steam and air-conditioning supply</t>
  </si>
  <si>
    <t>Water supply</t>
  </si>
  <si>
    <t>Sewerage, waste management and remediation activities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</si>
  <si>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</si>
  <si>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</si>
  <si>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</si>
  <si>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</si>
  <si>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and air transport; warehousing</t>
  </si>
  <si>
    <t>Postal and courier activities</t>
  </si>
  <si>
    <t>Accommodation and food service activities</t>
  </si>
  <si>
    <t>Publishing, audiovisual and broadcasting activities</t>
  </si>
  <si>
    <t>Telecommunications</t>
  </si>
  <si>
    <t>Computer programming, consultancy and related activities; information service activities</t>
  </si>
  <si>
    <t>Financial and insurance activities</t>
  </si>
  <si>
    <t>Real estate activities</t>
  </si>
  <si>
    <t>Legal and accounting activities; management consultancy activities; architectural and engineering activities</t>
  </si>
  <si>
    <t>Scientific research and development; other 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</si>
  <si>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</si>
  <si>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</si>
  <si>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</si>
  <si>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activities</t>
  </si>
  <si>
    <t>Arts, entertainment and recreation</t>
  </si>
  <si>
    <t>Other services and activities of households</t>
  </si>
  <si>
    <t xml:space="preserve"> </t>
  </si>
  <si>
    <t>94-98</t>
  </si>
  <si>
    <t>Përshkrimi</t>
  </si>
  <si>
    <t>Bujqësia, pyjet dhe peshkimi</t>
  </si>
  <si>
    <t>Aktivitete të postës dhe sherbimeve korier</t>
  </si>
  <si>
    <t>Importet (CIF)</t>
  </si>
  <si>
    <t>Marzhi i tregtisë dhe transportit</t>
  </si>
  <si>
    <t>Taksat minus subvencione mbi produktet</t>
  </si>
  <si>
    <t>NVE</t>
  </si>
  <si>
    <t>A01-03</t>
  </si>
  <si>
    <t>B</t>
  </si>
  <si>
    <t>C10-C12</t>
  </si>
  <si>
    <t>C13-C15</t>
  </si>
  <si>
    <t>C16-C18</t>
  </si>
  <si>
    <t>C19</t>
  </si>
  <si>
    <t>C20-C21</t>
  </si>
  <si>
    <t>C22-C23</t>
  </si>
  <si>
    <t>C24-C25</t>
  </si>
  <si>
    <t>C31-C33</t>
  </si>
  <si>
    <t>D35</t>
  </si>
  <si>
    <t>E36</t>
  </si>
  <si>
    <t>E37-E39</t>
  </si>
  <si>
    <t>F</t>
  </si>
  <si>
    <t>G45</t>
  </si>
  <si>
    <t>G46</t>
  </si>
  <si>
    <t>G47</t>
  </si>
  <si>
    <t>H49</t>
  </si>
  <si>
    <t>H50-H52</t>
  </si>
  <si>
    <t>H53</t>
  </si>
  <si>
    <t>I</t>
  </si>
  <si>
    <t>J58-J60</t>
  </si>
  <si>
    <t>J61</t>
  </si>
  <si>
    <t>J62_J63</t>
  </si>
  <si>
    <t>K64-K66</t>
  </si>
  <si>
    <t>L68</t>
  </si>
  <si>
    <t>M69-M71</t>
  </si>
  <si>
    <t>M72-M75</t>
  </si>
  <si>
    <t>N77-N82</t>
  </si>
  <si>
    <t>O84</t>
  </si>
  <si>
    <t>P85</t>
  </si>
  <si>
    <t>Q86-Q88</t>
  </si>
  <si>
    <t>R90-R93</t>
  </si>
  <si>
    <t>P7</t>
  </si>
  <si>
    <t>SUPBP</t>
  </si>
  <si>
    <t>P118</t>
  </si>
  <si>
    <t>D21_M_D31</t>
  </si>
  <si>
    <t>SUPPP</t>
  </si>
  <si>
    <t>Description</t>
  </si>
  <si>
    <t>Total supply at basic prices</t>
  </si>
  <si>
    <t>Trade and transport margins</t>
  </si>
  <si>
    <t>Taxes less subsidies on products</t>
  </si>
  <si>
    <t>Total supply at purchasers' prices</t>
  </si>
  <si>
    <t>NACE</t>
  </si>
  <si>
    <t>TOTAL</t>
  </si>
  <si>
    <t>CPA_A01-03</t>
  </si>
  <si>
    <t>Products of agriculture, forestry and fishing</t>
  </si>
  <si>
    <t>Produkte bujqësore, pyjore dhe të peshkimit</t>
  </si>
  <si>
    <t>CPA_B</t>
  </si>
  <si>
    <t>Produkte të industrisë nxjerrëse</t>
  </si>
  <si>
    <t>CPA_C10-C12</t>
  </si>
  <si>
    <t>Food products, beverages and tobacco products</t>
  </si>
  <si>
    <t>Produkte ushqimore, pije dhe produkte duhani</t>
  </si>
  <si>
    <t>CPA_C13-C15</t>
  </si>
  <si>
    <t>Textiles, wearing apparel and leather products</t>
  </si>
  <si>
    <t>Tekstile, veshje dhe produkte prej lëkure</t>
  </si>
  <si>
    <t>CPA_C16-C18</t>
  </si>
  <si>
    <t>Wood and of products of wood and cork, paper products and printing and recording services</t>
  </si>
  <si>
    <t>Produkte prej druri dhe letre dhe shërbime printimi</t>
  </si>
  <si>
    <t>CPA_C19</t>
  </si>
  <si>
    <t>Coke and refined petroleum products</t>
  </si>
  <si>
    <t>Produkte koksi dhe të rafinimit të naftës</t>
  </si>
  <si>
    <t>CPA_C20-C21</t>
  </si>
  <si>
    <t>Chemical products and basic pharmaceutical products and pharmaceutical preparations</t>
  </si>
  <si>
    <t>Produkte kimike, produkte farmaceutike dhe preparate farmaceutike</t>
  </si>
  <si>
    <t>CPA_C22-C23</t>
  </si>
  <si>
    <t>Plastics products and other non-metallic mineral products</t>
  </si>
  <si>
    <t>Produkte prej gome dhe plastike, dhe produkte  të tjera minerale jo metalike</t>
  </si>
  <si>
    <t>CPA_C24-C25</t>
  </si>
  <si>
    <t>Basic metals and fabricated metal products, except machinery and equipment</t>
  </si>
  <si>
    <t>Produkte me bazë metalike, përveç makinerive dhe pajisjeve</t>
  </si>
  <si>
    <t>CPA_C31-C33</t>
  </si>
  <si>
    <t>Furniture, other manufactured goods and repair and installation services</t>
  </si>
  <si>
    <t>Mobilie, produkte  të tjera, shërbime riparimi dhe instalimi i makinerive dhe pajisjeve</t>
  </si>
  <si>
    <t>CPA_D35</t>
  </si>
  <si>
    <t>Electricity, gas, steam and air-conditioning</t>
  </si>
  <si>
    <t>Energjia elektrike, gazi, avulli dhe ajri i kondicionuar</t>
  </si>
  <si>
    <t>CPA_E36</t>
  </si>
  <si>
    <t>Natural water; water treatment and supply services</t>
  </si>
  <si>
    <t>Shërbime të prodhimit dhe furnizimit me ujë</t>
  </si>
  <si>
    <t>CPA_E37-E39</t>
  </si>
  <si>
    <t xml:space="preserve">Sewerage; waste collection, treatment and disposal activities; materials recovery; remediation activities and other waste management services </t>
  </si>
  <si>
    <t>Shërbime të kanalizimeve, trajtimit dhe menaxhimit te mbetjeve</t>
  </si>
  <si>
    <t>CPA_F</t>
  </si>
  <si>
    <t>Constructions and construction works</t>
  </si>
  <si>
    <t>Shërbime të ndërtimit dhe punëve në ndërtim</t>
  </si>
  <si>
    <t>CPA_G45</t>
  </si>
  <si>
    <t>Wholesale and retail trade and repair services of motor vehicles and motorcycles</t>
  </si>
  <si>
    <t>Shërbime të tregtisë me shumicë dhe me pakicë, riparimi i automjeteve  dhe motoçikletave</t>
  </si>
  <si>
    <t>CPA_G46</t>
  </si>
  <si>
    <t>Wholesale trade services, except of motor vehicles and motorcycles</t>
  </si>
  <si>
    <t>Shërbime të tregëtisë me shumicë, përveç shërbimeve të tregëtisë të automjeteve dhe motorçikletave</t>
  </si>
  <si>
    <t>CPA_G47</t>
  </si>
  <si>
    <t>Retail trade services, except of motor vehicles and motorcycles</t>
  </si>
  <si>
    <t>Shërbime të tregtisë me pakicë, përveç shërbimeve të  tregtisë së automjeteve dhe motorçikletave</t>
  </si>
  <si>
    <t>CPA_H49</t>
  </si>
  <si>
    <t>Land transport services and transport services via pipelines</t>
  </si>
  <si>
    <t>Shërbime të transportit tokësor dhe me tubacione</t>
  </si>
  <si>
    <t>CPA_H50-H52</t>
  </si>
  <si>
    <t>Water, air transport, warehousing services</t>
  </si>
  <si>
    <t>Shërbime të transportit ujor, ajror dhe magazinimit</t>
  </si>
  <si>
    <t>CPA_H53</t>
  </si>
  <si>
    <t>Postal and courier services</t>
  </si>
  <si>
    <t>Shërbime postare</t>
  </si>
  <si>
    <t>CPA_I</t>
  </si>
  <si>
    <t>Accommodation and food services</t>
  </si>
  <si>
    <t>Shërbime të akomodimit dhe  ushqimit</t>
  </si>
  <si>
    <t>CPA_J58-J60</t>
  </si>
  <si>
    <t>Publishing , audiovisual and broadcasting services</t>
  </si>
  <si>
    <t>Shërbime publikimi, audovizive dhe transmetimi</t>
  </si>
  <si>
    <t>CPA_J61</t>
  </si>
  <si>
    <t>Telecommunications services</t>
  </si>
  <si>
    <t>Shërbime telekomunikacioni</t>
  </si>
  <si>
    <t>CPA_J62_J63</t>
  </si>
  <si>
    <t>Computer programming, consultancy and related services; information services</t>
  </si>
  <si>
    <t>Shërbime të teknologjisë së informacionit , konsulencë informatike dhe  shërbime informacioni</t>
  </si>
  <si>
    <t>CPA_K64-K66</t>
  </si>
  <si>
    <t>Financial and insurance services</t>
  </si>
  <si>
    <t>Shërbime financiare dhe të sigurimit</t>
  </si>
  <si>
    <t>CPA_L68</t>
  </si>
  <si>
    <t>Real estate services</t>
  </si>
  <si>
    <t>Shërbime të pasurive të paluajtshme</t>
  </si>
  <si>
    <t>CPA_M69_M71</t>
  </si>
  <si>
    <t>Legal, accounting, management consultancy and architectural and engineering services</t>
  </si>
  <si>
    <t>Shërbime ligjore dhe kontabiliteti, shërbime konsulence në fushën e menaxhimit; shërbime në fushën e arkitekturës dhe inxhinierisë</t>
  </si>
  <si>
    <t>CPA_M72-M75</t>
  </si>
  <si>
    <t>Scientific research and development; other professional, scientific and technical services</t>
  </si>
  <si>
    <t>Shërbime kërkim-zhvillimi shkencor dhe shërbime të tjera profesionale dhe teknike</t>
  </si>
  <si>
    <t>CPA_N77-N82</t>
  </si>
  <si>
    <t>Administrative and support service</t>
  </si>
  <si>
    <t>Shërbime administrative dhe mbështetëse</t>
  </si>
  <si>
    <t>CPA_O84</t>
  </si>
  <si>
    <t>Public administration and defence services; compulsory social security services</t>
  </si>
  <si>
    <t>Shërbime të administrimit publik dhe mbrojtja, shërbime të sigurimit shoqëror të detyrueshëm</t>
  </si>
  <si>
    <t>CPA_P85</t>
  </si>
  <si>
    <t>Education services</t>
  </si>
  <si>
    <t>Shërbime arsimi</t>
  </si>
  <si>
    <t>CPA_Q86-Q88</t>
  </si>
  <si>
    <t>Human health services</t>
  </si>
  <si>
    <t>Shërbime shëndetësore</t>
  </si>
  <si>
    <t>CPA_R90-R93</t>
  </si>
  <si>
    <t>Shërbime artistike, argëtuese dhe çlodhëse</t>
  </si>
  <si>
    <t>CPA_94-98</t>
  </si>
  <si>
    <t xml:space="preserve">Shërbime të tjera kolektive, sociale dhe personale             </t>
  </si>
  <si>
    <t>CPA_TOTAL</t>
  </si>
  <si>
    <t>Total output by activity</t>
  </si>
  <si>
    <t>Konsumi final i familjeve</t>
  </si>
  <si>
    <t>Konsumi final i qeverisë dhe OJF-ve</t>
  </si>
  <si>
    <t>Ndryshim gjendje</t>
  </si>
  <si>
    <t>Përdorimet finale me çmime tregu</t>
  </si>
  <si>
    <t>P3_S14</t>
  </si>
  <si>
    <t>P3_S13</t>
  </si>
  <si>
    <t>P3</t>
  </si>
  <si>
    <t>P51</t>
  </si>
  <si>
    <t>P52</t>
  </si>
  <si>
    <t>P5</t>
  </si>
  <si>
    <t>P6</t>
  </si>
  <si>
    <t>TFINU</t>
  </si>
  <si>
    <t>TU</t>
  </si>
  <si>
    <t>Final consumption expenditure by households</t>
  </si>
  <si>
    <t>Final consumption expenditure by government</t>
  </si>
  <si>
    <t>Final consumption expenditure</t>
  </si>
  <si>
    <t>Gross fixed capital formation</t>
  </si>
  <si>
    <t>Changes in inventories</t>
  </si>
  <si>
    <t>Gross capital formation</t>
  </si>
  <si>
    <t>Final uses at purchasers' prices</t>
  </si>
  <si>
    <t>Total use at purchasers' prices</t>
  </si>
  <si>
    <t>Total intermediate consumption of industries</t>
  </si>
  <si>
    <t>B1G</t>
  </si>
  <si>
    <t>Value added of industries</t>
  </si>
  <si>
    <t>Vlera e Shtuar sipas aktiviteteve</t>
  </si>
  <si>
    <t>Tab 1</t>
  </si>
  <si>
    <t>Tab 2</t>
  </si>
  <si>
    <t>KODI</t>
  </si>
  <si>
    <t>Kërkim- zhvillim shkencor dhe aktivitete të tjera profesionale, shkencore e teknike</t>
  </si>
  <si>
    <t>Imports (CIF)</t>
  </si>
  <si>
    <t>Eksportet (FOB)</t>
  </si>
  <si>
    <t>Exports (FOB)</t>
  </si>
  <si>
    <t>Supply Table at basic prices, including a transformation into purchasers' prices</t>
  </si>
  <si>
    <t>PRODHIMI SIPAS AKTIVITETEVE (NVE) - OUTPUT OF INDUSTRIES (NACE)</t>
  </si>
  <si>
    <t xml:space="preserve">                                                        PRODHIMI SIPAS AKTIVITETEVE (NVE) - OUTPUT OF INDUSTRIES (NACE)</t>
  </si>
  <si>
    <t xml:space="preserve">                                                                   PRODHIMI SIPAS AKTIVITETEVE (NVE) - OUTPUT OF INDUSTRIES (NACE)</t>
  </si>
  <si>
    <t>Tabela e Burimeve me çmime bazë dhe transformimi me çmime tregu</t>
  </si>
  <si>
    <t>KONSUMI NDERMJETES I INDUSTRIVE(NVE) - INPUT OF INDUSTRIES (NACE)</t>
  </si>
  <si>
    <t>VALUIMI-VALUATION</t>
  </si>
  <si>
    <t>në milion Lekë/ in million ALL</t>
  </si>
  <si>
    <t xml:space="preserve">                    në milion Lekë/ in million ALL</t>
  </si>
  <si>
    <t>PERDORIMET FINALE-FINAL USES</t>
  </si>
  <si>
    <t>Shpenzimet e konsumit final</t>
  </si>
  <si>
    <t xml:space="preserve">Formimi bruto i kapitalit </t>
  </si>
  <si>
    <t>Formimi i  bruto i kapitalit fiks</t>
  </si>
  <si>
    <t xml:space="preserve">              35x35</t>
  </si>
  <si>
    <t xml:space="preserve">           35x35</t>
  </si>
  <si>
    <t>CPA_C26-C30</t>
  </si>
  <si>
    <t>Produkte elektronike dhe optike, pajisje elektrike dhe makineri dhe pajisje të paklasifikuara diku tjetër dhe mjete transporti</t>
  </si>
  <si>
    <t>Computer, electronic, optical products, electrical equipment and machinery and equipment n.e.c (including transport equipment).</t>
  </si>
  <si>
    <t>Prodhimi i makinerive dhe pajisjeve dhe mjeteve te transportit</t>
  </si>
  <si>
    <t>C26-C30</t>
  </si>
  <si>
    <t>Manufacture of machinery and equipment and transport equipment</t>
  </si>
  <si>
    <t>Use Table at purchasers' prices</t>
  </si>
  <si>
    <t>Tabela e Përdorimeve me çmime tregu</t>
  </si>
  <si>
    <t>Gjithsej</t>
  </si>
  <si>
    <t>Prodhimi gjithsej sipas aktiviteteve</t>
  </si>
  <si>
    <t>Burimet gjithsej me çmime bazë</t>
  </si>
  <si>
    <t>Burimet gjithsej me çmime tregu</t>
  </si>
  <si>
    <t>Konsumi Ndërmjetës gjithsej sipas aktiviteteve</t>
  </si>
  <si>
    <t>Përdorimet gjithsej me çmime tregu</t>
  </si>
  <si>
    <t>Viti 2017 (me çmime korrente)</t>
  </si>
  <si>
    <t>Year 2017 (at current prices)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</si>
</sst>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IR£&quot;#,##0;\-&quot;IR£&quot;#,##0"/>
    <numFmt numFmtId="166" formatCode="mmmm\ d\,\ yyyy"/>
    <numFmt numFmtId="167" formatCode="_-* #,##0_?_._-;\-* #,##0_?_._-;_-* &quot;-&quot;_?_._-;_-@_-"/>
    <numFmt numFmtId="168" formatCode="_-* #,##0.00_?_._-;\-* #,##0.00_?_._-;_-* &quot;-&quot;??_?_._-;_-@_-"/>
    <numFmt numFmtId="169" formatCode="@\ *."/>
    <numFmt numFmtId="170" formatCode="\ \ \ \ \ \ \ \ \ \ @\ *."/>
    <numFmt numFmtId="171" formatCode="\ \ \ \ \ \ \ \ \ \ \ \ @\ *."/>
    <numFmt numFmtId="172" formatCode="\ \ \ \ \ \ \ \ \ \ \ \ @"/>
    <numFmt numFmtId="173" formatCode="\ \ \ \ \ \ \ \ \ \ \ \ \ @\ *."/>
    <numFmt numFmtId="174" formatCode="\ @\ *."/>
    <numFmt numFmtId="175" formatCode="\ @"/>
    <numFmt numFmtId="176" formatCode="\ \ @\ *."/>
    <numFmt numFmtId="177" formatCode="\ \ @"/>
    <numFmt numFmtId="178" formatCode="\ \ \ @\ *."/>
    <numFmt numFmtId="179" formatCode="\ \ \ @"/>
    <numFmt numFmtId="180" formatCode="\ \ \ \ @\ *."/>
    <numFmt numFmtId="181" formatCode="\ \ \ \ @"/>
    <numFmt numFmtId="182" formatCode="\ \ \ \ \ \ @\ *."/>
    <numFmt numFmtId="183" formatCode="\ \ \ \ \ \ @"/>
    <numFmt numFmtId="184" formatCode="\ \ \ \ \ \ \ @\ *."/>
    <numFmt numFmtId="185" formatCode="\ \ \ \ \ \ \ \ \ @\ *."/>
    <numFmt numFmtId="186" formatCode="\ \ \ \ \ \ \ \ \ @"/>
    <numFmt numFmtId="187" formatCode="###\ ###\ ###\ "/>
    <numFmt numFmtId="188" formatCode="###\ ###\ ###\ ###"/>
    <numFmt numFmtId="189" formatCode="_(* #,##0_);_(* \(#,##0\);_(* &quot;-&quot;??_);_(@_)"/>
    <numFmt numFmtId="190" formatCode="_(* #,##0.000_);_(* \(#,##0.000\);_(* &quot;-&quot;??_);_(@_)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2"/>
      <name val="Academy"/>
    </font>
    <font>
      <sz val="8"/>
      <name val="Academy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6.15"/>
      <name val="Arial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NTHarmonica"/>
      <charset val="204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b/>
      <sz val="12"/>
      <name val="MS Sans Serif"/>
      <family val="2"/>
    </font>
    <font>
      <sz val="4.5"/>
      <name val="Arial"/>
      <family val="2"/>
    </font>
    <font>
      <sz val="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name val="MetaNormalLF-Roman"/>
      <family val="2"/>
    </font>
    <font>
      <sz val="10"/>
      <name val="MetaNormalLF-Roman"/>
    </font>
    <font>
      <b/>
      <sz val="14"/>
      <name val="MetaNormalLF-Roman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1"/>
      <name val="MetaNormalLF-Roman"/>
      <family val="2"/>
    </font>
    <font>
      <sz val="24"/>
      <name val="MetaNormalLF-Roman"/>
      <family val="2"/>
    </font>
    <font>
      <sz val="24"/>
      <name val="Arial"/>
      <family val="2"/>
    </font>
    <font>
      <b/>
      <sz val="20"/>
      <name val="Arial"/>
      <family val="2"/>
    </font>
    <font>
      <b/>
      <i/>
      <sz val="14"/>
      <name val="Arial"/>
      <family val="2"/>
    </font>
    <font>
      <b/>
      <i/>
      <sz val="11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 CE"/>
    </font>
    <font>
      <sz val="10"/>
      <name val="Arial CE"/>
      <family val="2"/>
      <charset val="238"/>
    </font>
    <font>
      <sz val="9"/>
      <name val="Arial"/>
      <family val="2"/>
    </font>
    <font>
      <sz val="8"/>
      <color indexed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9"/>
      <name val="Arial"/>
      <family val="2"/>
    </font>
    <font>
      <b/>
      <sz val="11"/>
      <color indexed="8"/>
      <name val="Arial"/>
      <family val="2"/>
    </font>
    <font>
      <sz val="8"/>
      <name val="Helv"/>
      <charset val="204"/>
    </font>
    <font>
      <sz val="8"/>
      <name val="Arial"/>
      <family val="2"/>
      <charset val="162"/>
    </font>
    <font>
      <sz val="10"/>
      <color indexed="8"/>
      <name val="Arial"/>
      <family val="2"/>
      <charset val="238"/>
    </font>
    <font>
      <sz val="10"/>
      <name val="Arial"/>
      <family val="2"/>
      <charset val="162"/>
    </font>
    <font>
      <b/>
      <sz val="10"/>
      <color theme="1"/>
      <name val="Arial"/>
      <family val="2"/>
    </font>
    <font>
      <sz val="8"/>
      <color rgb="FF000000"/>
      <name val="Tahoma"/>
      <family val="2"/>
    </font>
    <font>
      <sz val="8"/>
      <color indexed="8"/>
      <name val="Arial"/>
      <family val="2"/>
      <charset val="238"/>
    </font>
    <font>
      <u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8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5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5" applyNumberFormat="0" applyAlignment="0" applyProtection="0"/>
    <xf numFmtId="0" fontId="11" fillId="21" borderId="6" applyNumberFormat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3" fillId="0" borderId="0" applyFill="0" applyBorder="0" applyAlignment="0" applyProtection="0"/>
    <xf numFmtId="165" fontId="3" fillId="0" borderId="0" applyFill="0" applyBorder="0" applyAlignment="0" applyProtection="0"/>
    <xf numFmtId="166" fontId="3" fillId="0" borderId="0" applyFill="0" applyBorder="0" applyAlignment="0" applyProtection="0"/>
    <xf numFmtId="0" fontId="14" fillId="0" borderId="0" applyNumberFormat="0" applyFill="0" applyBorder="0" applyAlignment="0" applyProtection="0"/>
    <xf numFmtId="2" fontId="3" fillId="0" borderId="0" applyFill="0" applyBorder="0" applyAlignment="0" applyProtection="0"/>
    <xf numFmtId="0" fontId="15" fillId="4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wrapText="1"/>
    </xf>
    <xf numFmtId="0" fontId="21" fillId="0" borderId="0"/>
    <xf numFmtId="0" fontId="22" fillId="7" borderId="5" applyNumberFormat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Protection="0">
      <alignment horizontal="left" vertical="top" wrapText="1"/>
    </xf>
    <xf numFmtId="0" fontId="25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13" fillId="0" borderId="0"/>
    <xf numFmtId="0" fontId="1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3" fillId="0" borderId="0"/>
    <xf numFmtId="0" fontId="3" fillId="23" borderId="12" applyNumberFormat="0" applyFont="0" applyAlignment="0" applyProtection="0"/>
    <xf numFmtId="167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" fillId="0" borderId="0" applyFont="0" applyFill="0" applyBorder="0" applyProtection="0"/>
    <xf numFmtId="0" fontId="28" fillId="20" borderId="13" applyNumberFormat="0" applyAlignment="0" applyProtection="0"/>
    <xf numFmtId="9" fontId="3" fillId="0" borderId="0" applyFont="0" applyFill="0" applyBorder="0" applyAlignment="0" applyProtection="0"/>
    <xf numFmtId="3" fontId="24" fillId="0" borderId="0" applyFill="0" applyBorder="0" applyProtection="0">
      <alignment horizontal="right"/>
    </xf>
    <xf numFmtId="49" fontId="24" fillId="0" borderId="0" applyFill="0" applyBorder="0" applyProtection="0">
      <alignment horizontal="right"/>
    </xf>
    <xf numFmtId="49" fontId="24" fillId="0" borderId="0" applyFill="0" applyBorder="0" applyProtection="0">
      <alignment horizontal="left" vertical="top"/>
    </xf>
    <xf numFmtId="49" fontId="29" fillId="0" borderId="0" applyFill="0" applyBorder="0" applyProtection="0">
      <alignment horizontal="right"/>
    </xf>
    <xf numFmtId="49" fontId="4" fillId="0" borderId="0" applyFill="0" applyBorder="0" applyProtection="0">
      <alignment horizontal="left"/>
    </xf>
    <xf numFmtId="0" fontId="29" fillId="0" borderId="0" applyNumberFormat="0" applyFill="0" applyBorder="0" applyProtection="0"/>
    <xf numFmtId="49" fontId="29" fillId="0" borderId="11" applyFill="0" applyProtection="0">
      <alignment horizontal="center"/>
    </xf>
    <xf numFmtId="49" fontId="29" fillId="0" borderId="11" applyFill="0" applyProtection="0">
      <alignment horizontal="center" vertical="justify" wrapText="1"/>
    </xf>
    <xf numFmtId="49" fontId="30" fillId="0" borderId="11" applyFill="0" applyProtection="0">
      <alignment horizontal="center" vertical="top" wrapText="1"/>
    </xf>
    <xf numFmtId="49" fontId="29" fillId="0" borderId="0" applyFill="0" applyBorder="0" applyProtection="0">
      <alignment horizontal="right" vertical="top"/>
    </xf>
    <xf numFmtId="49" fontId="24" fillId="0" borderId="0" applyFill="0" applyBorder="0" applyProtection="0">
      <alignment horizontal="right" vertical="top" wrapText="1"/>
    </xf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9" fontId="29" fillId="0" borderId="14" applyFill="0" applyProtection="0">
      <alignment horizontal="center"/>
    </xf>
    <xf numFmtId="49" fontId="29" fillId="0" borderId="14" applyFill="0" applyProtection="0">
      <alignment horizontal="center" wrapText="1"/>
    </xf>
    <xf numFmtId="0" fontId="29" fillId="0" borderId="14" applyFill="0" applyProtection="0">
      <alignment horizontal="center"/>
    </xf>
    <xf numFmtId="0" fontId="30" fillId="0" borderId="14" applyFill="0" applyProtection="0">
      <alignment horizontal="center" vertical="top"/>
    </xf>
    <xf numFmtId="0" fontId="24" fillId="0" borderId="15" applyNumberFormat="0" applyFill="0" applyProtection="0">
      <alignment vertical="top"/>
    </xf>
    <xf numFmtId="49" fontId="29" fillId="0" borderId="15" applyFill="0" applyProtection="0">
      <alignment horizontal="center" vertical="justify" wrapText="1"/>
    </xf>
    <xf numFmtId="49" fontId="29" fillId="0" borderId="15" applyFill="0" applyProtection="0">
      <alignment horizontal="center"/>
    </xf>
    <xf numFmtId="0" fontId="29" fillId="0" borderId="15" applyFill="0" applyProtection="0">
      <alignment horizontal="center"/>
    </xf>
    <xf numFmtId="0" fontId="30" fillId="0" borderId="15" applyFill="0" applyProtection="0">
      <alignment horizontal="center" vertical="top"/>
    </xf>
    <xf numFmtId="0" fontId="29" fillId="0" borderId="0" applyNumberFormat="0" applyFill="0" applyBorder="0" applyProtection="0">
      <alignment horizontal="left"/>
    </xf>
    <xf numFmtId="0" fontId="24" fillId="24" borderId="11" applyNumberFormat="0" applyAlignment="0" applyProtection="0"/>
    <xf numFmtId="3" fontId="24" fillId="24" borderId="11">
      <alignment horizontal="right"/>
      <protection locked="0"/>
    </xf>
    <xf numFmtId="49" fontId="24" fillId="25" borderId="0" applyBorder="0">
      <alignment horizontal="right"/>
      <protection locked="0"/>
    </xf>
    <xf numFmtId="0" fontId="32" fillId="24" borderId="11" applyNumberFormat="0">
      <alignment horizontal="left" vertical="top" wrapText="1"/>
      <protection locked="0"/>
    </xf>
    <xf numFmtId="0" fontId="24" fillId="0" borderId="11" applyNumberFormat="0" applyFill="0" applyAlignment="0" applyProtection="0"/>
    <xf numFmtId="3" fontId="24" fillId="0" borderId="11" applyFill="0" applyProtection="0">
      <alignment horizontal="right"/>
    </xf>
    <xf numFmtId="0" fontId="32" fillId="0" borderId="11" applyNumberFormat="0" applyFill="0" applyProtection="0">
      <alignment horizontal="left" vertical="top" wrapText="1"/>
    </xf>
    <xf numFmtId="0" fontId="5" fillId="0" borderId="0"/>
    <xf numFmtId="0" fontId="33" fillId="0" borderId="0" applyNumberFormat="0" applyBorder="0" applyAlignment="0">
      <alignment horizontal="left" readingOrder="1"/>
    </xf>
    <xf numFmtId="0" fontId="34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6" fillId="0" borderId="0" applyNumberForma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3" fillId="0" borderId="0"/>
    <xf numFmtId="43" fontId="3" fillId="0" borderId="0" applyFont="0" applyFill="0" applyBorder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1" fillId="0" borderId="0"/>
    <xf numFmtId="169" fontId="43" fillId="0" borderId="0"/>
    <xf numFmtId="49" fontId="43" fillId="0" borderId="0"/>
    <xf numFmtId="170" fontId="43" fillId="0" borderId="0">
      <alignment horizontal="center"/>
    </xf>
    <xf numFmtId="171" fontId="43" fillId="0" borderId="0"/>
    <xf numFmtId="172" fontId="43" fillId="0" borderId="0"/>
    <xf numFmtId="173" fontId="43" fillId="0" borderId="0"/>
    <xf numFmtId="174" fontId="44" fillId="0" borderId="0"/>
    <xf numFmtId="175" fontId="4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176" fontId="45" fillId="0" borderId="0"/>
    <xf numFmtId="177" fontId="44" fillId="0" borderId="0"/>
    <xf numFmtId="178" fontId="43" fillId="0" borderId="0"/>
    <xf numFmtId="179" fontId="44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180" fontId="45" fillId="0" borderId="0"/>
    <xf numFmtId="181" fontId="44" fillId="0" borderId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182" fontId="43" fillId="0" borderId="0"/>
    <xf numFmtId="183" fontId="43" fillId="0" borderId="0">
      <alignment horizontal="center"/>
    </xf>
    <xf numFmtId="184" fontId="43" fillId="0" borderId="0">
      <alignment horizontal="center"/>
    </xf>
    <xf numFmtId="185" fontId="43" fillId="0" borderId="0"/>
    <xf numFmtId="186" fontId="43" fillId="0" borderId="0">
      <alignment horizontal="center"/>
    </xf>
    <xf numFmtId="0" fontId="43" fillId="0" borderId="4"/>
    <xf numFmtId="169" fontId="44" fillId="0" borderId="0"/>
    <xf numFmtId="49" fontId="44" fillId="0" borderId="0"/>
    <xf numFmtId="0" fontId="46" fillId="0" borderId="0"/>
    <xf numFmtId="0" fontId="3" fillId="0" borderId="0"/>
    <xf numFmtId="0" fontId="53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7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1"/>
    <xf numFmtId="0" fontId="2" fillId="0" borderId="0" xfId="0" applyFont="1"/>
    <xf numFmtId="0" fontId="0" fillId="0" borderId="0" xfId="0" applyFill="1"/>
    <xf numFmtId="0" fontId="40" fillId="0" borderId="0" xfId="158" applyFont="1" applyAlignment="1" applyProtection="1">
      <alignment horizontal="left" indent="1"/>
      <protection locked="0"/>
    </xf>
    <xf numFmtId="0" fontId="40" fillId="0" borderId="0" xfId="158" applyFont="1" applyAlignment="1">
      <alignment horizontal="left" indent="1"/>
    </xf>
    <xf numFmtId="0" fontId="3" fillId="0" borderId="0" xfId="158" applyAlignment="1">
      <alignment horizontal="left" indent="1"/>
    </xf>
    <xf numFmtId="0" fontId="42" fillId="0" borderId="0" xfId="158" applyFont="1" applyAlignment="1">
      <alignment horizontal="left" indent="1"/>
    </xf>
    <xf numFmtId="0" fontId="38" fillId="0" borderId="0" xfId="0" applyFont="1"/>
    <xf numFmtId="0" fontId="38" fillId="0" borderId="0" xfId="0" applyFont="1" applyFill="1"/>
    <xf numFmtId="0" fontId="26" fillId="0" borderId="0" xfId="158" applyNumberFormat="1" applyFont="1" applyProtection="1"/>
    <xf numFmtId="49" fontId="50" fillId="0" borderId="0" xfId="158" applyNumberFormat="1" applyFont="1" applyProtection="1">
      <protection locked="0"/>
    </xf>
    <xf numFmtId="0" fontId="50" fillId="0" borderId="0" xfId="158" applyNumberFormat="1" applyFont="1" applyAlignment="1" applyProtection="1">
      <alignment horizontal="center"/>
      <protection locked="0"/>
    </xf>
    <xf numFmtId="0" fontId="51" fillId="0" borderId="0" xfId="158" applyNumberFormat="1" applyFont="1" applyAlignment="1" applyProtection="1">
      <alignment horizontal="center"/>
      <protection locked="0"/>
    </xf>
    <xf numFmtId="0" fontId="39" fillId="0" borderId="0" xfId="157" applyAlignment="1" applyProtection="1"/>
    <xf numFmtId="0" fontId="52" fillId="0" borderId="0" xfId="203" applyAlignment="1" applyProtection="1"/>
    <xf numFmtId="1" fontId="54" fillId="0" borderId="0" xfId="202" applyNumberFormat="1" applyFont="1" applyBorder="1" applyAlignment="1">
      <alignment vertical="center"/>
    </xf>
    <xf numFmtId="0" fontId="54" fillId="0" borderId="0" xfId="202" applyFont="1" applyBorder="1" applyAlignment="1">
      <alignment vertical="center"/>
    </xf>
    <xf numFmtId="0" fontId="4" fillId="0" borderId="0" xfId="202" applyFont="1" applyAlignment="1" applyProtection="1">
      <alignment horizontal="center"/>
    </xf>
    <xf numFmtId="0" fontId="4" fillId="0" borderId="0" xfId="204" applyFont="1" applyAlignment="1" applyProtection="1">
      <alignment horizontal="center" vertical="center"/>
    </xf>
    <xf numFmtId="0" fontId="54" fillId="0" borderId="0" xfId="202" applyFont="1" applyAlignment="1">
      <alignment vertical="center"/>
    </xf>
    <xf numFmtId="0" fontId="3" fillId="0" borderId="22" xfId="202" applyNumberFormat="1" applyFont="1" applyFill="1" applyBorder="1" applyAlignment="1" applyProtection="1">
      <alignment horizontal="left" vertical="center"/>
    </xf>
    <xf numFmtId="0" fontId="56" fillId="0" borderId="22" xfId="202" applyNumberFormat="1" applyFont="1" applyFill="1" applyBorder="1" applyAlignment="1" applyProtection="1">
      <alignment horizontal="left" vertical="center"/>
    </xf>
    <xf numFmtId="0" fontId="3" fillId="0" borderId="23" xfId="202" applyNumberFormat="1" applyFont="1" applyFill="1" applyBorder="1" applyAlignment="1" applyProtection="1">
      <alignment horizontal="left" vertical="center"/>
    </xf>
    <xf numFmtId="0" fontId="56" fillId="0" borderId="23" xfId="202" applyNumberFormat="1" applyFont="1" applyFill="1" applyBorder="1" applyAlignment="1" applyProtection="1">
      <alignment horizontal="left" vertical="center"/>
    </xf>
    <xf numFmtId="0" fontId="54" fillId="0" borderId="0" xfId="202" applyFont="1" applyFill="1" applyBorder="1" applyAlignment="1">
      <alignment vertical="center"/>
    </xf>
    <xf numFmtId="0" fontId="3" fillId="0" borderId="24" xfId="202" applyNumberFormat="1" applyFont="1" applyFill="1" applyBorder="1" applyAlignment="1" applyProtection="1">
      <alignment horizontal="left" vertical="center"/>
    </xf>
    <xf numFmtId="0" fontId="3" fillId="28" borderId="27" xfId="202" applyNumberFormat="1" applyFont="1" applyFill="1" applyBorder="1" applyAlignment="1" applyProtection="1">
      <alignment horizontal="left" vertical="center"/>
    </xf>
    <xf numFmtId="0" fontId="54" fillId="0" borderId="0" xfId="202" applyFont="1" applyFill="1" applyAlignment="1">
      <alignment vertical="center"/>
    </xf>
    <xf numFmtId="0" fontId="3" fillId="0" borderId="23" xfId="0" applyNumberFormat="1" applyFont="1" applyFill="1" applyBorder="1" applyAlignment="1" applyProtection="1">
      <alignment horizontal="left" vertical="center"/>
    </xf>
    <xf numFmtId="0" fontId="3" fillId="0" borderId="32" xfId="0" applyFont="1" applyFill="1" applyBorder="1" applyAlignment="1" applyProtection="1">
      <alignment horizontal="center" vertical="center" wrapText="1"/>
    </xf>
    <xf numFmtId="1" fontId="3" fillId="0" borderId="33" xfId="202" applyNumberFormat="1" applyFont="1" applyFill="1" applyBorder="1" applyAlignment="1">
      <alignment horizontal="center" vertical="center" wrapText="1"/>
    </xf>
    <xf numFmtId="1" fontId="3" fillId="0" borderId="34" xfId="202" applyNumberFormat="1" applyFont="1" applyFill="1" applyBorder="1" applyAlignment="1">
      <alignment horizontal="center" vertical="center" wrapText="1"/>
    </xf>
    <xf numFmtId="1" fontId="3" fillId="0" borderId="35" xfId="202" applyNumberFormat="1" applyFont="1" applyFill="1" applyBorder="1" applyAlignment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41" xfId="202" applyNumberFormat="1" applyFont="1" applyFill="1" applyBorder="1" applyAlignment="1" applyProtection="1">
      <alignment horizontal="left" vertical="center"/>
    </xf>
    <xf numFmtId="0" fontId="3" fillId="0" borderId="42" xfId="202" applyNumberFormat="1" applyFont="1" applyFill="1" applyBorder="1" applyAlignment="1" applyProtection="1">
      <alignment horizontal="left" vertical="center"/>
    </xf>
    <xf numFmtId="3" fontId="61" fillId="27" borderId="33" xfId="202" applyNumberFormat="1" applyFont="1" applyFill="1" applyBorder="1" applyAlignment="1">
      <alignment vertical="center"/>
    </xf>
    <xf numFmtId="3" fontId="61" fillId="27" borderId="34" xfId="202" applyNumberFormat="1" applyFont="1" applyFill="1" applyBorder="1" applyAlignment="1">
      <alignment vertical="center"/>
    </xf>
    <xf numFmtId="3" fontId="61" fillId="27" borderId="36" xfId="202" applyNumberFormat="1" applyFont="1" applyFill="1" applyBorder="1" applyAlignment="1">
      <alignment vertical="center"/>
    </xf>
    <xf numFmtId="3" fontId="54" fillId="0" borderId="0" xfId="202" applyNumberFormat="1" applyFont="1" applyFill="1" applyBorder="1" applyAlignment="1">
      <alignment vertical="center"/>
    </xf>
    <xf numFmtId="1" fontId="3" fillId="26" borderId="20" xfId="202" applyNumberFormat="1" applyFont="1" applyFill="1" applyBorder="1" applyAlignment="1">
      <alignment horizontal="center" vertical="center" wrapText="1"/>
    </xf>
    <xf numFmtId="1" fontId="3" fillId="26" borderId="3" xfId="202" applyNumberFormat="1" applyFont="1" applyFill="1" applyBorder="1" applyAlignment="1">
      <alignment horizontal="center" vertical="center" wrapText="1"/>
    </xf>
    <xf numFmtId="1" fontId="3" fillId="26" borderId="21" xfId="202" applyNumberFormat="1" applyFont="1" applyFill="1" applyBorder="1" applyAlignment="1">
      <alignment horizontal="center" vertical="center" wrapText="1"/>
    </xf>
    <xf numFmtId="1" fontId="3" fillId="0" borderId="4" xfId="202" applyNumberFormat="1" applyFont="1" applyFill="1" applyBorder="1" applyAlignment="1">
      <alignment horizontal="center" vertical="center" wrapText="1"/>
    </xf>
    <xf numFmtId="1" fontId="3" fillId="0" borderId="28" xfId="202" applyNumberFormat="1" applyFont="1" applyFill="1" applyBorder="1" applyAlignment="1">
      <alignment horizontal="center" vertical="center" wrapText="1"/>
    </xf>
    <xf numFmtId="1" fontId="3" fillId="26" borderId="29" xfId="202" applyNumberFormat="1" applyFont="1" applyFill="1" applyBorder="1" applyAlignment="1">
      <alignment horizontal="center" vertical="center" wrapText="1"/>
    </xf>
    <xf numFmtId="3" fontId="61" fillId="27" borderId="30" xfId="202" applyNumberFormat="1" applyFont="1" applyFill="1" applyBorder="1" applyAlignment="1">
      <alignment vertical="center"/>
    </xf>
    <xf numFmtId="1" fontId="3" fillId="26" borderId="28" xfId="202" applyNumberFormat="1" applyFont="1" applyFill="1" applyBorder="1" applyAlignment="1">
      <alignment horizontal="center" vertical="center" wrapText="1"/>
    </xf>
    <xf numFmtId="1" fontId="3" fillId="26" borderId="1" xfId="202" applyNumberFormat="1" applyFont="1" applyFill="1" applyBorder="1" applyAlignment="1">
      <alignment horizontal="center" vertical="center" wrapText="1"/>
    </xf>
    <xf numFmtId="1" fontId="3" fillId="26" borderId="33" xfId="202" applyNumberFormat="1" applyFont="1" applyFill="1" applyBorder="1" applyAlignment="1">
      <alignment horizontal="center" vertical="center" wrapText="1"/>
    </xf>
    <xf numFmtId="0" fontId="3" fillId="0" borderId="22" xfId="0" applyNumberFormat="1" applyFont="1" applyFill="1" applyBorder="1" applyAlignment="1" applyProtection="1">
      <alignment horizontal="left" vertical="center"/>
    </xf>
    <xf numFmtId="1" fontId="60" fillId="0" borderId="43" xfId="202" applyNumberFormat="1" applyFont="1" applyBorder="1" applyAlignment="1">
      <alignment horizontal="center" vertical="center"/>
    </xf>
    <xf numFmtId="1" fontId="60" fillId="0" borderId="1" xfId="202" applyNumberFormat="1" applyFont="1" applyBorder="1" applyAlignment="1">
      <alignment horizontal="center" vertical="center"/>
    </xf>
    <xf numFmtId="1" fontId="60" fillId="0" borderId="1" xfId="202" applyNumberFormat="1" applyFont="1" applyBorder="1" applyAlignment="1" applyProtection="1">
      <alignment horizontal="center" vertical="center"/>
      <protection locked="0"/>
    </xf>
    <xf numFmtId="1" fontId="60" fillId="0" borderId="26" xfId="202" applyNumberFormat="1" applyFont="1" applyBorder="1" applyAlignment="1" applyProtection="1">
      <alignment horizontal="center" vertical="center"/>
      <protection locked="0"/>
    </xf>
    <xf numFmtId="1" fontId="60" fillId="0" borderId="35" xfId="202" applyNumberFormat="1" applyFont="1" applyBorder="1" applyAlignment="1">
      <alignment horizontal="center" vertical="center"/>
    </xf>
    <xf numFmtId="0" fontId="3" fillId="28" borderId="45" xfId="202" applyNumberFormat="1" applyFont="1" applyFill="1" applyBorder="1" applyAlignment="1" applyProtection="1">
      <alignment horizontal="left" vertical="center"/>
    </xf>
    <xf numFmtId="1" fontId="60" fillId="0" borderId="19" xfId="202" applyNumberFormat="1" applyFont="1" applyBorder="1" applyAlignment="1" applyProtection="1">
      <alignment horizontal="center" vertical="center"/>
      <protection locked="0"/>
    </xf>
    <xf numFmtId="1" fontId="3" fillId="26" borderId="39" xfId="202" applyNumberFormat="1" applyFont="1" applyFill="1" applyBorder="1" applyAlignment="1">
      <alignment horizontal="center" vertical="center" wrapText="1"/>
    </xf>
    <xf numFmtId="3" fontId="61" fillId="27" borderId="46" xfId="202" applyNumberFormat="1" applyFont="1" applyFill="1" applyBorder="1" applyAlignment="1">
      <alignment vertical="center"/>
    </xf>
    <xf numFmtId="1" fontId="3" fillId="26" borderId="26" xfId="202" applyNumberFormat="1" applyFont="1" applyFill="1" applyBorder="1" applyAlignment="1">
      <alignment horizontal="center" vertical="center" wrapText="1"/>
    </xf>
    <xf numFmtId="1" fontId="3" fillId="0" borderId="1" xfId="202" applyNumberFormat="1" applyFont="1" applyFill="1" applyBorder="1" applyAlignment="1">
      <alignment horizontal="center" vertical="center" wrapText="1"/>
    </xf>
    <xf numFmtId="1" fontId="3" fillId="26" borderId="19" xfId="202" applyNumberFormat="1" applyFont="1" applyFill="1" applyBorder="1" applyAlignment="1">
      <alignment horizontal="center" vertical="center" wrapText="1"/>
    </xf>
    <xf numFmtId="1" fontId="3" fillId="26" borderId="2" xfId="20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" fontId="3" fillId="26" borderId="47" xfId="202" applyNumberFormat="1" applyFont="1" applyFill="1" applyBorder="1" applyAlignment="1">
      <alignment horizontal="center" vertical="center" wrapText="1"/>
    </xf>
    <xf numFmtId="1" fontId="3" fillId="26" borderId="48" xfId="202" applyNumberFormat="1" applyFont="1" applyFill="1" applyBorder="1" applyAlignment="1">
      <alignment horizontal="center" vertical="center" wrapText="1"/>
    </xf>
    <xf numFmtId="0" fontId="58" fillId="0" borderId="0" xfId="1" applyFont="1" applyAlignment="1">
      <alignment horizontal="left"/>
    </xf>
    <xf numFmtId="0" fontId="62" fillId="0" borderId="0" xfId="1" applyFont="1" applyAlignment="1"/>
    <xf numFmtId="0" fontId="63" fillId="0" borderId="0" xfId="202" applyFont="1" applyBorder="1" applyAlignment="1">
      <alignment vertical="center"/>
    </xf>
    <xf numFmtId="1" fontId="60" fillId="0" borderId="26" xfId="202" applyNumberFormat="1" applyFont="1" applyBorder="1" applyAlignment="1">
      <alignment horizontal="center" vertical="center"/>
    </xf>
    <xf numFmtId="1" fontId="3" fillId="26" borderId="51" xfId="202" applyNumberFormat="1" applyFont="1" applyFill="1" applyBorder="1" applyAlignment="1">
      <alignment horizontal="center" vertical="center" wrapText="1"/>
    </xf>
    <xf numFmtId="0" fontId="66" fillId="0" borderId="0" xfId="202" applyFont="1" applyBorder="1" applyAlignment="1">
      <alignment vertical="center"/>
    </xf>
    <xf numFmtId="188" fontId="67" fillId="26" borderId="15" xfId="0" applyNumberFormat="1" applyFont="1" applyFill="1" applyBorder="1"/>
    <xf numFmtId="0" fontId="55" fillId="0" borderId="52" xfId="202" applyFont="1" applyBorder="1" applyAlignment="1">
      <alignment vertical="center"/>
    </xf>
    <xf numFmtId="0" fontId="54" fillId="0" borderId="53" xfId="202" applyFont="1" applyBorder="1" applyAlignment="1">
      <alignment vertical="center"/>
    </xf>
    <xf numFmtId="0" fontId="65" fillId="29" borderId="54" xfId="0" applyFont="1" applyFill="1" applyBorder="1" applyAlignment="1">
      <alignment vertical="center" wrapText="1"/>
    </xf>
    <xf numFmtId="0" fontId="65" fillId="29" borderId="53" xfId="0" applyFont="1" applyFill="1" applyBorder="1" applyAlignment="1">
      <alignment vertical="center" wrapText="1"/>
    </xf>
    <xf numFmtId="0" fontId="65" fillId="29" borderId="17" xfId="0" applyFont="1" applyFill="1" applyBorder="1" applyAlignment="1">
      <alignment vertical="center" wrapText="1"/>
    </xf>
    <xf numFmtId="0" fontId="65" fillId="29" borderId="58" xfId="0" applyFont="1" applyFill="1" applyBorder="1" applyAlignment="1">
      <alignment vertical="center" wrapText="1"/>
    </xf>
    <xf numFmtId="188" fontId="67" fillId="26" borderId="59" xfId="0" applyNumberFormat="1" applyFont="1" applyFill="1" applyBorder="1"/>
    <xf numFmtId="188" fontId="67" fillId="26" borderId="60" xfId="0" applyNumberFormat="1" applyFont="1" applyFill="1" applyBorder="1"/>
    <xf numFmtId="189" fontId="54" fillId="0" borderId="0" xfId="206" applyNumberFormat="1" applyFont="1" applyBorder="1" applyAlignment="1">
      <alignment vertical="center"/>
    </xf>
    <xf numFmtId="0" fontId="68" fillId="29" borderId="30" xfId="0" applyFont="1" applyFill="1" applyBorder="1" applyAlignment="1">
      <alignment horizontal="left"/>
    </xf>
    <xf numFmtId="189" fontId="54" fillId="0" borderId="0" xfId="206" applyNumberFormat="1" applyFont="1" applyFill="1" applyBorder="1" applyAlignment="1">
      <alignment vertical="center"/>
    </xf>
    <xf numFmtId="43" fontId="54" fillId="0" borderId="0" xfId="206" applyFont="1" applyFill="1" applyBorder="1" applyAlignment="1">
      <alignment vertical="center"/>
    </xf>
    <xf numFmtId="188" fontId="67" fillId="26" borderId="62" xfId="0" applyNumberFormat="1" applyFont="1" applyFill="1" applyBorder="1"/>
    <xf numFmtId="188" fontId="67" fillId="0" borderId="63" xfId="0" applyNumberFormat="1" applyFont="1" applyBorder="1"/>
    <xf numFmtId="188" fontId="67" fillId="26" borderId="64" xfId="0" applyNumberFormat="1" applyFont="1" applyFill="1" applyBorder="1"/>
    <xf numFmtId="188" fontId="67" fillId="26" borderId="65" xfId="0" applyNumberFormat="1" applyFont="1" applyFill="1" applyBorder="1"/>
    <xf numFmtId="188" fontId="67" fillId="26" borderId="66" xfId="0" applyNumberFormat="1" applyFont="1" applyFill="1" applyBorder="1"/>
    <xf numFmtId="188" fontId="67" fillId="26" borderId="67" xfId="0" applyNumberFormat="1" applyFont="1" applyFill="1" applyBorder="1"/>
    <xf numFmtId="188" fontId="67" fillId="26" borderId="68" xfId="0" applyNumberFormat="1" applyFont="1" applyFill="1" applyBorder="1"/>
    <xf numFmtId="188" fontId="67" fillId="26" borderId="69" xfId="0" applyNumberFormat="1" applyFont="1" applyFill="1" applyBorder="1"/>
    <xf numFmtId="188" fontId="67" fillId="26" borderId="63" xfId="0" applyNumberFormat="1" applyFont="1" applyFill="1" applyBorder="1"/>
    <xf numFmtId="188" fontId="67" fillId="26" borderId="61" xfId="0" applyNumberFormat="1" applyFont="1" applyFill="1" applyBorder="1"/>
    <xf numFmtId="188" fontId="67" fillId="26" borderId="71" xfId="0" applyNumberFormat="1" applyFont="1" applyFill="1" applyBorder="1"/>
    <xf numFmtId="187" fontId="3" fillId="25" borderId="72" xfId="202" applyNumberFormat="1" applyFont="1" applyFill="1" applyBorder="1" applyAlignment="1" applyProtection="1">
      <alignment horizontal="right" vertical="center"/>
      <protection locked="0"/>
    </xf>
    <xf numFmtId="187" fontId="3" fillId="25" borderId="73" xfId="202" applyNumberFormat="1" applyFont="1" applyFill="1" applyBorder="1" applyAlignment="1" applyProtection="1">
      <alignment horizontal="right" vertical="center"/>
      <protection locked="0"/>
    </xf>
    <xf numFmtId="187" fontId="3" fillId="25" borderId="74" xfId="202" applyNumberFormat="1" applyFont="1" applyFill="1" applyBorder="1" applyAlignment="1" applyProtection="1">
      <alignment horizontal="right" vertical="center"/>
      <protection locked="0"/>
    </xf>
    <xf numFmtId="188" fontId="54" fillId="0" borderId="0" xfId="202" applyNumberFormat="1" applyFont="1" applyFill="1" applyBorder="1" applyAlignment="1">
      <alignment vertical="center"/>
    </xf>
    <xf numFmtId="188" fontId="54" fillId="0" borderId="0" xfId="202" applyNumberFormat="1" applyFont="1" applyBorder="1" applyAlignment="1">
      <alignment vertical="center"/>
    </xf>
    <xf numFmtId="0" fontId="3" fillId="0" borderId="66" xfId="0" applyNumberFormat="1" applyFont="1" applyFill="1" applyBorder="1" applyAlignment="1" applyProtection="1">
      <alignment horizontal="left" vertical="center"/>
    </xf>
    <xf numFmtId="0" fontId="3" fillId="0" borderId="70" xfId="0" applyNumberFormat="1" applyFont="1" applyFill="1" applyBorder="1" applyAlignment="1" applyProtection="1">
      <alignment horizontal="left" vertical="center"/>
    </xf>
    <xf numFmtId="0" fontId="3" fillId="0" borderId="70" xfId="202" applyNumberFormat="1" applyFont="1" applyFill="1" applyBorder="1" applyAlignment="1" applyProtection="1">
      <alignment horizontal="left" vertical="center"/>
    </xf>
    <xf numFmtId="0" fontId="57" fillId="0" borderId="19" xfId="205" applyFont="1" applyBorder="1" applyProtection="1">
      <alignment vertical="top"/>
    </xf>
    <xf numFmtId="0" fontId="3" fillId="0" borderId="75" xfId="202" applyNumberFormat="1" applyFont="1" applyFill="1" applyBorder="1" applyAlignment="1" applyProtection="1">
      <alignment horizontal="left" vertical="center"/>
    </xf>
    <xf numFmtId="0" fontId="3" fillId="28" borderId="76" xfId="202" applyNumberFormat="1" applyFont="1" applyFill="1" applyBorder="1" applyAlignment="1" applyProtection="1">
      <alignment horizontal="left" vertical="center"/>
    </xf>
    <xf numFmtId="0" fontId="3" fillId="0" borderId="77" xfId="202" applyNumberFormat="1" applyFont="1" applyFill="1" applyBorder="1" applyAlignment="1" applyProtection="1">
      <alignment horizontal="left" vertical="center"/>
    </xf>
    <xf numFmtId="188" fontId="67" fillId="26" borderId="40" xfId="0" applyNumberFormat="1" applyFont="1" applyFill="1" applyBorder="1"/>
    <xf numFmtId="188" fontId="67" fillId="26" borderId="37" xfId="0" applyNumberFormat="1" applyFont="1" applyFill="1" applyBorder="1"/>
    <xf numFmtId="188" fontId="67" fillId="26" borderId="0" xfId="0" applyNumberFormat="1" applyFont="1" applyFill="1" applyBorder="1"/>
    <xf numFmtId="188" fontId="67" fillId="26" borderId="78" xfId="0" applyNumberFormat="1" applyFont="1" applyFill="1" applyBorder="1"/>
    <xf numFmtId="188" fontId="67" fillId="26" borderId="19" xfId="0" applyNumberFormat="1" applyFont="1" applyFill="1" applyBorder="1"/>
    <xf numFmtId="188" fontId="67" fillId="26" borderId="75" xfId="0" applyNumberFormat="1" applyFont="1" applyFill="1" applyBorder="1"/>
    <xf numFmtId="188" fontId="67" fillId="26" borderId="38" xfId="0" applyNumberFormat="1" applyFont="1" applyFill="1" applyBorder="1" applyAlignment="1">
      <alignment horizontal="left"/>
    </xf>
    <xf numFmtId="188" fontId="67" fillId="26" borderId="63" xfId="0" applyNumberFormat="1" applyFont="1" applyFill="1" applyBorder="1" applyAlignment="1">
      <alignment horizontal="left"/>
    </xf>
    <xf numFmtId="0" fontId="70" fillId="0" borderId="0" xfId="202" applyFont="1" applyFill="1" applyBorder="1" applyAlignment="1">
      <alignment vertical="center"/>
    </xf>
    <xf numFmtId="3" fontId="70" fillId="0" borderId="0" xfId="202" applyNumberFormat="1" applyFont="1" applyFill="1" applyBorder="1" applyAlignment="1">
      <alignment vertical="center"/>
    </xf>
    <xf numFmtId="189" fontId="70" fillId="0" borderId="0" xfId="206" applyNumberFormat="1" applyFont="1" applyFill="1" applyBorder="1" applyAlignment="1">
      <alignment vertical="center"/>
    </xf>
    <xf numFmtId="188" fontId="70" fillId="0" borderId="0" xfId="202" applyNumberFormat="1" applyFont="1" applyFill="1" applyBorder="1" applyAlignment="1">
      <alignment vertical="center"/>
    </xf>
    <xf numFmtId="189" fontId="54" fillId="0" borderId="0" xfId="202" applyNumberFormat="1" applyFont="1" applyFill="1" applyBorder="1" applyAlignment="1">
      <alignment vertical="center"/>
    </xf>
    <xf numFmtId="190" fontId="54" fillId="0" borderId="0" xfId="206" applyNumberFormat="1" applyFont="1" applyFill="1" applyBorder="1" applyAlignment="1">
      <alignment vertical="center"/>
    </xf>
    <xf numFmtId="0" fontId="37" fillId="0" borderId="0" xfId="0" applyFont="1" applyFill="1"/>
    <xf numFmtId="43" fontId="70" fillId="0" borderId="0" xfId="206" applyFont="1" applyFill="1" applyBorder="1" applyAlignment="1">
      <alignment vertical="center"/>
    </xf>
    <xf numFmtId="10" fontId="54" fillId="0" borderId="0" xfId="207" applyNumberFormat="1" applyFont="1" applyFill="1" applyBorder="1" applyAlignment="1">
      <alignment vertical="center"/>
    </xf>
    <xf numFmtId="0" fontId="4" fillId="0" borderId="0" xfId="202" applyFont="1" applyFill="1" applyAlignment="1" applyProtection="1">
      <alignment horizontal="left"/>
    </xf>
    <xf numFmtId="0" fontId="4" fillId="29" borderId="0" xfId="0" applyFont="1" applyFill="1" applyAlignment="1">
      <alignment horizontal="left"/>
    </xf>
    <xf numFmtId="0" fontId="71" fillId="0" borderId="30" xfId="0" applyFont="1" applyFill="1" applyBorder="1"/>
    <xf numFmtId="0" fontId="71" fillId="0" borderId="30" xfId="0" applyFont="1" applyBorder="1"/>
    <xf numFmtId="0" fontId="39" fillId="0" borderId="0" xfId="157" applyFill="1" applyAlignment="1" applyProtection="1"/>
    <xf numFmtId="0" fontId="47" fillId="0" borderId="0" xfId="158" applyFont="1" applyBorder="1" applyAlignment="1">
      <alignment horizontal="center" vertical="center"/>
    </xf>
    <xf numFmtId="0" fontId="48" fillId="0" borderId="0" xfId="158" applyFont="1" applyBorder="1" applyAlignment="1">
      <alignment horizontal="center" vertical="center"/>
    </xf>
    <xf numFmtId="0" fontId="49" fillId="0" borderId="0" xfId="1" applyFont="1" applyFill="1" applyAlignment="1">
      <alignment horizontal="center" vertical="top" wrapText="1"/>
    </xf>
    <xf numFmtId="0" fontId="65" fillId="29" borderId="56" xfId="0" applyFont="1" applyFill="1" applyBorder="1" applyAlignment="1">
      <alignment horizontal="center" vertical="center" wrapText="1"/>
    </xf>
    <xf numFmtId="0" fontId="65" fillId="29" borderId="57" xfId="0" applyFont="1" applyFill="1" applyBorder="1" applyAlignment="1">
      <alignment horizontal="center" vertical="center" wrapText="1"/>
    </xf>
    <xf numFmtId="0" fontId="59" fillId="0" borderId="18" xfId="202" applyFont="1" applyBorder="1" applyAlignment="1">
      <alignment horizontal="left" vertical="center"/>
    </xf>
    <xf numFmtId="0" fontId="59" fillId="0" borderId="25" xfId="202" applyFont="1" applyBorder="1" applyAlignment="1">
      <alignment horizontal="left" vertical="center"/>
    </xf>
    <xf numFmtId="0" fontId="59" fillId="0" borderId="44" xfId="202" applyFont="1" applyBorder="1" applyAlignment="1">
      <alignment horizontal="left" vertical="center"/>
    </xf>
    <xf numFmtId="0" fontId="59" fillId="0" borderId="31" xfId="202" applyFont="1" applyBorder="1" applyAlignment="1">
      <alignment horizontal="left" vertical="center"/>
    </xf>
    <xf numFmtId="0" fontId="4" fillId="0" borderId="0" xfId="204" applyFont="1" applyAlignment="1" applyProtection="1">
      <alignment horizontal="left" vertical="center"/>
    </xf>
    <xf numFmtId="0" fontId="65" fillId="29" borderId="54" xfId="0" applyFont="1" applyFill="1" applyBorder="1" applyAlignment="1">
      <alignment horizontal="center" vertical="center" wrapText="1"/>
    </xf>
    <xf numFmtId="0" fontId="65" fillId="29" borderId="53" xfId="0" applyFont="1" applyFill="1" applyBorder="1" applyAlignment="1">
      <alignment horizontal="center" vertical="center" wrapText="1"/>
    </xf>
    <xf numFmtId="0" fontId="65" fillId="29" borderId="55" xfId="0" applyFont="1" applyFill="1" applyBorder="1" applyAlignment="1">
      <alignment horizontal="center" vertical="center" wrapText="1"/>
    </xf>
    <xf numFmtId="0" fontId="64" fillId="29" borderId="53" xfId="0" applyFont="1" applyFill="1" applyBorder="1" applyAlignment="1">
      <alignment horizontal="center" vertical="center" wrapText="1"/>
    </xf>
    <xf numFmtId="0" fontId="64" fillId="29" borderId="58" xfId="0" applyFont="1" applyFill="1" applyBorder="1" applyAlignment="1">
      <alignment horizontal="center" vertical="center" wrapText="1"/>
    </xf>
    <xf numFmtId="0" fontId="59" fillId="0" borderId="49" xfId="202" applyFont="1" applyBorder="1" applyAlignment="1">
      <alignment horizontal="left" vertical="center"/>
    </xf>
    <xf numFmtId="0" fontId="59" fillId="0" borderId="50" xfId="202" applyFont="1" applyBorder="1" applyAlignment="1">
      <alignment horizontal="left" vertical="center"/>
    </xf>
    <xf numFmtId="0" fontId="64" fillId="29" borderId="55" xfId="0" applyFont="1" applyFill="1" applyBorder="1" applyAlignment="1">
      <alignment horizontal="center" vertical="center" wrapText="1"/>
    </xf>
  </cellXfs>
  <cellStyles count="208">
    <cellStyle name=" 1" xfId="3"/>
    <cellStyle name="%" xfId="4"/>
    <cellStyle name="_Administrata Publike" xfId="5"/>
    <cellStyle name="_Book1" xfId="6"/>
    <cellStyle name="_Bujqesia" xfId="7"/>
    <cellStyle name="_GDP Final 1996-2005 by 2 approaches" xfId="8"/>
    <cellStyle name="_GDP Final 1996-2005 by 2 approaches_Finale 2008 me Nace4" xfId="9"/>
    <cellStyle name="_gdp2009, varianti 4" xfId="10"/>
    <cellStyle name="_gdp2009, varianti 5" xfId="11"/>
    <cellStyle name="_gdp2009, varianti 5_Finale 2008 me Nace4" xfId="12"/>
    <cellStyle name="_Per vjetoren nga 3_mujoret" xfId="13"/>
    <cellStyle name="_TAB1" xfId="14"/>
    <cellStyle name="_TAB2" xfId="15"/>
    <cellStyle name="_TAB3" xfId="16"/>
    <cellStyle name="_TAB4" xfId="17"/>
    <cellStyle name="_TAB5" xfId="18"/>
    <cellStyle name="_VA-cons_TOT" xfId="19"/>
    <cellStyle name="_VA-cons_TOT_Finale 2008 me Nace4" xfId="20"/>
    <cellStyle name="_VA-cons_TOT_Ledjoni energjia" xfId="21"/>
    <cellStyle name="_VA-cons_TOT_Ledjoni energjia_Finale 2008 me Nace4" xfId="22"/>
    <cellStyle name="_Workbook for QGDP(dt.24 Prill, 2008)" xfId="23"/>
    <cellStyle name="0mitP" xfId="160"/>
    <cellStyle name="0ohneP" xfId="161"/>
    <cellStyle name="10mitP" xfId="162"/>
    <cellStyle name="12mitP" xfId="163"/>
    <cellStyle name="12ohneP" xfId="164"/>
    <cellStyle name="13mitP" xfId="165"/>
    <cellStyle name="1mitP" xfId="166"/>
    <cellStyle name="1ohneP" xfId="167"/>
    <cellStyle name="20% - Accent1 2" xfId="24"/>
    <cellStyle name="20% - Accent2 2" xfId="25"/>
    <cellStyle name="20% - Accent3 2" xfId="26"/>
    <cellStyle name="20% - Accent4 2" xfId="27"/>
    <cellStyle name="20% - Accent5 2" xfId="28"/>
    <cellStyle name="20% - Accent6 2" xfId="29"/>
    <cellStyle name="20% - Akzent1" xfId="168"/>
    <cellStyle name="20% - Akzent2" xfId="169"/>
    <cellStyle name="20% - Akzent3" xfId="170"/>
    <cellStyle name="20% - Akzent4" xfId="171"/>
    <cellStyle name="20% - Akzent5" xfId="172"/>
    <cellStyle name="20% - Akzent6" xfId="173"/>
    <cellStyle name="2mitP" xfId="174"/>
    <cellStyle name="2ohneP" xfId="175"/>
    <cellStyle name="3mitP" xfId="176"/>
    <cellStyle name="3ohneP" xfId="177"/>
    <cellStyle name="40% - Accent1 2" xfId="30"/>
    <cellStyle name="40% - Accent2 2" xfId="31"/>
    <cellStyle name="40% - Accent3 2" xfId="32"/>
    <cellStyle name="40% - Accent4 2" xfId="33"/>
    <cellStyle name="40% - Accent5 2" xfId="34"/>
    <cellStyle name="40% - Accent6 2" xfId="35"/>
    <cellStyle name="40% - Akzent1" xfId="178"/>
    <cellStyle name="40% - Akzent2" xfId="179"/>
    <cellStyle name="40% - Akzent3" xfId="180"/>
    <cellStyle name="40% - Akzent4" xfId="181"/>
    <cellStyle name="40% - Akzent5" xfId="182"/>
    <cellStyle name="40% - Akzent6" xfId="183"/>
    <cellStyle name="4mitP" xfId="184"/>
    <cellStyle name="4ohneP" xfId="185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60% - Akzent1" xfId="186"/>
    <cellStyle name="60% - Akzent2" xfId="187"/>
    <cellStyle name="60% - Akzent3" xfId="188"/>
    <cellStyle name="60% - Akzent4" xfId="189"/>
    <cellStyle name="60% - Akzent5" xfId="190"/>
    <cellStyle name="60% - Akzent6" xfId="191"/>
    <cellStyle name="6mitP" xfId="192"/>
    <cellStyle name="6ohneP" xfId="193"/>
    <cellStyle name="7mitP" xfId="194"/>
    <cellStyle name="9mitP" xfId="195"/>
    <cellStyle name="9ohneP" xfId="196"/>
    <cellStyle name="Accent1 2" xfId="42"/>
    <cellStyle name="Accent2 2" xfId="43"/>
    <cellStyle name="Accent3 2" xfId="44"/>
    <cellStyle name="Accent4 2" xfId="45"/>
    <cellStyle name="Accent5 2" xfId="46"/>
    <cellStyle name="Accent6 2" xfId="47"/>
    <cellStyle name="Bad 2" xfId="48"/>
    <cellStyle name="Calculation 2" xfId="49"/>
    <cellStyle name="Check Cell 2" xfId="50"/>
    <cellStyle name="Comma" xfId="206" builtinId="3"/>
    <cellStyle name="Comma 17" xfId="51"/>
    <cellStyle name="Comma 2" xfId="52"/>
    <cellStyle name="Comma 2 2" xfId="53"/>
    <cellStyle name="Comma 2 3" xfId="54"/>
    <cellStyle name="Comma 3" xfId="55"/>
    <cellStyle name="Comma 3 2" xfId="56"/>
    <cellStyle name="Comma 3 3" xfId="57"/>
    <cellStyle name="Comma 3 3 2" xfId="58"/>
    <cellStyle name="Comma 3 4" xfId="59"/>
    <cellStyle name="Comma 4" xfId="60"/>
    <cellStyle name="Comma 5" xfId="61"/>
    <cellStyle name="Comma 5 2" xfId="62"/>
    <cellStyle name="Comma 5 3" xfId="63"/>
    <cellStyle name="Comma 6" xfId="64"/>
    <cellStyle name="Comma 7" xfId="65"/>
    <cellStyle name="Comma 7 2" xfId="66"/>
    <cellStyle name="Comma 8" xfId="67"/>
    <cellStyle name="Comma0" xfId="68"/>
    <cellStyle name="Currency0" xfId="69"/>
    <cellStyle name="Date" xfId="70"/>
    <cellStyle name="Excel Built-in Normal" xfId="204"/>
    <cellStyle name="Explanatory Text 2" xfId="71"/>
    <cellStyle name="Fixed" xfId="72"/>
    <cellStyle name="Fuss" xfId="197"/>
    <cellStyle name="Good 2" xfId="73"/>
    <cellStyle name="Heading 1 2" xfId="74"/>
    <cellStyle name="Heading 2 2" xfId="75"/>
    <cellStyle name="Heading 3 2" xfId="76"/>
    <cellStyle name="Heading 4 2" xfId="77"/>
    <cellStyle name="Hyperlink" xfId="157" builtinId="8"/>
    <cellStyle name="Hyperlink 2" xfId="78"/>
    <cellStyle name="Hyperlink 3" xfId="203"/>
    <cellStyle name="Iau?iue_?ac?.oaa.90-92" xfId="79"/>
    <cellStyle name="Îáû÷íûé_93ãîä (2)" xfId="80"/>
    <cellStyle name="Input 2" xfId="81"/>
    <cellStyle name="Linked Cell 2" xfId="82"/>
    <cellStyle name="m49048872" xfId="83"/>
    <cellStyle name="mitP" xfId="198"/>
    <cellStyle name="Neutral 2" xfId="84"/>
    <cellStyle name="Normal" xfId="0" builtinId="0"/>
    <cellStyle name="Normal 10" xfId="85"/>
    <cellStyle name="Normal 11" xfId="86"/>
    <cellStyle name="Normal 12" xfId="87"/>
    <cellStyle name="Normal 13" xfId="1"/>
    <cellStyle name="Normal 13 2" xfId="88"/>
    <cellStyle name="Normal 14" xfId="2"/>
    <cellStyle name="Normal 15" xfId="89"/>
    <cellStyle name="Normal 16" xfId="159"/>
    <cellStyle name="Normal 17" xfId="202"/>
    <cellStyle name="Normal 18" xfId="90"/>
    <cellStyle name="Normal 2" xfId="91"/>
    <cellStyle name="Normal 2 2" xfId="92"/>
    <cellStyle name="Normal 2 2 2" xfId="93"/>
    <cellStyle name="Normal 3" xfId="94"/>
    <cellStyle name="Normal 3 2" xfId="95"/>
    <cellStyle name="Normal 3 3" xfId="96"/>
    <cellStyle name="Normal 4" xfId="97"/>
    <cellStyle name="Normal 4 2" xfId="98"/>
    <cellStyle name="Normal 4 3" xfId="99"/>
    <cellStyle name="Normal 5" xfId="100"/>
    <cellStyle name="Normal 5 2" xfId="101"/>
    <cellStyle name="Normal 5 3" xfId="102"/>
    <cellStyle name="Normal 6" xfId="103"/>
    <cellStyle name="Normal 6 2" xfId="104"/>
    <cellStyle name="Normal 7" xfId="105"/>
    <cellStyle name="Normal 8" xfId="106"/>
    <cellStyle name="Normal 9" xfId="107"/>
    <cellStyle name="Normal 9 2" xfId="108"/>
    <cellStyle name="Normál_Felhasznalas_tabla_1999" xfId="109"/>
    <cellStyle name="normální_Mez_02rr" xfId="205"/>
    <cellStyle name="Note 2" xfId="110"/>
    <cellStyle name="ohneP" xfId="199"/>
    <cellStyle name="Ouny?e [0]_Eeno1" xfId="111"/>
    <cellStyle name="Ouny?e_Eeno1" xfId="112"/>
    <cellStyle name="Òûñÿ÷è_Sheet1" xfId="113"/>
    <cellStyle name="Output 2" xfId="114"/>
    <cellStyle name="Percent" xfId="207" builtinId="5"/>
    <cellStyle name="Percent 2" xfId="115"/>
    <cellStyle name="s24" xfId="116"/>
    <cellStyle name="s30" xfId="117"/>
    <cellStyle name="s32" xfId="118"/>
    <cellStyle name="s33" xfId="119"/>
    <cellStyle name="s35" xfId="120"/>
    <cellStyle name="s37" xfId="121"/>
    <cellStyle name="s44" xfId="122"/>
    <cellStyle name="s45" xfId="123"/>
    <cellStyle name="s48" xfId="124"/>
    <cellStyle name="s56" xfId="125"/>
    <cellStyle name="s57" xfId="126"/>
    <cellStyle name="s58" xfId="127"/>
    <cellStyle name="s59" xfId="128"/>
    <cellStyle name="s62" xfId="129"/>
    <cellStyle name="s63" xfId="130"/>
    <cellStyle name="s64" xfId="131"/>
    <cellStyle name="s65" xfId="132"/>
    <cellStyle name="s66" xfId="133"/>
    <cellStyle name="s67" xfId="134"/>
    <cellStyle name="s68" xfId="135"/>
    <cellStyle name="s69" xfId="136"/>
    <cellStyle name="s70" xfId="137"/>
    <cellStyle name="s73" xfId="138"/>
    <cellStyle name="s78" xfId="139"/>
    <cellStyle name="s80" xfId="140"/>
    <cellStyle name="s82" xfId="141"/>
    <cellStyle name="s85" xfId="142"/>
    <cellStyle name="s93" xfId="143"/>
    <cellStyle name="s94" xfId="144"/>
    <cellStyle name="s95" xfId="145"/>
    <cellStyle name="Standard 2" xfId="200"/>
    <cellStyle name="Standard 3" xfId="201"/>
    <cellStyle name="Standard 3 2" xfId="158"/>
    <cellStyle name="Style 1" xfId="146"/>
    <cellStyle name="Text_e" xfId="147"/>
    <cellStyle name="Title 2" xfId="148"/>
    <cellStyle name="Total 2" xfId="149"/>
    <cellStyle name="Warning Text 2" xfId="150"/>
    <cellStyle name="Денежный [0]_BBПиндекс" xfId="151"/>
    <cellStyle name="Денежный_BBПиндекс" xfId="152"/>
    <cellStyle name="Обычный_5_QUART" xfId="153"/>
    <cellStyle name="Тысячи_Sheet1" xfId="154"/>
    <cellStyle name="Финансовый [0]_BBПиндекс" xfId="155"/>
    <cellStyle name="Финансовый_BBПиндекс" xfId="156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fmlaLink="'Permbajtja-Content'!$A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'Permbajtja-Content'!$A$1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1397479</xdr:colOff>
      <xdr:row>3</xdr:row>
      <xdr:rowOff>77637</xdr:rowOff>
    </xdr:from>
    <xdr:to>
      <xdr:col>9</xdr:col>
      <xdr:colOff>3499</xdr:colOff>
      <xdr:row>3</xdr:row>
      <xdr:rowOff>165215</xdr:rowOff>
    </xdr:to>
    <xdr:pic>
      <xdr:nvPicPr>
        <xdr:cNvPr id="2" name="Picture 2" descr="http://photos.wikimapia.org/p/00/01/45/06/03_96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959" t="5534" r="11644" b="19763"/>
        <a:stretch>
          <a:fillRect/>
        </a:stretch>
      </xdr:blipFill>
      <xdr:spPr bwMode="auto">
        <a:xfrm>
          <a:off x="5483704" y="401487"/>
          <a:ext cx="9370" cy="8757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352987</xdr:colOff>
      <xdr:row>5</xdr:row>
      <xdr:rowOff>72838</xdr:rowOff>
    </xdr:from>
    <xdr:to>
      <xdr:col>12</xdr:col>
      <xdr:colOff>67046</xdr:colOff>
      <xdr:row>8</xdr:row>
      <xdr:rowOff>41390</xdr:rowOff>
    </xdr:to>
    <xdr:sp macro="" textlink="">
      <xdr:nvSpPr>
        <xdr:cNvPr id="3" name="Rectangle 2"/>
        <xdr:cNvSpPr/>
      </xdr:nvSpPr>
      <xdr:spPr>
        <a:xfrm>
          <a:off x="6506137" y="1158688"/>
          <a:ext cx="933259" cy="4543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47625</xdr:colOff>
      <xdr:row>1</xdr:row>
      <xdr:rowOff>114300</xdr:rowOff>
    </xdr:from>
    <xdr:to>
      <xdr:col>2</xdr:col>
      <xdr:colOff>87849</xdr:colOff>
      <xdr:row>4</xdr:row>
      <xdr:rowOff>19050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276225"/>
          <a:ext cx="13260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5</xdr:row>
          <xdr:rowOff>142875</xdr:rowOff>
        </xdr:from>
        <xdr:to>
          <xdr:col>11</xdr:col>
          <xdr:colOff>514350</xdr:colOff>
          <xdr:row>6</xdr:row>
          <xdr:rowOff>142875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6</xdr:row>
          <xdr:rowOff>142875</xdr:rowOff>
        </xdr:from>
        <xdr:to>
          <xdr:col>11</xdr:col>
          <xdr:colOff>533400</xdr:colOff>
          <xdr:row>8</xdr:row>
          <xdr:rowOff>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550332</xdr:colOff>
      <xdr:row>1</xdr:row>
      <xdr:rowOff>31750</xdr:rowOff>
    </xdr:from>
    <xdr:to>
      <xdr:col>13</xdr:col>
      <xdr:colOff>255925</xdr:colOff>
      <xdr:row>3</xdr:row>
      <xdr:rowOff>94494</xdr:rowOff>
    </xdr:to>
    <xdr:sp macro="" textlink="">
      <xdr:nvSpPr>
        <xdr:cNvPr id="3" name="Rectangle 2"/>
        <xdr:cNvSpPr/>
      </xdr:nvSpPr>
      <xdr:spPr>
        <a:xfrm>
          <a:off x="7302499" y="222250"/>
          <a:ext cx="933259" cy="4543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1</xdr:row>
          <xdr:rowOff>76200</xdr:rowOff>
        </xdr:from>
        <xdr:to>
          <xdr:col>13</xdr:col>
          <xdr:colOff>104775</xdr:colOff>
          <xdr:row>2</xdr:row>
          <xdr:rowOff>47625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</xdr:row>
          <xdr:rowOff>47625</xdr:rowOff>
        </xdr:from>
        <xdr:to>
          <xdr:col>13</xdr:col>
          <xdr:colOff>123825</xdr:colOff>
          <xdr:row>3</xdr:row>
          <xdr:rowOff>28575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30941" y="2857501"/>
          <a:ext cx="2895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22408</xdr:rowOff>
    </xdr:from>
    <xdr:to>
      <xdr:col>1</xdr:col>
      <xdr:colOff>1440656</xdr:colOff>
      <xdr:row>9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 flipV="1">
          <a:off x="0" y="965383"/>
          <a:ext cx="2393156" cy="17111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78441</xdr:colOff>
      <xdr:row>10</xdr:row>
      <xdr:rowOff>2382</xdr:rowOff>
    </xdr:from>
    <xdr:to>
      <xdr:col>2</xdr:col>
      <xdr:colOff>87966</xdr:colOff>
      <xdr:row>10</xdr:row>
      <xdr:rowOff>2382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78441" y="2859882"/>
          <a:ext cx="2409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45216" y="2819401"/>
          <a:ext cx="276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179294</xdr:rowOff>
    </xdr:from>
    <xdr:to>
      <xdr:col>2</xdr:col>
      <xdr:colOff>-1</xdr:colOff>
      <xdr:row>8</xdr:row>
      <xdr:rowOff>168089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922244"/>
          <a:ext cx="2238374" cy="16842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78441" y="2819401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945216" y="2819401"/>
          <a:ext cx="276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nslesh\My%20Documents\Quarterly%20National%20Account\2_administraten%20publike\Lidhja%20Paga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ervern01\d\pcnew\aa1permua\regfor\Regression_Forecas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inslesh\LOCALS~1\Temp\Rar$DI75.531\Pagat%20Mesata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nstat.gov.al/elirjeta_gdp/Punime%20te%20fundit/viti2005versioni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01\Elton_GDP\Documents%20and%20Settings\inselal\Desktop\Share\Admin\Ardhurat\Taksat%20e%20subsi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t%20e%20agreguara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ri"/>
      <sheetName val="Paga"/>
      <sheetName val="Paga (2)"/>
      <sheetName val="Admin"/>
      <sheetName val="Mes Admin"/>
      <sheetName val="Mes Admin Finale"/>
      <sheetName val="Shend"/>
      <sheetName val="Mes Shend"/>
      <sheetName val="Arsim"/>
      <sheetName val="Mes Arsimi"/>
      <sheetName val="Other 92"/>
      <sheetName val="Permbledhes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X1">
            <v>1079</v>
          </cell>
        </row>
        <row r="4">
          <cell r="Y4" t="str">
            <v>2009_3</v>
          </cell>
        </row>
      </sheetData>
      <sheetData sheetId="5"/>
      <sheetData sheetId="6" refreshError="1"/>
      <sheetData sheetId="7">
        <row r="1">
          <cell r="X1">
            <v>1</v>
          </cell>
        </row>
        <row r="2">
          <cell r="X2" t="str">
            <v>2009_3</v>
          </cell>
        </row>
      </sheetData>
      <sheetData sheetId="8" refreshError="1"/>
      <sheetData sheetId="9">
        <row r="1">
          <cell r="X1">
            <v>101</v>
          </cell>
        </row>
        <row r="3">
          <cell r="U3" t="str">
            <v>2009_3</v>
          </cell>
        </row>
      </sheetData>
      <sheetData sheetId="10">
        <row r="1">
          <cell r="X1">
            <v>160</v>
          </cell>
        </row>
        <row r="2">
          <cell r="V2" t="str">
            <v>2009_3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Forecast"/>
      <sheetName val="Temp"/>
      <sheetName val="MultMac"/>
      <sheetName val="IndepMac"/>
    </sheetNames>
    <sheetDataSet>
      <sheetData sheetId="0">
        <row r="1">
          <cell r="E1" t="str">
            <v>No. of Variables</v>
          </cell>
          <cell r="G1">
            <v>4</v>
          </cell>
          <cell r="P1">
            <v>0</v>
          </cell>
        </row>
        <row r="2">
          <cell r="E2" t="str">
            <v>No. of Observations</v>
          </cell>
          <cell r="G2">
            <v>20</v>
          </cell>
        </row>
        <row r="3">
          <cell r="A3" t="str">
            <v>Dependent</v>
          </cell>
          <cell r="B3" t="str">
            <v>Indep1</v>
          </cell>
          <cell r="C3" t="str">
            <v>Indep2</v>
          </cell>
          <cell r="D3" t="str">
            <v>Indep3</v>
          </cell>
        </row>
        <row r="4">
          <cell r="A4">
            <v>94.202905783674225</v>
          </cell>
          <cell r="B4">
            <v>103.62628176880334</v>
          </cell>
          <cell r="C4">
            <v>60.140805880668516</v>
          </cell>
          <cell r="D4">
            <v>45.079409770290013</v>
          </cell>
        </row>
        <row r="5">
          <cell r="A5">
            <v>46.260456848566363</v>
          </cell>
          <cell r="B5">
            <v>52.063054354521469</v>
          </cell>
          <cell r="C5">
            <v>10.925398400353046</v>
          </cell>
          <cell r="D5">
            <v>7.1354352280141198</v>
          </cell>
        </row>
        <row r="6">
          <cell r="A6">
            <v>33.671316845049184</v>
          </cell>
          <cell r="B6">
            <v>43.124905005878624</v>
          </cell>
          <cell r="C6">
            <v>18.965392603276634</v>
          </cell>
          <cell r="D6">
            <v>40.188275617176842</v>
          </cell>
        </row>
        <row r="7">
          <cell r="A7">
            <v>69.791167455006331</v>
          </cell>
          <cell r="B7">
            <v>70.949638111574998</v>
          </cell>
          <cell r="C7">
            <v>47.552469476771755</v>
          </cell>
          <cell r="D7">
            <v>40.565079264289864</v>
          </cell>
        </row>
        <row r="8">
          <cell r="A8">
            <v>58</v>
          </cell>
          <cell r="B8">
            <v>67.982592933576683</v>
          </cell>
          <cell r="C8">
            <v>30.066613825681884</v>
          </cell>
          <cell r="D8">
            <v>42.060863299036043</v>
          </cell>
        </row>
        <row r="9">
          <cell r="A9">
            <v>22.912221582659509</v>
          </cell>
          <cell r="B9">
            <v>28.227145655863211</v>
          </cell>
          <cell r="C9">
            <v>17.126712947472225</v>
          </cell>
          <cell r="D9">
            <v>85.039014696493183</v>
          </cell>
        </row>
        <row r="10">
          <cell r="A10">
            <v>79.937267723724318</v>
          </cell>
          <cell r="B10">
            <v>89.263527947130612</v>
          </cell>
          <cell r="C10">
            <v>59.463045910402336</v>
          </cell>
          <cell r="D10">
            <v>97.375846210296331</v>
          </cell>
        </row>
        <row r="11">
          <cell r="A11">
            <v>24.333188386743743</v>
          </cell>
          <cell r="B11">
            <v>31.878979343899164</v>
          </cell>
          <cell r="C11">
            <v>-0.87524467932013295</v>
          </cell>
          <cell r="D11">
            <v>54.629653838251492</v>
          </cell>
        </row>
        <row r="12">
          <cell r="A12">
            <v>5.7156600095548571</v>
          </cell>
          <cell r="B12">
            <v>9.1476356251700857</v>
          </cell>
          <cell r="C12">
            <v>-27.064785500379575</v>
          </cell>
          <cell r="D12">
            <v>20.327047912014873</v>
          </cell>
        </row>
        <row r="13">
          <cell r="A13">
            <v>53.253150834732921</v>
          </cell>
          <cell r="B13">
            <v>56.303890953418964</v>
          </cell>
          <cell r="C13">
            <v>44.45727186461685</v>
          </cell>
          <cell r="D13">
            <v>77.933905040224261</v>
          </cell>
        </row>
        <row r="14">
          <cell r="A14">
            <v>44.329172304759211</v>
          </cell>
          <cell r="B14">
            <v>51.741954859500957</v>
          </cell>
          <cell r="C14">
            <v>21.467921637925883</v>
          </cell>
          <cell r="D14">
            <v>12.78612104252465</v>
          </cell>
        </row>
        <row r="15">
          <cell r="A15">
            <v>46</v>
          </cell>
          <cell r="B15">
            <v>51.410375675853246</v>
          </cell>
          <cell r="C15">
            <v>19.78531634551809</v>
          </cell>
          <cell r="D15">
            <v>14.347633191881437</v>
          </cell>
        </row>
        <row r="16">
          <cell r="A16">
            <v>24.48765043612584</v>
          </cell>
          <cell r="B16">
            <v>33.977854804894378</v>
          </cell>
          <cell r="C16">
            <v>-2.7537467335772945</v>
          </cell>
          <cell r="D16">
            <v>95.465223733935673</v>
          </cell>
        </row>
        <row r="17">
          <cell r="A17">
            <v>38.832535640335394</v>
          </cell>
          <cell r="B17">
            <v>43.203513843610899</v>
          </cell>
          <cell r="C17">
            <v>2.0441446091603908</v>
          </cell>
          <cell r="D17">
            <v>58.805148379172564</v>
          </cell>
        </row>
        <row r="18">
          <cell r="A18">
            <v>19.798154205109377</v>
          </cell>
          <cell r="B18">
            <v>25.222475323957077</v>
          </cell>
          <cell r="C18">
            <v>-16.856803061058137</v>
          </cell>
          <cell r="D18">
            <v>4.0737767178522288</v>
          </cell>
        </row>
        <row r="19">
          <cell r="A19">
            <v>21.167186750505842</v>
          </cell>
          <cell r="B19">
            <v>28.18208452579541</v>
          </cell>
          <cell r="C19">
            <v>12.334257122436789</v>
          </cell>
          <cell r="D19">
            <v>7.4250132513889788</v>
          </cell>
        </row>
        <row r="20">
          <cell r="A20">
            <v>22</v>
          </cell>
          <cell r="B20">
            <v>28.721810572016626</v>
          </cell>
          <cell r="C20">
            <v>-17.535727507344269</v>
          </cell>
          <cell r="D20">
            <v>19.940127709935517</v>
          </cell>
        </row>
        <row r="21">
          <cell r="A21">
            <v>23</v>
          </cell>
          <cell r="B21">
            <v>27.740312446855924</v>
          </cell>
          <cell r="C21">
            <v>-11.431430877457217</v>
          </cell>
          <cell r="D21">
            <v>20.187173582186844</v>
          </cell>
        </row>
        <row r="22">
          <cell r="A22">
            <v>39.832914619039016</v>
          </cell>
          <cell r="B22">
            <v>40.468555291317486</v>
          </cell>
          <cell r="C22">
            <v>36.392737615589525</v>
          </cell>
          <cell r="D22">
            <v>70.213343240969991</v>
          </cell>
        </row>
        <row r="23">
          <cell r="A23">
            <v>64.214344836904687</v>
          </cell>
          <cell r="B23">
            <v>67.298401691672254</v>
          </cell>
          <cell r="C23">
            <v>49.124742240732864</v>
          </cell>
          <cell r="D23">
            <v>49.640697061863115</v>
          </cell>
        </row>
      </sheetData>
      <sheetData sheetId="1">
        <row r="3">
          <cell r="A3" t="str">
            <v>Equation Parameters</v>
          </cell>
        </row>
        <row r="4">
          <cell r="A4" t="str">
            <v>R Square</v>
          </cell>
          <cell r="B4">
            <v>0.98942269074867251</v>
          </cell>
          <cell r="C4" t="str">
            <v xml:space="preserve"> 98.94% of the change in Dependent can be explained by the change in the 3 Independent Variables</v>
          </cell>
        </row>
        <row r="5">
          <cell r="A5" t="str">
            <v>Adjusted R Square</v>
          </cell>
          <cell r="B5">
            <v>0.98743944526404859</v>
          </cell>
          <cell r="C5" t="str">
            <v xml:space="preserve"> Adjusted for Sample Size bias</v>
          </cell>
          <cell r="I5">
            <v>2.5538418304475297</v>
          </cell>
          <cell r="J5" t="str">
            <v xml:space="preserve">  Durbin-Watson Statistic</v>
          </cell>
          <cell r="N5" t="str">
            <v>Critical D-W Values: Lower (Dl)=1.00; Upper (Du)=1.68</v>
          </cell>
        </row>
        <row r="6">
          <cell r="A6" t="str">
            <v>Standard Error</v>
          </cell>
          <cell r="B6">
            <v>2.5609392330812422</v>
          </cell>
          <cell r="C6" t="str">
            <v xml:space="preserve"> to +/- on result of Regression Equation</v>
          </cell>
          <cell r="J6" t="str">
            <v>Therefore Negative Autocorrelation maybe present at 95% Confidence</v>
          </cell>
        </row>
        <row r="7">
          <cell r="A7" t="str">
            <v>F - Statistic</v>
          </cell>
          <cell r="B7">
            <v>498.89068116865161</v>
          </cell>
          <cell r="C7" t="str">
            <v xml:space="preserve"> Therefore analysis IS Significant</v>
          </cell>
          <cell r="I7">
            <v>3.1273543754650746</v>
          </cell>
          <cell r="J7" t="str">
            <v xml:space="preserve">  Critical F-Statistic at 95% Confidence</v>
          </cell>
          <cell r="P7" t="str">
            <v xml:space="preserve"> (Significance holds to 100.0% Level of Confidence)</v>
          </cell>
        </row>
        <row r="9">
          <cell r="A9" t="str">
            <v xml:space="preserve"> Multiple Regression Equation</v>
          </cell>
          <cell r="E9" t="str">
            <v>Independent Analysis</v>
          </cell>
          <cell r="I9" t="str">
            <v>Auto Correlation</v>
          </cell>
          <cell r="J9" t="str">
            <v>Tests for Multicolinearity between Independent Variables</v>
          </cell>
        </row>
        <row r="10">
          <cell r="B10" t="str">
            <v>Coefficients</v>
          </cell>
          <cell r="C10" t="str">
            <v>Standard Error</v>
          </cell>
          <cell r="E10" t="str">
            <v xml:space="preserve"> R Squared</v>
          </cell>
          <cell r="F10" t="str">
            <v xml:space="preserve"> Gradient</v>
          </cell>
          <cell r="G10" t="str">
            <v xml:space="preserve"> Intercept</v>
          </cell>
          <cell r="I10" t="str">
            <v>Dl=1.20 Du=1.41</v>
          </cell>
          <cell r="J10" t="str">
            <v xml:space="preserve">Adjusted R-Squared against other Indep </v>
          </cell>
          <cell r="K10" t="str">
            <v>Independent R-Square Matrix</v>
          </cell>
        </row>
        <row r="11">
          <cell r="A11" t="str">
            <v>Intercept</v>
          </cell>
          <cell r="B11">
            <v>-0.35710865451048335</v>
          </cell>
          <cell r="C11">
            <v>2.289982527459844</v>
          </cell>
          <cell r="I11" t="str">
            <v>DW-Stat</v>
          </cell>
        </row>
        <row r="12">
          <cell r="A12" t="str">
            <v>Indep1</v>
          </cell>
          <cell r="B12">
            <v>0.85587438081697798</v>
          </cell>
          <cell r="C12">
            <v>5.5436136340869593E-2</v>
          </cell>
          <cell r="E12">
            <v>0.98570843075001191</v>
          </cell>
          <cell r="F12">
            <v>0.97173293197231314</v>
          </cell>
          <cell r="G12">
            <v>-4.5963429613504232</v>
          </cell>
          <cell r="I12">
            <v>2.4255992957428472</v>
          </cell>
          <cell r="J12">
            <v>0.76968651765812923</v>
          </cell>
          <cell r="K12">
            <v>1</v>
          </cell>
          <cell r="L12">
            <v>0.7807950978837267</v>
          </cell>
          <cell r="M12">
            <v>7.6866305087159623E-2</v>
          </cell>
          <cell r="U12" t="str">
            <v>Indep1</v>
          </cell>
        </row>
        <row r="13">
          <cell r="A13" t="str">
            <v>Indep2</v>
          </cell>
          <cell r="B13">
            <v>0.12470050637701124</v>
          </cell>
          <cell r="C13">
            <v>5.2609163735930609E-2</v>
          </cell>
          <cell r="E13">
            <v>0.81596491442934149</v>
          </cell>
          <cell r="F13">
            <v>0.78806901583047428</v>
          </cell>
          <cell r="G13">
            <v>27.664579218502453</v>
          </cell>
          <cell r="I13">
            <v>1.9016696302881781</v>
          </cell>
          <cell r="J13">
            <v>0.79681383986500676</v>
          </cell>
          <cell r="K13">
            <v>0.7807950978837267</v>
          </cell>
          <cell r="L13">
            <v>1</v>
          </cell>
          <cell r="M13">
            <v>0.18559700086445963</v>
          </cell>
          <cell r="U13" t="str">
            <v>Indep2</v>
          </cell>
        </row>
        <row r="14">
          <cell r="A14" t="str">
            <v>Indep3</v>
          </cell>
          <cell r="B14">
            <v>-2.1683258330503552E-2</v>
          </cell>
          <cell r="C14">
            <v>2.2282941877398738E-2</v>
          </cell>
          <cell r="E14">
            <v>7.5858575085584426E-2</v>
          </cell>
          <cell r="F14">
            <v>0.20885705522393228</v>
          </cell>
          <cell r="G14">
            <v>32.5724980011151</v>
          </cell>
          <cell r="I14">
            <v>1.7055884211359829</v>
          </cell>
          <cell r="J14">
            <v>0.14432574750962412</v>
          </cell>
          <cell r="K14">
            <v>7.6866305087159623E-2</v>
          </cell>
          <cell r="L14">
            <v>0.18559700086445963</v>
          </cell>
          <cell r="M14">
            <v>1</v>
          </cell>
          <cell r="U14" t="str">
            <v>Indep3</v>
          </cell>
        </row>
        <row r="22">
          <cell r="A22" t="str">
            <v xml:space="preserve">Dependent = </v>
          </cell>
          <cell r="B22" t="str">
            <v>0.86*Indep1 + 0.12*Indep2 + -0.02*Indep3 + -0.36 (+/- 2.56)</v>
          </cell>
          <cell r="K22" t="str">
            <v>Indep1</v>
          </cell>
          <cell r="L22" t="str">
            <v>Indep2</v>
          </cell>
          <cell r="M22" t="str">
            <v>Indep3</v>
          </cell>
        </row>
        <row r="24">
          <cell r="A24" t="str">
            <v>Actual versus Predicted Dependent</v>
          </cell>
          <cell r="K24" t="str">
            <v>Step 2 - Forecasting</v>
          </cell>
        </row>
        <row r="25">
          <cell r="K25" t="str">
            <v>Trend R-Squared Matrix</v>
          </cell>
          <cell r="P25" t="str">
            <v>3rd Ord Polynomial</v>
          </cell>
          <cell r="Q25" t="str">
            <v>2nd Ord Polynomial</v>
          </cell>
          <cell r="R25" t="str">
            <v>Exponential</v>
          </cell>
          <cell r="S25" t="str">
            <v>Linear</v>
          </cell>
        </row>
        <row r="27">
          <cell r="K27" t="str">
            <v>Independent Variable</v>
          </cell>
          <cell r="T27" t="str">
            <v>Choose Method</v>
          </cell>
        </row>
        <row r="28">
          <cell r="K28" t="str">
            <v>Indep1</v>
          </cell>
          <cell r="P28">
            <v>0.33114899218271193</v>
          </cell>
          <cell r="Q28">
            <v>0.32730319434876626</v>
          </cell>
          <cell r="R28">
            <v>0.11267768872073029</v>
          </cell>
          <cell r="S28">
            <v>0.19565925849166566</v>
          </cell>
          <cell r="U28" t="str">
            <v>Linear</v>
          </cell>
        </row>
        <row r="29">
          <cell r="K29" t="str">
            <v>Indep2</v>
          </cell>
          <cell r="P29">
            <v>0.31312466886155887</v>
          </cell>
          <cell r="Q29">
            <v>0.22131366634565902</v>
          </cell>
          <cell r="R29" t="e">
            <v>#NUM!</v>
          </cell>
          <cell r="S29">
            <v>0.10119714514195569</v>
          </cell>
          <cell r="U29" t="str">
            <v>Linear</v>
          </cell>
        </row>
        <row r="30">
          <cell r="K30" t="str">
            <v>Indep3</v>
          </cell>
          <cell r="P30">
            <v>0.18241797308472479</v>
          </cell>
          <cell r="Q30">
            <v>2.8090884873810319E-2</v>
          </cell>
          <cell r="R30">
            <v>1.8779440217156228E-2</v>
          </cell>
          <cell r="S30">
            <v>9.7158090118854758E-3</v>
          </cell>
          <cell r="U30" t="str">
            <v>Linear</v>
          </cell>
        </row>
        <row r="39">
          <cell r="K39" t="str">
            <v>Number of Periods to Forecast</v>
          </cell>
          <cell r="P39">
            <v>10</v>
          </cell>
        </row>
      </sheetData>
      <sheetData sheetId="2">
        <row r="1">
          <cell r="A1" t="str">
            <v>Forecast Output</v>
          </cell>
        </row>
        <row r="2">
          <cell r="A2">
            <v>-0.35710865451048335</v>
          </cell>
          <cell r="B2">
            <v>0.85587438081697798</v>
          </cell>
          <cell r="C2">
            <v>0.12470050637701124</v>
          </cell>
          <cell r="D2">
            <v>-2.1683258330503552E-2</v>
          </cell>
        </row>
        <row r="3">
          <cell r="A3" t="str">
            <v>Time Period</v>
          </cell>
          <cell r="B3" t="str">
            <v>Indep1</v>
          </cell>
          <cell r="C3" t="str">
            <v>Indep2</v>
          </cell>
          <cell r="D3" t="str">
            <v>Indep3</v>
          </cell>
          <cell r="L3" t="str">
            <v>Dependent</v>
          </cell>
        </row>
        <row r="4">
          <cell r="A4">
            <v>1</v>
          </cell>
          <cell r="B4">
            <v>103.62628176880334</v>
          </cell>
          <cell r="C4">
            <v>60.140805880668516</v>
          </cell>
          <cell r="D4">
            <v>45.079409770290013</v>
          </cell>
          <cell r="L4">
            <v>94.202905783674225</v>
          </cell>
        </row>
        <row r="5">
          <cell r="A5">
            <v>2</v>
          </cell>
          <cell r="B5">
            <v>52.063054354521469</v>
          </cell>
          <cell r="C5">
            <v>10.925398400353046</v>
          </cell>
          <cell r="D5">
            <v>7.1354352280141198</v>
          </cell>
          <cell r="L5">
            <v>46.260456848566363</v>
          </cell>
        </row>
        <row r="6">
          <cell r="A6">
            <v>3</v>
          </cell>
          <cell r="B6">
            <v>43.124905005878624</v>
          </cell>
          <cell r="C6">
            <v>18.965392603276634</v>
          </cell>
          <cell r="D6">
            <v>40.188275617176842</v>
          </cell>
          <cell r="L6">
            <v>33.671316845049184</v>
          </cell>
        </row>
        <row r="7">
          <cell r="A7">
            <v>4</v>
          </cell>
          <cell r="B7">
            <v>70.949638111574998</v>
          </cell>
          <cell r="C7">
            <v>47.552469476771755</v>
          </cell>
          <cell r="D7">
            <v>40.565079264289864</v>
          </cell>
          <cell r="L7">
            <v>69.791167455006331</v>
          </cell>
        </row>
        <row r="8">
          <cell r="A8">
            <v>5</v>
          </cell>
          <cell r="B8">
            <v>67.982592933576683</v>
          </cell>
          <cell r="C8">
            <v>30.066613825681884</v>
          </cell>
          <cell r="D8">
            <v>42.060863299036043</v>
          </cell>
          <cell r="L8">
            <v>58</v>
          </cell>
        </row>
        <row r="9">
          <cell r="A9">
            <v>6</v>
          </cell>
          <cell r="B9">
            <v>28.227145655863211</v>
          </cell>
          <cell r="C9">
            <v>17.126712947472225</v>
          </cell>
          <cell r="D9">
            <v>85.039014696493183</v>
          </cell>
          <cell r="L9">
            <v>22.912221582659509</v>
          </cell>
        </row>
        <row r="10">
          <cell r="A10">
            <v>7</v>
          </cell>
          <cell r="B10">
            <v>89.263527947130612</v>
          </cell>
          <cell r="C10">
            <v>59.463045910402336</v>
          </cell>
          <cell r="D10">
            <v>97.375846210296331</v>
          </cell>
          <cell r="L10">
            <v>79.937267723724318</v>
          </cell>
        </row>
        <row r="11">
          <cell r="A11">
            <v>8</v>
          </cell>
          <cell r="B11">
            <v>31.878979343899164</v>
          </cell>
          <cell r="C11">
            <v>-0.87524467932013295</v>
          </cell>
          <cell r="D11">
            <v>54.629653838251492</v>
          </cell>
          <cell r="L11">
            <v>24.333188386743743</v>
          </cell>
        </row>
        <row r="12">
          <cell r="A12">
            <v>9</v>
          </cell>
          <cell r="B12">
            <v>9.1476356251700857</v>
          </cell>
          <cell r="C12">
            <v>-27.064785500379575</v>
          </cell>
          <cell r="D12">
            <v>20.327047912014873</v>
          </cell>
          <cell r="L12">
            <v>5.7156600095548571</v>
          </cell>
        </row>
        <row r="13">
          <cell r="A13">
            <v>10</v>
          </cell>
          <cell r="B13">
            <v>56.303890953418964</v>
          </cell>
          <cell r="C13">
            <v>44.45727186461685</v>
          </cell>
          <cell r="D13">
            <v>77.933905040224261</v>
          </cell>
          <cell r="L13">
            <v>53.253150834732921</v>
          </cell>
        </row>
        <row r="14">
          <cell r="A14">
            <v>11</v>
          </cell>
          <cell r="B14">
            <v>51.741954859500957</v>
          </cell>
          <cell r="C14">
            <v>21.467921637925883</v>
          </cell>
          <cell r="D14">
            <v>12.78612104252465</v>
          </cell>
          <cell r="L14">
            <v>44.329172304759211</v>
          </cell>
        </row>
        <row r="15">
          <cell r="A15">
            <v>12</v>
          </cell>
          <cell r="B15">
            <v>51.410375675853246</v>
          </cell>
          <cell r="C15">
            <v>19.78531634551809</v>
          </cell>
          <cell r="D15">
            <v>14.347633191881437</v>
          </cell>
          <cell r="L15">
            <v>46</v>
          </cell>
        </row>
        <row r="16">
          <cell r="A16">
            <v>13</v>
          </cell>
          <cell r="B16">
            <v>33.977854804894378</v>
          </cell>
          <cell r="C16">
            <v>-2.7537467335772945</v>
          </cell>
          <cell r="D16">
            <v>95.465223733935673</v>
          </cell>
          <cell r="L16">
            <v>24.48765043612584</v>
          </cell>
        </row>
        <row r="17">
          <cell r="A17">
            <v>14</v>
          </cell>
          <cell r="B17">
            <v>43.203513843610899</v>
          </cell>
          <cell r="C17">
            <v>2.0441446091603908</v>
          </cell>
          <cell r="D17">
            <v>58.805148379172564</v>
          </cell>
          <cell r="L17">
            <v>38.832535640335394</v>
          </cell>
        </row>
        <row r="18">
          <cell r="A18">
            <v>15</v>
          </cell>
          <cell r="B18">
            <v>25.222475323957077</v>
          </cell>
          <cell r="C18">
            <v>-16.856803061058137</v>
          </cell>
          <cell r="D18">
            <v>4.0737767178522288</v>
          </cell>
          <cell r="L18">
            <v>19.798154205109377</v>
          </cell>
        </row>
        <row r="19">
          <cell r="A19">
            <v>16</v>
          </cell>
          <cell r="B19">
            <v>28.18208452579541</v>
          </cell>
          <cell r="C19">
            <v>12.334257122436789</v>
          </cell>
          <cell r="D19">
            <v>7.4250132513889788</v>
          </cell>
          <cell r="L19">
            <v>21.167186750505842</v>
          </cell>
        </row>
        <row r="20">
          <cell r="A20">
            <v>17</v>
          </cell>
          <cell r="B20">
            <v>28.721810572016626</v>
          </cell>
          <cell r="C20">
            <v>-17.535727507344269</v>
          </cell>
          <cell r="D20">
            <v>19.940127709935517</v>
          </cell>
          <cell r="L20">
            <v>22</v>
          </cell>
        </row>
        <row r="21">
          <cell r="A21">
            <v>18</v>
          </cell>
          <cell r="B21">
            <v>27.740312446855924</v>
          </cell>
          <cell r="C21">
            <v>-11.431430877457217</v>
          </cell>
          <cell r="D21">
            <v>20.187173582186844</v>
          </cell>
          <cell r="L21">
            <v>23</v>
          </cell>
        </row>
        <row r="22">
          <cell r="A22">
            <v>19</v>
          </cell>
          <cell r="B22">
            <v>40.468555291317486</v>
          </cell>
          <cell r="C22">
            <v>36.392737615589525</v>
          </cell>
          <cell r="D22">
            <v>70.213343240969991</v>
          </cell>
          <cell r="L22">
            <v>39.832914619039016</v>
          </cell>
        </row>
        <row r="23">
          <cell r="A23">
            <v>20</v>
          </cell>
          <cell r="B23">
            <v>67.298401691672254</v>
          </cell>
          <cell r="C23">
            <v>49.124742240732864</v>
          </cell>
          <cell r="D23">
            <v>49.640697061863115</v>
          </cell>
          <cell r="L23">
            <v>64.214344836904687</v>
          </cell>
        </row>
        <row r="24">
          <cell r="A24">
            <v>21</v>
          </cell>
          <cell r="B24">
            <v>29.198218630656399</v>
          </cell>
          <cell r="C24">
            <v>2.878579968817828</v>
          </cell>
          <cell r="L24">
            <v>24.991859016719616</v>
          </cell>
        </row>
        <row r="25">
          <cell r="A25">
            <v>22</v>
          </cell>
          <cell r="B25">
            <v>27.452644258646004</v>
          </cell>
          <cell r="C25">
            <v>1.4702109557458591</v>
          </cell>
          <cell r="L25">
            <v>23.322242302809471</v>
          </cell>
        </row>
        <row r="26">
          <cell r="A26">
            <v>23</v>
          </cell>
          <cell r="B26">
            <v>25.707069886635601</v>
          </cell>
          <cell r="C26">
            <v>6.1841942673886763E-2</v>
          </cell>
          <cell r="L26">
            <v>21.652625588899312</v>
          </cell>
        </row>
        <row r="27">
          <cell r="A27">
            <v>24</v>
          </cell>
          <cell r="B27">
            <v>23.961495514625199</v>
          </cell>
          <cell r="C27">
            <v>-1.3465270703980821</v>
          </cell>
          <cell r="L27">
            <v>19.98300887498916</v>
          </cell>
        </row>
        <row r="28">
          <cell r="A28">
            <v>25</v>
          </cell>
          <cell r="B28">
            <v>22.215921142614803</v>
          </cell>
          <cell r="C28">
            <v>-2.7548960834700509</v>
          </cell>
          <cell r="L28">
            <v>18.313392161079008</v>
          </cell>
        </row>
        <row r="29">
          <cell r="A29">
            <v>26</v>
          </cell>
          <cell r="B29">
            <v>20.470346770604401</v>
          </cell>
          <cell r="C29">
            <v>-4.1632650965420197</v>
          </cell>
          <cell r="L29">
            <v>16.643775447168856</v>
          </cell>
        </row>
        <row r="30">
          <cell r="A30">
            <v>27</v>
          </cell>
          <cell r="B30">
            <v>18.724772398593998</v>
          </cell>
          <cell r="C30">
            <v>-5.5716341096139885</v>
          </cell>
          <cell r="L30">
            <v>14.974158733258705</v>
          </cell>
        </row>
        <row r="31">
          <cell r="A31">
            <v>28</v>
          </cell>
          <cell r="B31">
            <v>16.979198026583603</v>
          </cell>
          <cell r="C31">
            <v>-6.9800031226859574</v>
          </cell>
          <cell r="L31">
            <v>13.304542019348554</v>
          </cell>
        </row>
        <row r="32">
          <cell r="A32">
            <v>29</v>
          </cell>
          <cell r="B32">
            <v>15.233623654573201</v>
          </cell>
          <cell r="C32">
            <v>-8.3883721357579333</v>
          </cell>
          <cell r="L32">
            <v>11.634925305438399</v>
          </cell>
        </row>
        <row r="33">
          <cell r="A33">
            <v>30</v>
          </cell>
          <cell r="B33">
            <v>13.488049282562798</v>
          </cell>
          <cell r="C33">
            <v>-9.7967411488299021</v>
          </cell>
          <cell r="L33">
            <v>9.9653085915282436</v>
          </cell>
        </row>
        <row r="34">
          <cell r="A34">
            <v>31</v>
          </cell>
          <cell r="B34">
            <v>11.742474910552403</v>
          </cell>
          <cell r="C34">
            <v>-11.205110161901871</v>
          </cell>
          <cell r="L34">
            <v>8.2956918776180952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</sheetData>
      <sheetData sheetId="3">
        <row r="3">
          <cell r="AF3" t="str">
            <v>DL</v>
          </cell>
          <cell r="AG3">
            <v>1</v>
          </cell>
          <cell r="AH3">
            <v>2</v>
          </cell>
          <cell r="AI3">
            <v>3</v>
          </cell>
          <cell r="AJ3">
            <v>4</v>
          </cell>
          <cell r="AK3">
            <v>5</v>
          </cell>
          <cell r="AM3" t="str">
            <v>DU</v>
          </cell>
          <cell r="AN3">
            <v>1</v>
          </cell>
          <cell r="AO3">
            <v>2</v>
          </cell>
          <cell r="AP3">
            <v>3</v>
          </cell>
          <cell r="AQ3">
            <v>4</v>
          </cell>
          <cell r="AR3">
            <v>5</v>
          </cell>
        </row>
        <row r="4">
          <cell r="D4">
            <v>45.079409770290013</v>
          </cell>
          <cell r="L4">
            <v>1</v>
          </cell>
          <cell r="AF4">
            <v>0</v>
          </cell>
          <cell r="AG4">
            <v>1.08</v>
          </cell>
          <cell r="AH4">
            <v>0.95</v>
          </cell>
          <cell r="AI4">
            <v>0.82</v>
          </cell>
          <cell r="AJ4">
            <v>0.69</v>
          </cell>
          <cell r="AK4">
            <v>0.56000000000000005</v>
          </cell>
          <cell r="AM4">
            <v>0</v>
          </cell>
          <cell r="AN4">
            <v>1.36</v>
          </cell>
          <cell r="AO4">
            <v>1.54</v>
          </cell>
          <cell r="AP4">
            <v>1.75</v>
          </cell>
          <cell r="AQ4">
            <v>1.97</v>
          </cell>
          <cell r="AR4">
            <v>2.21</v>
          </cell>
        </row>
        <row r="5">
          <cell r="D5">
            <v>7.1354352280141198</v>
          </cell>
          <cell r="L5">
            <v>2</v>
          </cell>
          <cell r="AF5">
            <v>15</v>
          </cell>
          <cell r="AG5">
            <v>1.08</v>
          </cell>
          <cell r="AH5">
            <v>0.95</v>
          </cell>
          <cell r="AI5">
            <v>0.82</v>
          </cell>
          <cell r="AJ5">
            <v>0.69</v>
          </cell>
          <cell r="AK5">
            <v>0.56000000000000005</v>
          </cell>
          <cell r="AM5">
            <v>15</v>
          </cell>
          <cell r="AN5">
            <v>1.36</v>
          </cell>
          <cell r="AO5">
            <v>1.54</v>
          </cell>
          <cell r="AP5">
            <v>1.75</v>
          </cell>
          <cell r="AQ5">
            <v>1.97</v>
          </cell>
          <cell r="AR5">
            <v>2.21</v>
          </cell>
        </row>
        <row r="6">
          <cell r="D6">
            <v>40.188275617176842</v>
          </cell>
          <cell r="L6">
            <v>3</v>
          </cell>
          <cell r="AF6">
            <v>16</v>
          </cell>
          <cell r="AG6">
            <v>1.1000000000000001</v>
          </cell>
          <cell r="AH6">
            <v>0.98</v>
          </cell>
          <cell r="AI6">
            <v>0.86</v>
          </cell>
          <cell r="AJ6">
            <v>0.74</v>
          </cell>
          <cell r="AK6">
            <v>0.62</v>
          </cell>
          <cell r="AM6">
            <v>16</v>
          </cell>
          <cell r="AN6">
            <v>1.37</v>
          </cell>
          <cell r="AO6">
            <v>1.54</v>
          </cell>
          <cell r="AP6">
            <v>1.73</v>
          </cell>
          <cell r="AQ6">
            <v>1.93</v>
          </cell>
          <cell r="AR6">
            <v>2.15</v>
          </cell>
        </row>
        <row r="7">
          <cell r="D7">
            <v>40.565079264289864</v>
          </cell>
          <cell r="L7">
            <v>4</v>
          </cell>
          <cell r="AF7">
            <v>17</v>
          </cell>
          <cell r="AG7">
            <v>1.1299999999999999</v>
          </cell>
          <cell r="AH7">
            <v>1.02</v>
          </cell>
          <cell r="AI7">
            <v>0.9</v>
          </cell>
          <cell r="AJ7">
            <v>0.78</v>
          </cell>
          <cell r="AK7">
            <v>0.67</v>
          </cell>
          <cell r="AM7">
            <v>17</v>
          </cell>
          <cell r="AN7">
            <v>1.38</v>
          </cell>
          <cell r="AO7">
            <v>1.54</v>
          </cell>
          <cell r="AP7">
            <v>1.71</v>
          </cell>
          <cell r="AQ7">
            <v>1.9</v>
          </cell>
          <cell r="AR7">
            <v>2.1</v>
          </cell>
        </row>
        <row r="8">
          <cell r="D8">
            <v>42.060863299036043</v>
          </cell>
          <cell r="L8">
            <v>5</v>
          </cell>
          <cell r="AF8">
            <v>18</v>
          </cell>
          <cell r="AG8">
            <v>1.1599999999999999</v>
          </cell>
          <cell r="AH8">
            <v>1.05</v>
          </cell>
          <cell r="AI8">
            <v>0.93</v>
          </cell>
          <cell r="AJ8">
            <v>0.82</v>
          </cell>
          <cell r="AK8">
            <v>0.71</v>
          </cell>
          <cell r="AM8">
            <v>18</v>
          </cell>
          <cell r="AN8">
            <v>1.39</v>
          </cell>
          <cell r="AO8">
            <v>1.53</v>
          </cell>
          <cell r="AP8">
            <v>1.69</v>
          </cell>
          <cell r="AQ8">
            <v>1.87</v>
          </cell>
          <cell r="AR8">
            <v>2.06</v>
          </cell>
        </row>
        <row r="9">
          <cell r="D9">
            <v>85.039014696493183</v>
          </cell>
          <cell r="L9">
            <v>6</v>
          </cell>
          <cell r="AF9">
            <v>19</v>
          </cell>
          <cell r="AG9">
            <v>1.18</v>
          </cell>
          <cell r="AH9">
            <v>1.08</v>
          </cell>
          <cell r="AI9">
            <v>0.97</v>
          </cell>
          <cell r="AJ9">
            <v>0.86</v>
          </cell>
          <cell r="AK9">
            <v>0.75</v>
          </cell>
          <cell r="AM9">
            <v>19</v>
          </cell>
          <cell r="AN9">
            <v>1.4</v>
          </cell>
          <cell r="AO9">
            <v>1.53</v>
          </cell>
          <cell r="AP9">
            <v>1.68</v>
          </cell>
          <cell r="AQ9">
            <v>1.85</v>
          </cell>
          <cell r="AR9">
            <v>2.02</v>
          </cell>
        </row>
        <row r="10">
          <cell r="D10">
            <v>97.375846210296331</v>
          </cell>
          <cell r="L10">
            <v>7</v>
          </cell>
          <cell r="AF10">
            <v>20</v>
          </cell>
          <cell r="AG10">
            <v>1.2</v>
          </cell>
          <cell r="AH10">
            <v>1.1000000000000001</v>
          </cell>
          <cell r="AI10">
            <v>1</v>
          </cell>
          <cell r="AJ10">
            <v>0.9</v>
          </cell>
          <cell r="AK10">
            <v>0.79</v>
          </cell>
          <cell r="AM10">
            <v>20</v>
          </cell>
          <cell r="AN10">
            <v>1.41</v>
          </cell>
          <cell r="AO10">
            <v>1.54</v>
          </cell>
          <cell r="AP10">
            <v>1.68</v>
          </cell>
          <cell r="AQ10">
            <v>1.83</v>
          </cell>
          <cell r="AR10">
            <v>1.99</v>
          </cell>
        </row>
        <row r="11">
          <cell r="D11">
            <v>54.629653838251492</v>
          </cell>
          <cell r="L11">
            <v>8</v>
          </cell>
          <cell r="AF11">
            <v>21</v>
          </cell>
          <cell r="AG11">
            <v>1.22</v>
          </cell>
          <cell r="AH11">
            <v>1.1299999999999999</v>
          </cell>
          <cell r="AI11">
            <v>1.03</v>
          </cell>
          <cell r="AJ11">
            <v>0.93</v>
          </cell>
          <cell r="AK11">
            <v>0.83</v>
          </cell>
          <cell r="AM11">
            <v>21</v>
          </cell>
          <cell r="AN11">
            <v>1.42</v>
          </cell>
          <cell r="AO11">
            <v>1.54</v>
          </cell>
          <cell r="AP11">
            <v>1.67</v>
          </cell>
          <cell r="AQ11">
            <v>1.81</v>
          </cell>
          <cell r="AR11">
            <v>1.96</v>
          </cell>
        </row>
        <row r="12">
          <cell r="D12">
            <v>20.327047912014873</v>
          </cell>
          <cell r="L12">
            <v>9</v>
          </cell>
          <cell r="AF12">
            <v>22</v>
          </cell>
          <cell r="AG12">
            <v>1.24</v>
          </cell>
          <cell r="AH12">
            <v>1.1499999999999999</v>
          </cell>
          <cell r="AI12">
            <v>1.05</v>
          </cell>
          <cell r="AJ12">
            <v>0.96</v>
          </cell>
          <cell r="AK12">
            <v>0.86</v>
          </cell>
          <cell r="AM12">
            <v>22</v>
          </cell>
          <cell r="AN12">
            <v>1.43</v>
          </cell>
          <cell r="AO12">
            <v>1.54</v>
          </cell>
          <cell r="AP12">
            <v>1.66</v>
          </cell>
          <cell r="AQ12">
            <v>1.8</v>
          </cell>
          <cell r="AR12">
            <v>1.94</v>
          </cell>
        </row>
        <row r="13">
          <cell r="D13">
            <v>77.933905040224261</v>
          </cell>
          <cell r="L13">
            <v>10</v>
          </cell>
          <cell r="AF13">
            <v>23</v>
          </cell>
          <cell r="AG13">
            <v>1.26</v>
          </cell>
          <cell r="AH13">
            <v>1.17</v>
          </cell>
          <cell r="AI13">
            <v>1.08</v>
          </cell>
          <cell r="AJ13">
            <v>0.99</v>
          </cell>
          <cell r="AK13">
            <v>0.9</v>
          </cell>
          <cell r="AM13">
            <v>23</v>
          </cell>
          <cell r="AN13">
            <v>1.44</v>
          </cell>
          <cell r="AO13">
            <v>1.54</v>
          </cell>
          <cell r="AP13">
            <v>1.66</v>
          </cell>
          <cell r="AQ13">
            <v>1.79</v>
          </cell>
          <cell r="AR13">
            <v>1.92</v>
          </cell>
        </row>
        <row r="14">
          <cell r="D14">
            <v>12.78612104252465</v>
          </cell>
          <cell r="L14">
            <v>11</v>
          </cell>
          <cell r="AF14">
            <v>24</v>
          </cell>
          <cell r="AG14">
            <v>1.27</v>
          </cell>
          <cell r="AH14">
            <v>1.19</v>
          </cell>
          <cell r="AI14">
            <v>1.1000000000000001</v>
          </cell>
          <cell r="AJ14">
            <v>1.01</v>
          </cell>
          <cell r="AK14">
            <v>0.93</v>
          </cell>
          <cell r="AM14">
            <v>24</v>
          </cell>
          <cell r="AN14">
            <v>1.45</v>
          </cell>
          <cell r="AO14">
            <v>1.55</v>
          </cell>
          <cell r="AP14">
            <v>1.66</v>
          </cell>
          <cell r="AQ14">
            <v>1.78</v>
          </cell>
          <cell r="AR14">
            <v>1.9</v>
          </cell>
        </row>
        <row r="15">
          <cell r="D15">
            <v>14.347633191881437</v>
          </cell>
          <cell r="L15">
            <v>12</v>
          </cell>
          <cell r="AF15">
            <v>25</v>
          </cell>
          <cell r="AG15">
            <v>1.29</v>
          </cell>
          <cell r="AH15">
            <v>1.21</v>
          </cell>
          <cell r="AI15">
            <v>1.1200000000000001</v>
          </cell>
          <cell r="AJ15">
            <v>1.04</v>
          </cell>
          <cell r="AK15">
            <v>0.95</v>
          </cell>
          <cell r="AM15">
            <v>25</v>
          </cell>
          <cell r="AN15">
            <v>1.45</v>
          </cell>
          <cell r="AO15">
            <v>1.55</v>
          </cell>
          <cell r="AP15">
            <v>1.66</v>
          </cell>
          <cell r="AQ15">
            <v>1.77</v>
          </cell>
          <cell r="AR15">
            <v>1.89</v>
          </cell>
        </row>
        <row r="16">
          <cell r="D16">
            <v>95.465223733935673</v>
          </cell>
          <cell r="L16">
            <v>13</v>
          </cell>
          <cell r="AF16">
            <v>26</v>
          </cell>
          <cell r="AG16">
            <v>1.3</v>
          </cell>
          <cell r="AH16">
            <v>1.22</v>
          </cell>
          <cell r="AI16">
            <v>1.1399999999999999</v>
          </cell>
          <cell r="AJ16">
            <v>1.06</v>
          </cell>
          <cell r="AK16">
            <v>0.98</v>
          </cell>
          <cell r="AM16">
            <v>26</v>
          </cell>
          <cell r="AN16">
            <v>1.46</v>
          </cell>
          <cell r="AO16">
            <v>1.55</v>
          </cell>
          <cell r="AP16">
            <v>1.65</v>
          </cell>
          <cell r="AQ16">
            <v>1.76</v>
          </cell>
          <cell r="AR16">
            <v>1.88</v>
          </cell>
        </row>
        <row r="17">
          <cell r="D17">
            <v>58.805148379172564</v>
          </cell>
          <cell r="L17">
            <v>14</v>
          </cell>
          <cell r="AF17">
            <v>27</v>
          </cell>
          <cell r="AG17">
            <v>1.32</v>
          </cell>
          <cell r="AH17">
            <v>1.24</v>
          </cell>
          <cell r="AI17">
            <v>1.1599999999999999</v>
          </cell>
          <cell r="AJ17">
            <v>1.08</v>
          </cell>
          <cell r="AK17">
            <v>1.01</v>
          </cell>
          <cell r="AM17">
            <v>27</v>
          </cell>
          <cell r="AN17">
            <v>1.47</v>
          </cell>
          <cell r="AO17">
            <v>1.56</v>
          </cell>
          <cell r="AP17">
            <v>1.65</v>
          </cell>
          <cell r="AQ17">
            <v>1.76</v>
          </cell>
          <cell r="AR17">
            <v>1.86</v>
          </cell>
        </row>
        <row r="18">
          <cell r="D18">
            <v>4.0737767178522288</v>
          </cell>
          <cell r="L18">
            <v>15</v>
          </cell>
          <cell r="AF18">
            <v>28</v>
          </cell>
          <cell r="AG18">
            <v>1.33</v>
          </cell>
          <cell r="AH18">
            <v>1.26</v>
          </cell>
          <cell r="AI18">
            <v>1.18</v>
          </cell>
          <cell r="AJ18">
            <v>1.1000000000000001</v>
          </cell>
          <cell r="AK18">
            <v>1.03</v>
          </cell>
          <cell r="AM18">
            <v>28</v>
          </cell>
          <cell r="AN18">
            <v>1.48</v>
          </cell>
          <cell r="AO18">
            <v>1.56</v>
          </cell>
          <cell r="AP18">
            <v>1.65</v>
          </cell>
          <cell r="AQ18">
            <v>1.75</v>
          </cell>
          <cell r="AR18">
            <v>1.85</v>
          </cell>
        </row>
        <row r="19">
          <cell r="D19">
            <v>7.4250132513889788</v>
          </cell>
          <cell r="L19">
            <v>16</v>
          </cell>
          <cell r="AF19">
            <v>29</v>
          </cell>
          <cell r="AG19">
            <v>1.34</v>
          </cell>
          <cell r="AH19">
            <v>1.27</v>
          </cell>
          <cell r="AI19">
            <v>1.2</v>
          </cell>
          <cell r="AJ19">
            <v>1.1200000000000001</v>
          </cell>
          <cell r="AK19">
            <v>1.05</v>
          </cell>
          <cell r="AM19">
            <v>29</v>
          </cell>
          <cell r="AN19">
            <v>1.48</v>
          </cell>
          <cell r="AO19">
            <v>1.56</v>
          </cell>
          <cell r="AP19">
            <v>1.65</v>
          </cell>
          <cell r="AQ19">
            <v>1.74</v>
          </cell>
          <cell r="AR19">
            <v>1.84</v>
          </cell>
        </row>
        <row r="20">
          <cell r="D20">
            <v>19.940127709935517</v>
          </cell>
          <cell r="L20">
            <v>17</v>
          </cell>
          <cell r="AF20">
            <v>30</v>
          </cell>
          <cell r="AG20">
            <v>1.35</v>
          </cell>
          <cell r="AH20">
            <v>1.28</v>
          </cell>
          <cell r="AI20">
            <v>1.21</v>
          </cell>
          <cell r="AJ20">
            <v>1.1399999999999999</v>
          </cell>
          <cell r="AK20">
            <v>1.07</v>
          </cell>
          <cell r="AM20">
            <v>30</v>
          </cell>
          <cell r="AN20">
            <v>1.49</v>
          </cell>
          <cell r="AO20">
            <v>1.57</v>
          </cell>
          <cell r="AP20">
            <v>1.65</v>
          </cell>
          <cell r="AQ20">
            <v>1.74</v>
          </cell>
          <cell r="AR20">
            <v>1.83</v>
          </cell>
        </row>
        <row r="21">
          <cell r="D21">
            <v>20.187173582186844</v>
          </cell>
          <cell r="L21">
            <v>18</v>
          </cell>
          <cell r="AF21">
            <v>31</v>
          </cell>
          <cell r="AG21">
            <v>1.36</v>
          </cell>
          <cell r="AH21">
            <v>1.3</v>
          </cell>
          <cell r="AI21">
            <v>1.23</v>
          </cell>
          <cell r="AJ21">
            <v>1.1599999999999999</v>
          </cell>
          <cell r="AK21">
            <v>1.0900000000000001</v>
          </cell>
          <cell r="AM21">
            <v>31</v>
          </cell>
          <cell r="AN21">
            <v>1.5</v>
          </cell>
          <cell r="AO21">
            <v>1.57</v>
          </cell>
          <cell r="AP21">
            <v>1.65</v>
          </cell>
          <cell r="AQ21">
            <v>1.74</v>
          </cell>
          <cell r="AR21">
            <v>1.83</v>
          </cell>
        </row>
        <row r="22">
          <cell r="D22">
            <v>70.213343240969991</v>
          </cell>
          <cell r="L22">
            <v>19</v>
          </cell>
          <cell r="AF22">
            <v>32</v>
          </cell>
          <cell r="AG22">
            <v>1.37</v>
          </cell>
          <cell r="AH22">
            <v>1.31</v>
          </cell>
          <cell r="AI22">
            <v>1.24</v>
          </cell>
          <cell r="AJ22">
            <v>1.18</v>
          </cell>
          <cell r="AK22">
            <v>1.1100000000000001</v>
          </cell>
          <cell r="AM22">
            <v>32</v>
          </cell>
          <cell r="AN22">
            <v>1.5</v>
          </cell>
          <cell r="AO22">
            <v>1.57</v>
          </cell>
          <cell r="AP22">
            <v>1.65</v>
          </cell>
          <cell r="AQ22">
            <v>1.73</v>
          </cell>
          <cell r="AR22">
            <v>1.82</v>
          </cell>
        </row>
        <row r="23">
          <cell r="D23">
            <v>49.640697061863115</v>
          </cell>
          <cell r="L23">
            <v>20</v>
          </cell>
          <cell r="AF23">
            <v>33</v>
          </cell>
          <cell r="AG23">
            <v>1.38</v>
          </cell>
          <cell r="AH23">
            <v>1.32</v>
          </cell>
          <cell r="AI23">
            <v>1.26</v>
          </cell>
          <cell r="AJ23">
            <v>1.19</v>
          </cell>
          <cell r="AK23">
            <v>1.1299999999999999</v>
          </cell>
          <cell r="AM23">
            <v>33</v>
          </cell>
          <cell r="AN23">
            <v>1.51</v>
          </cell>
          <cell r="AO23">
            <v>1.58</v>
          </cell>
          <cell r="AP23">
            <v>1.65</v>
          </cell>
          <cell r="AQ23">
            <v>1.73</v>
          </cell>
          <cell r="AR23">
            <v>1.81</v>
          </cell>
        </row>
        <row r="24">
          <cell r="AF24">
            <v>34</v>
          </cell>
          <cell r="AG24">
            <v>1.39</v>
          </cell>
          <cell r="AH24">
            <v>1.33</v>
          </cell>
          <cell r="AI24">
            <v>1.27</v>
          </cell>
          <cell r="AJ24">
            <v>1.21</v>
          </cell>
          <cell r="AK24">
            <v>1.1499999999999999</v>
          </cell>
          <cell r="AM24">
            <v>34</v>
          </cell>
          <cell r="AN24">
            <v>1.51</v>
          </cell>
          <cell r="AO24">
            <v>1.58</v>
          </cell>
          <cell r="AP24">
            <v>1.65</v>
          </cell>
          <cell r="AQ24">
            <v>1.73</v>
          </cell>
          <cell r="AR24">
            <v>1.81</v>
          </cell>
        </row>
        <row r="25">
          <cell r="AF25">
            <v>35</v>
          </cell>
          <cell r="AG25">
            <v>1.4</v>
          </cell>
          <cell r="AH25">
            <v>1.34</v>
          </cell>
          <cell r="AI25">
            <v>1.28</v>
          </cell>
          <cell r="AJ25">
            <v>1.22</v>
          </cell>
          <cell r="AK25">
            <v>1.1599999999999999</v>
          </cell>
          <cell r="AM25">
            <v>35</v>
          </cell>
          <cell r="AN25">
            <v>1.52</v>
          </cell>
          <cell r="AO25">
            <v>1.58</v>
          </cell>
          <cell r="AP25">
            <v>1.65</v>
          </cell>
          <cell r="AQ25">
            <v>1.73</v>
          </cell>
          <cell r="AR25">
            <v>1.8</v>
          </cell>
        </row>
        <row r="26">
          <cell r="AF26">
            <v>36</v>
          </cell>
          <cell r="AG26">
            <v>1.41</v>
          </cell>
          <cell r="AH26">
            <v>1.35</v>
          </cell>
          <cell r="AI26">
            <v>1.29</v>
          </cell>
          <cell r="AJ26">
            <v>1.24</v>
          </cell>
          <cell r="AK26">
            <v>1.18</v>
          </cell>
          <cell r="AM26">
            <v>36</v>
          </cell>
          <cell r="AN26">
            <v>1.52</v>
          </cell>
          <cell r="AO26">
            <v>1.59</v>
          </cell>
          <cell r="AP26">
            <v>1.65</v>
          </cell>
          <cell r="AQ26">
            <v>1.73</v>
          </cell>
          <cell r="AR26">
            <v>1.8</v>
          </cell>
        </row>
        <row r="27">
          <cell r="AF27">
            <v>37</v>
          </cell>
          <cell r="AG27">
            <v>1.42</v>
          </cell>
          <cell r="AH27">
            <v>1.36</v>
          </cell>
          <cell r="AI27">
            <v>1.31</v>
          </cell>
          <cell r="AJ27">
            <v>1.25</v>
          </cell>
          <cell r="AK27">
            <v>1.19</v>
          </cell>
          <cell r="AM27">
            <v>37</v>
          </cell>
          <cell r="AN27">
            <v>1.53</v>
          </cell>
          <cell r="AO27">
            <v>1.59</v>
          </cell>
          <cell r="AP27">
            <v>1.66</v>
          </cell>
          <cell r="AQ27">
            <v>1.72</v>
          </cell>
          <cell r="AR27">
            <v>1.8</v>
          </cell>
        </row>
        <row r="28">
          <cell r="AF28">
            <v>38</v>
          </cell>
          <cell r="AG28">
            <v>1.43</v>
          </cell>
          <cell r="AH28">
            <v>1.37</v>
          </cell>
          <cell r="AI28">
            <v>1.32</v>
          </cell>
          <cell r="AJ28">
            <v>1.26</v>
          </cell>
          <cell r="AK28">
            <v>1.21</v>
          </cell>
          <cell r="AM28">
            <v>38</v>
          </cell>
          <cell r="AN28">
            <v>1.54</v>
          </cell>
          <cell r="AO28">
            <v>1.59</v>
          </cell>
          <cell r="AP28">
            <v>1.66</v>
          </cell>
          <cell r="AQ28">
            <v>1.72</v>
          </cell>
          <cell r="AR28">
            <v>1.79</v>
          </cell>
        </row>
        <row r="29">
          <cell r="AF29">
            <v>39</v>
          </cell>
          <cell r="AG29">
            <v>1.43</v>
          </cell>
          <cell r="AH29">
            <v>1.38</v>
          </cell>
          <cell r="AI29">
            <v>1.33</v>
          </cell>
          <cell r="AJ29">
            <v>1.27</v>
          </cell>
          <cell r="AK29">
            <v>1.22</v>
          </cell>
          <cell r="AM29">
            <v>39</v>
          </cell>
          <cell r="AN29">
            <v>1.54</v>
          </cell>
          <cell r="AO29">
            <v>1.6</v>
          </cell>
          <cell r="AP29">
            <v>1.66</v>
          </cell>
          <cell r="AQ29">
            <v>1.72</v>
          </cell>
          <cell r="AR29">
            <v>1.79</v>
          </cell>
        </row>
        <row r="30">
          <cell r="AF30">
            <v>40</v>
          </cell>
          <cell r="AG30">
            <v>1.44</v>
          </cell>
          <cell r="AH30">
            <v>1.39</v>
          </cell>
          <cell r="AI30">
            <v>1.34</v>
          </cell>
          <cell r="AJ30">
            <v>1.29</v>
          </cell>
          <cell r="AK30">
            <v>1.23</v>
          </cell>
          <cell r="AM30">
            <v>40</v>
          </cell>
          <cell r="AN30">
            <v>1.54</v>
          </cell>
          <cell r="AO30">
            <v>1.6</v>
          </cell>
          <cell r="AP30">
            <v>1.66</v>
          </cell>
          <cell r="AQ30">
            <v>1.72</v>
          </cell>
          <cell r="AR30">
            <v>1.79</v>
          </cell>
        </row>
        <row r="31">
          <cell r="AF31">
            <v>45</v>
          </cell>
          <cell r="AG31">
            <v>1.48</v>
          </cell>
          <cell r="AH31">
            <v>1.43</v>
          </cell>
          <cell r="AI31">
            <v>1.38</v>
          </cell>
          <cell r="AJ31">
            <v>1.34</v>
          </cell>
          <cell r="AK31">
            <v>1.29</v>
          </cell>
          <cell r="AM31">
            <v>45</v>
          </cell>
          <cell r="AN31">
            <v>1.57</v>
          </cell>
          <cell r="AO31">
            <v>1.62</v>
          </cell>
          <cell r="AP31">
            <v>1.67</v>
          </cell>
          <cell r="AQ31">
            <v>1.72</v>
          </cell>
          <cell r="AR31">
            <v>1.78</v>
          </cell>
        </row>
        <row r="32">
          <cell r="AF32">
            <v>50</v>
          </cell>
          <cell r="AG32">
            <v>1.5</v>
          </cell>
          <cell r="AH32">
            <v>1.46</v>
          </cell>
          <cell r="AI32">
            <v>1.42</v>
          </cell>
          <cell r="AJ32">
            <v>1.38</v>
          </cell>
          <cell r="AK32">
            <v>1.34</v>
          </cell>
          <cell r="AM32">
            <v>50</v>
          </cell>
          <cell r="AN32">
            <v>1.59</v>
          </cell>
          <cell r="AO32">
            <v>1.63</v>
          </cell>
          <cell r="AP32">
            <v>1.67</v>
          </cell>
          <cell r="AQ32">
            <v>1.72</v>
          </cell>
          <cell r="AR32">
            <v>1.77</v>
          </cell>
        </row>
        <row r="33">
          <cell r="AF33">
            <v>55</v>
          </cell>
          <cell r="AG33">
            <v>1.53</v>
          </cell>
          <cell r="AH33">
            <v>1.49</v>
          </cell>
          <cell r="AI33">
            <v>1.45</v>
          </cell>
          <cell r="AJ33">
            <v>1.41</v>
          </cell>
          <cell r="AK33">
            <v>1.38</v>
          </cell>
          <cell r="AM33">
            <v>55</v>
          </cell>
          <cell r="AN33">
            <v>1.6</v>
          </cell>
          <cell r="AO33">
            <v>1.64</v>
          </cell>
          <cell r="AP33">
            <v>1.68</v>
          </cell>
          <cell r="AQ33">
            <v>1.72</v>
          </cell>
          <cell r="AR33">
            <v>1.77</v>
          </cell>
        </row>
        <row r="34">
          <cell r="AF34">
            <v>60</v>
          </cell>
          <cell r="AG34">
            <v>1.55</v>
          </cell>
          <cell r="AH34">
            <v>1.51</v>
          </cell>
          <cell r="AI34">
            <v>1.48</v>
          </cell>
          <cell r="AJ34">
            <v>1.44</v>
          </cell>
          <cell r="AK34">
            <v>1.41</v>
          </cell>
          <cell r="AM34">
            <v>60</v>
          </cell>
          <cell r="AN34">
            <v>1.62</v>
          </cell>
          <cell r="AO34">
            <v>1.65</v>
          </cell>
          <cell r="AP34">
            <v>1.69</v>
          </cell>
          <cell r="AQ34">
            <v>1.73</v>
          </cell>
          <cell r="AR34">
            <v>1.77</v>
          </cell>
        </row>
        <row r="35">
          <cell r="AF35">
            <v>65</v>
          </cell>
          <cell r="AG35">
            <v>1.57</v>
          </cell>
          <cell r="AH35">
            <v>1.54</v>
          </cell>
          <cell r="AI35">
            <v>1.5</v>
          </cell>
          <cell r="AJ35">
            <v>1.47</v>
          </cell>
          <cell r="AK35">
            <v>1.44</v>
          </cell>
          <cell r="AM35">
            <v>65</v>
          </cell>
          <cell r="AN35">
            <v>1.63</v>
          </cell>
          <cell r="AO35">
            <v>1.66</v>
          </cell>
          <cell r="AP35">
            <v>1.7</v>
          </cell>
          <cell r="AQ35">
            <v>1.73</v>
          </cell>
          <cell r="AR35">
            <v>1.77</v>
          </cell>
        </row>
        <row r="36">
          <cell r="AF36">
            <v>70</v>
          </cell>
          <cell r="AG36">
            <v>1.58</v>
          </cell>
          <cell r="AH36">
            <v>1.55</v>
          </cell>
          <cell r="AI36">
            <v>1.52</v>
          </cell>
          <cell r="AJ36">
            <v>1.49</v>
          </cell>
          <cell r="AK36">
            <v>1.46</v>
          </cell>
          <cell r="AM36">
            <v>70</v>
          </cell>
          <cell r="AN36">
            <v>1.64</v>
          </cell>
          <cell r="AO36">
            <v>1.67</v>
          </cell>
          <cell r="AP36">
            <v>1.7</v>
          </cell>
          <cell r="AQ36">
            <v>1.74</v>
          </cell>
          <cell r="AR36">
            <v>1.77</v>
          </cell>
        </row>
        <row r="37">
          <cell r="AF37">
            <v>75</v>
          </cell>
          <cell r="AG37">
            <v>1.6</v>
          </cell>
          <cell r="AH37">
            <v>1.57</v>
          </cell>
          <cell r="AI37">
            <v>1.54</v>
          </cell>
          <cell r="AJ37">
            <v>1.51</v>
          </cell>
          <cell r="AK37">
            <v>1.49</v>
          </cell>
          <cell r="AM37">
            <v>75</v>
          </cell>
          <cell r="AN37">
            <v>1.65</v>
          </cell>
          <cell r="AO37">
            <v>1.68</v>
          </cell>
          <cell r="AP37">
            <v>1.71</v>
          </cell>
          <cell r="AQ37">
            <v>1.74</v>
          </cell>
          <cell r="AR37">
            <v>1.77</v>
          </cell>
        </row>
        <row r="38">
          <cell r="AF38">
            <v>80</v>
          </cell>
          <cell r="AG38">
            <v>1.61</v>
          </cell>
          <cell r="AH38">
            <v>1.59</v>
          </cell>
          <cell r="AI38">
            <v>1.56</v>
          </cell>
          <cell r="AJ38">
            <v>1.53</v>
          </cell>
          <cell r="AK38">
            <v>1.51</v>
          </cell>
          <cell r="AM38">
            <v>80</v>
          </cell>
          <cell r="AN38">
            <v>1.66</v>
          </cell>
          <cell r="AO38">
            <v>1.69</v>
          </cell>
          <cell r="AP38">
            <v>1.72</v>
          </cell>
          <cell r="AQ38">
            <v>1.74</v>
          </cell>
          <cell r="AR38">
            <v>1.77</v>
          </cell>
        </row>
        <row r="39">
          <cell r="AF39">
            <v>85</v>
          </cell>
          <cell r="AG39">
            <v>1.62</v>
          </cell>
          <cell r="AH39">
            <v>1.6</v>
          </cell>
          <cell r="AI39">
            <v>1.57</v>
          </cell>
          <cell r="AJ39">
            <v>1.55</v>
          </cell>
          <cell r="AK39">
            <v>1.52</v>
          </cell>
          <cell r="AM39">
            <v>85</v>
          </cell>
          <cell r="AN39">
            <v>1.67</v>
          </cell>
          <cell r="AO39">
            <v>1.7</v>
          </cell>
          <cell r="AP39">
            <v>1.72</v>
          </cell>
          <cell r="AQ39">
            <v>1.75</v>
          </cell>
          <cell r="AR39">
            <v>1.77</v>
          </cell>
        </row>
        <row r="40">
          <cell r="AF40">
            <v>90</v>
          </cell>
          <cell r="AG40">
            <v>1.63</v>
          </cell>
          <cell r="AH40">
            <v>1.61</v>
          </cell>
          <cell r="AI40">
            <v>1.59</v>
          </cell>
          <cell r="AJ40">
            <v>1.57</v>
          </cell>
          <cell r="AK40">
            <v>1.54</v>
          </cell>
          <cell r="AM40">
            <v>90</v>
          </cell>
          <cell r="AN40">
            <v>1.68</v>
          </cell>
          <cell r="AO40">
            <v>1.7</v>
          </cell>
          <cell r="AP40">
            <v>1.73</v>
          </cell>
          <cell r="AQ40">
            <v>1.75</v>
          </cell>
          <cell r="AR40">
            <v>1.78</v>
          </cell>
        </row>
        <row r="41">
          <cell r="AF41">
            <v>95</v>
          </cell>
          <cell r="AG41">
            <v>1.64</v>
          </cell>
          <cell r="AH41">
            <v>1.62</v>
          </cell>
          <cell r="AI41">
            <v>1.6</v>
          </cell>
          <cell r="AJ41">
            <v>1.58</v>
          </cell>
          <cell r="AK41">
            <v>1.56</v>
          </cell>
          <cell r="AM41">
            <v>95</v>
          </cell>
          <cell r="AN41">
            <v>1.69</v>
          </cell>
          <cell r="AO41">
            <v>1.71</v>
          </cell>
          <cell r="AP41">
            <v>1.73</v>
          </cell>
          <cell r="AQ41">
            <v>1.75</v>
          </cell>
          <cell r="AR41">
            <v>1.78</v>
          </cell>
        </row>
        <row r="42">
          <cell r="AF42">
            <v>100</v>
          </cell>
          <cell r="AG42">
            <v>1.65</v>
          </cell>
          <cell r="AH42">
            <v>1.63</v>
          </cell>
          <cell r="AI42">
            <v>1.61</v>
          </cell>
          <cell r="AJ42">
            <v>1.59</v>
          </cell>
          <cell r="AK42">
            <v>1.57</v>
          </cell>
          <cell r="AM42">
            <v>100</v>
          </cell>
          <cell r="AN42">
            <v>1.69</v>
          </cell>
          <cell r="AO42">
            <v>1.72</v>
          </cell>
          <cell r="AP42">
            <v>1.74</v>
          </cell>
          <cell r="AQ42">
            <v>1.76</v>
          </cell>
          <cell r="AR42">
            <v>1.78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Admin"/>
      <sheetName val="Sheet4"/>
      <sheetName val="Education"/>
      <sheetName val="Nr Education"/>
      <sheetName val="Health"/>
      <sheetName val="Nr Health"/>
      <sheetName val="Sheet3"/>
      <sheetName val="Other"/>
      <sheetName val="Admin (2)"/>
      <sheetName val="Permbledhese"/>
    </sheetNames>
    <sheetDataSet>
      <sheetData sheetId="0"/>
      <sheetData sheetId="1"/>
      <sheetData sheetId="2">
        <row r="1">
          <cell r="X1">
            <v>1032</v>
          </cell>
        </row>
        <row r="2">
          <cell r="Y2" t="str">
            <v>2008_3</v>
          </cell>
        </row>
      </sheetData>
      <sheetData sheetId="3"/>
      <sheetData sheetId="4"/>
      <sheetData sheetId="5">
        <row r="1">
          <cell r="X1">
            <v>91</v>
          </cell>
        </row>
        <row r="2">
          <cell r="Z2" t="str">
            <v>2008_3</v>
          </cell>
        </row>
      </sheetData>
      <sheetData sheetId="6"/>
      <sheetData sheetId="7">
        <row r="1">
          <cell r="V1">
            <v>135</v>
          </cell>
        </row>
        <row r="3">
          <cell r="X3" t="str">
            <v>2008_3</v>
          </cell>
        </row>
      </sheetData>
      <sheetData sheetId="8"/>
      <sheetData sheetId="9">
        <row r="1">
          <cell r="V1">
            <v>6</v>
          </cell>
        </row>
        <row r="2">
          <cell r="X2" t="str">
            <v>2008_3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 v1 me total (2)"/>
      <sheetName val="v2005k (16)"/>
      <sheetName val="Renta"/>
      <sheetName val="Konstante v1 me total"/>
      <sheetName val="Konstante By Marku"/>
      <sheetName val="Konstante v2"/>
      <sheetName val="Enterp"/>
      <sheetName val="Chart1"/>
      <sheetName val="Konstante"/>
      <sheetName val="MoaroTables"/>
      <sheetName val="Antonela"/>
      <sheetName val="Antonella"/>
      <sheetName val="final V1"/>
      <sheetName val="Sheet1"/>
      <sheetName val="ConstantePisani(30)"/>
      <sheetName val="ConstantePisani(25)"/>
      <sheetName val="mrfnewp"/>
      <sheetName val="metoda rek florina"/>
      <sheetName val="Metoda me aplikim volumi"/>
      <sheetName val="RezFinal"/>
      <sheetName val="RezFinal30"/>
      <sheetName val="v2005"/>
      <sheetName val="v2005k"/>
      <sheetName val="stock"/>
      <sheetName val="GEneral05"/>
      <sheetName val="NOEDATA"/>
      <sheetName val="iNVESTIME05"/>
      <sheetName val="GEneral05 (2)"/>
      <sheetName val="Diferenca"/>
      <sheetName val="EmpInt"/>
      <sheetName val="Fisim"/>
      <sheetName val="Marzhet"/>
      <sheetName val="Deget 22_23_24(Zana)"/>
      <sheetName val="HG30"/>
      <sheetName val="HoldingGain"/>
      <sheetName val="RezFinalNace2"/>
      <sheetName val="v2005n2"/>
      <sheetName val="Sheet3"/>
      <sheetName val="gjendjet (25)"/>
      <sheetName val="gjendjet"/>
      <sheetName val="Rezultat"/>
      <sheetName val="Instruksione"/>
      <sheetName val="Hyrje"/>
      <sheetName val="Total Defl"/>
      <sheetName val="metoda rek florina 2"/>
      <sheetName val="viti2005versioni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0">
          <cell r="G50">
            <v>64098.786689700013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MoF"/>
    </sheetNames>
    <sheetDataSet>
      <sheetData sheetId="0" refreshError="1">
        <row r="61">
          <cell r="A61" t="str">
            <v>Subsidies</v>
          </cell>
        </row>
        <row r="78">
          <cell r="D78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y_NAbuilder"/>
      <sheetName val="Use_NAbuilder"/>
      <sheetName val="Supplybp_2017"/>
      <sheetName val="Usepp_2017"/>
      <sheetName val="S_17(10_Agr)"/>
      <sheetName val="U_17(10_Agr)"/>
      <sheetName val="Model(Ang)"/>
      <sheetName val="S_17(3_Agr) "/>
      <sheetName val="U_17(3_Agr)"/>
      <sheetName val="Permbledhese"/>
      <sheetName val="Sheet1"/>
      <sheetName val="Analize 20172016"/>
    </sheetNames>
    <sheetDataSet>
      <sheetData sheetId="0" refreshError="1"/>
      <sheetData sheetId="1" refreshError="1"/>
      <sheetData sheetId="2">
        <row r="11">
          <cell r="E11">
            <v>299388.40943412599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299388.40943412599</v>
          </cell>
          <cell r="AO11">
            <v>24455.087601511237</v>
          </cell>
          <cell r="AP11">
            <v>323843.49703563721</v>
          </cell>
          <cell r="AQ11">
            <v>58286.543674259847</v>
          </cell>
          <cell r="AR11">
            <v>5657.5181888027619</v>
          </cell>
          <cell r="AS11">
            <v>387787.55889869982</v>
          </cell>
        </row>
        <row r="12">
          <cell r="E12">
            <v>0</v>
          </cell>
          <cell r="F12">
            <v>65711.838603256838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88.239619063518276</v>
          </cell>
          <cell r="M12">
            <v>1276.0640672282432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742.50207369154225</v>
          </cell>
          <cell r="T12">
            <v>0</v>
          </cell>
          <cell r="U12">
            <v>54.925357722111322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16.684006473083844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67890.253727435338</v>
          </cell>
          <cell r="AO12">
            <v>1576.666558532444</v>
          </cell>
          <cell r="AP12">
            <v>69466.920285967775</v>
          </cell>
          <cell r="AQ12">
            <v>6038.8248941543188</v>
          </cell>
          <cell r="AR12">
            <v>5750.5387777728047</v>
          </cell>
          <cell r="AS12">
            <v>81256.283957894892</v>
          </cell>
        </row>
        <row r="13">
          <cell r="E13">
            <v>109146.21454171474</v>
          </cell>
          <cell r="F13">
            <v>0</v>
          </cell>
          <cell r="G13">
            <v>49455.198431451841</v>
          </cell>
          <cell r="H13">
            <v>142.54604446789833</v>
          </cell>
          <cell r="I13">
            <v>1.7442121379265247</v>
          </cell>
          <cell r="J13">
            <v>0</v>
          </cell>
          <cell r="K13">
            <v>9.2417416758877131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7.4957070680369426</v>
          </cell>
          <cell r="R13">
            <v>0</v>
          </cell>
          <cell r="S13">
            <v>0</v>
          </cell>
          <cell r="T13">
            <v>0</v>
          </cell>
          <cell r="U13">
            <v>64.92059117009552</v>
          </cell>
          <cell r="V13">
            <v>19.408807526749893</v>
          </cell>
          <cell r="W13">
            <v>0</v>
          </cell>
          <cell r="X13">
            <v>0</v>
          </cell>
          <cell r="Y13">
            <v>0</v>
          </cell>
          <cell r="Z13">
            <v>18.984536820586751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158865.75461403374</v>
          </cell>
          <cell r="AO13">
            <v>71661.136965183367</v>
          </cell>
          <cell r="AP13">
            <v>230526.8915792171</v>
          </cell>
          <cell r="AQ13">
            <v>67435.577013792121</v>
          </cell>
          <cell r="AR13">
            <v>44425.716937896097</v>
          </cell>
          <cell r="AS13">
            <v>342388.18553090532</v>
          </cell>
        </row>
        <row r="14">
          <cell r="E14">
            <v>54.871791200533316</v>
          </cell>
          <cell r="F14">
            <v>0</v>
          </cell>
          <cell r="G14">
            <v>0</v>
          </cell>
          <cell r="H14">
            <v>60150.274650092091</v>
          </cell>
          <cell r="I14">
            <v>55.79279219899427</v>
          </cell>
          <cell r="J14">
            <v>0</v>
          </cell>
          <cell r="K14">
            <v>0</v>
          </cell>
          <cell r="L14">
            <v>49.430135996684285</v>
          </cell>
          <cell r="M14">
            <v>6.6278918843760675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27.183549431909444</v>
          </cell>
          <cell r="V14">
            <v>9.7515092988367371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60353.932320103428</v>
          </cell>
          <cell r="AO14">
            <v>26500.926284848065</v>
          </cell>
          <cell r="AP14">
            <v>86854.8586049515</v>
          </cell>
          <cell r="AQ14">
            <v>13908.294531286494</v>
          </cell>
          <cell r="AR14">
            <v>7557.5034690550392</v>
          </cell>
          <cell r="AS14">
            <v>108320.65660529303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2120.9777947307625</v>
          </cell>
          <cell r="I15">
            <v>16301.49777174215</v>
          </cell>
          <cell r="J15">
            <v>0</v>
          </cell>
          <cell r="K15">
            <v>0</v>
          </cell>
          <cell r="L15">
            <v>38.921853102767116</v>
          </cell>
          <cell r="M15">
            <v>0</v>
          </cell>
          <cell r="N15">
            <v>0</v>
          </cell>
          <cell r="O15">
            <v>74.798434291748478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31.727616546106628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146.12051287001174</v>
          </cell>
          <cell r="AJ15">
            <v>0</v>
          </cell>
          <cell r="AK15">
            <v>0</v>
          </cell>
          <cell r="AL15">
            <v>0</v>
          </cell>
          <cell r="AM15">
            <v>19.892617978463822</v>
          </cell>
          <cell r="AN15">
            <v>18733.936601262012</v>
          </cell>
          <cell r="AO15">
            <v>18045.338961218607</v>
          </cell>
          <cell r="AP15">
            <v>36779.275562480616</v>
          </cell>
          <cell r="AQ15">
            <v>9565.1489097353387</v>
          </cell>
          <cell r="AR15">
            <v>4340.6818671443616</v>
          </cell>
          <cell r="AS15">
            <v>50685.106339360318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1347.1414105228916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1347.1414105228916</v>
          </cell>
          <cell r="AO16">
            <v>37731.949798106078</v>
          </cell>
          <cell r="AP16">
            <v>39079.091208628968</v>
          </cell>
          <cell r="AQ16">
            <v>17047.807118562345</v>
          </cell>
          <cell r="AR16">
            <v>43052.690627843884</v>
          </cell>
          <cell r="AS16">
            <v>99179.5889550352</v>
          </cell>
        </row>
        <row r="17">
          <cell r="E17">
            <v>0</v>
          </cell>
          <cell r="F17">
            <v>0</v>
          </cell>
          <cell r="G17">
            <v>4.0084365402560982</v>
          </cell>
          <cell r="H17">
            <v>0</v>
          </cell>
          <cell r="I17">
            <v>4.9813380392681088</v>
          </cell>
          <cell r="J17">
            <v>0</v>
          </cell>
          <cell r="K17">
            <v>5637.9030488927583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13.488832485013837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5660.3816559572961</v>
          </cell>
          <cell r="AO17">
            <v>58790.164713549864</v>
          </cell>
          <cell r="AP17">
            <v>64450.546369507159</v>
          </cell>
          <cell r="AQ17">
            <v>24207.186899078828</v>
          </cell>
          <cell r="AR17">
            <v>9139.4515540590019</v>
          </cell>
          <cell r="AS17">
            <v>97797.184822644995</v>
          </cell>
        </row>
        <row r="18">
          <cell r="E18">
            <v>0</v>
          </cell>
          <cell r="F18">
            <v>318.89314718033359</v>
          </cell>
          <cell r="G18">
            <v>9.9922675020765628E-2</v>
          </cell>
          <cell r="H18">
            <v>0</v>
          </cell>
          <cell r="I18">
            <v>0</v>
          </cell>
          <cell r="J18">
            <v>0</v>
          </cell>
          <cell r="K18">
            <v>540.61850680216878</v>
          </cell>
          <cell r="L18">
            <v>39607.512774250281</v>
          </cell>
          <cell r="M18">
            <v>8.6662413309610553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50669.881574816623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91145.672167055396</v>
          </cell>
          <cell r="AO18">
            <v>32685.548576146881</v>
          </cell>
          <cell r="AP18">
            <v>123831.22074320228</v>
          </cell>
          <cell r="AQ18">
            <v>32707.479671563415</v>
          </cell>
          <cell r="AR18">
            <v>12532.770865021101</v>
          </cell>
          <cell r="AS18">
            <v>169071.47127978678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377.00166318527909</v>
          </cell>
          <cell r="I19">
            <v>5.4913256083132671</v>
          </cell>
          <cell r="J19">
            <v>0</v>
          </cell>
          <cell r="K19">
            <v>0</v>
          </cell>
          <cell r="L19">
            <v>281.84153616088742</v>
          </cell>
          <cell r="M19">
            <v>56153.542085875291</v>
          </cell>
          <cell r="N19">
            <v>0.88373604413129725</v>
          </cell>
          <cell r="O19">
            <v>303.74431928333837</v>
          </cell>
          <cell r="P19">
            <v>0</v>
          </cell>
          <cell r="Q19">
            <v>0</v>
          </cell>
          <cell r="R19">
            <v>0</v>
          </cell>
          <cell r="S19">
            <v>35.357804981089821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57157.862471138331</v>
          </cell>
          <cell r="AO19">
            <v>52448.874239617289</v>
          </cell>
          <cell r="AP19">
            <v>109606.73671075562</v>
          </cell>
          <cell r="AQ19">
            <v>16624.884817831091</v>
          </cell>
          <cell r="AR19">
            <v>12000.929872924795</v>
          </cell>
          <cell r="AS19">
            <v>138232.5514015115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9.7290858795745407</v>
          </cell>
          <cell r="M20">
            <v>142.93842143710467</v>
          </cell>
          <cell r="N20">
            <v>3865.2459702578753</v>
          </cell>
          <cell r="O20">
            <v>0</v>
          </cell>
          <cell r="P20">
            <v>0</v>
          </cell>
          <cell r="Q20">
            <v>156.21053529788989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4174.1240128724448</v>
          </cell>
          <cell r="AO20">
            <v>129061.90422354646</v>
          </cell>
          <cell r="AP20">
            <v>133236.0282364189</v>
          </cell>
          <cell r="AQ20">
            <v>30563.846646243623</v>
          </cell>
          <cell r="AR20">
            <v>28027.59577679557</v>
          </cell>
          <cell r="AS20">
            <v>191827.47065945808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316.70059064228451</v>
          </cell>
          <cell r="J21">
            <v>0</v>
          </cell>
          <cell r="K21">
            <v>0</v>
          </cell>
          <cell r="L21">
            <v>1.5949321114056623</v>
          </cell>
          <cell r="M21">
            <v>2464.7356298205859</v>
          </cell>
          <cell r="N21">
            <v>0</v>
          </cell>
          <cell r="O21">
            <v>15465.009309183133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51.862088779688975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18299.902550537099</v>
          </cell>
          <cell r="AO21">
            <v>12581.405911602706</v>
          </cell>
          <cell r="AP21">
            <v>30881.308462139805</v>
          </cell>
          <cell r="AQ21">
            <v>6716.3490730179474</v>
          </cell>
          <cell r="AR21">
            <v>3258.0267922706262</v>
          </cell>
          <cell r="AS21">
            <v>40855.684327428375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43399.706061183839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43399.706061183839</v>
          </cell>
          <cell r="AO22">
            <v>12352.065594635695</v>
          </cell>
          <cell r="AP22">
            <v>55751.771655819532</v>
          </cell>
          <cell r="AQ22">
            <v>3.6278382077372133E-3</v>
          </cell>
          <cell r="AR22">
            <v>-60.881813108861934</v>
          </cell>
          <cell r="AS22">
            <v>55690.893470548879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10704.053678693877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62.550453274072716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10766.60413196795</v>
          </cell>
          <cell r="AO23">
            <v>0</v>
          </cell>
          <cell r="AP23">
            <v>10766.60413196795</v>
          </cell>
          <cell r="AQ23">
            <v>0</v>
          </cell>
          <cell r="AR23">
            <v>-680.59895661797259</v>
          </cell>
          <cell r="AS23">
            <v>10086.005175349977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13641.448054853452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13641.448054853452</v>
          </cell>
          <cell r="AO24">
            <v>2103.0266021606799</v>
          </cell>
          <cell r="AP24">
            <v>15744.474657014132</v>
          </cell>
          <cell r="AQ24">
            <v>2797.1866239015421</v>
          </cell>
          <cell r="AR24">
            <v>1557.0615031762461</v>
          </cell>
          <cell r="AS24">
            <v>20098.722784091922</v>
          </cell>
        </row>
        <row r="25">
          <cell r="E25">
            <v>0</v>
          </cell>
          <cell r="F25">
            <v>1555.4356861771009</v>
          </cell>
          <cell r="G25">
            <v>0</v>
          </cell>
          <cell r="H25">
            <v>0</v>
          </cell>
          <cell r="I25">
            <v>0</v>
          </cell>
          <cell r="J25">
            <v>9.8228841917310543</v>
          </cell>
          <cell r="K25">
            <v>0</v>
          </cell>
          <cell r="L25">
            <v>1033.2959075594952</v>
          </cell>
          <cell r="M25">
            <v>39.556072580308168</v>
          </cell>
          <cell r="N25">
            <v>0</v>
          </cell>
          <cell r="O25">
            <v>44.220112400266444</v>
          </cell>
          <cell r="P25">
            <v>0</v>
          </cell>
          <cell r="Q25">
            <v>21.727329078577991</v>
          </cell>
          <cell r="R25">
            <v>281.31663280803775</v>
          </cell>
          <cell r="S25">
            <v>350955.35754135263</v>
          </cell>
          <cell r="T25">
            <v>0.65534235468351087</v>
          </cell>
          <cell r="U25">
            <v>944.83329762440189</v>
          </cell>
          <cell r="V25">
            <v>316.7671699250875</v>
          </cell>
          <cell r="W25">
            <v>245.77228241936126</v>
          </cell>
          <cell r="X25">
            <v>671.58698313603202</v>
          </cell>
          <cell r="Y25">
            <v>0</v>
          </cell>
          <cell r="Z25">
            <v>948.27318183754539</v>
          </cell>
          <cell r="AA25">
            <v>424.01061518506742</v>
          </cell>
          <cell r="AB25">
            <v>0</v>
          </cell>
          <cell r="AC25">
            <v>0</v>
          </cell>
          <cell r="AD25">
            <v>0</v>
          </cell>
          <cell r="AE25">
            <v>123.34600274029663</v>
          </cell>
          <cell r="AF25">
            <v>989.38161382496332</v>
          </cell>
          <cell r="AG25">
            <v>78.826335966693449</v>
          </cell>
          <cell r="AH25">
            <v>316.03674768623739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19.705480857040545</v>
          </cell>
          <cell r="AN25">
            <v>359019.9272197056</v>
          </cell>
          <cell r="AO25">
            <v>125.9685751607911</v>
          </cell>
          <cell r="AP25">
            <v>359145.89579486637</v>
          </cell>
          <cell r="AQ25">
            <v>0</v>
          </cell>
          <cell r="AR25">
            <v>7854.8247866713446</v>
          </cell>
          <cell r="AS25">
            <v>367000.72058153769</v>
          </cell>
        </row>
        <row r="26">
          <cell r="E26">
            <v>0</v>
          </cell>
          <cell r="F26">
            <v>1.4173275688035598</v>
          </cell>
          <cell r="G26">
            <v>41.793081156630613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1.653535351995822</v>
          </cell>
          <cell r="M26">
            <v>6.7022306953578532</v>
          </cell>
          <cell r="N26">
            <v>0</v>
          </cell>
          <cell r="O26">
            <v>44.337296116640424</v>
          </cell>
          <cell r="P26">
            <v>0</v>
          </cell>
          <cell r="Q26">
            <v>0</v>
          </cell>
          <cell r="R26">
            <v>2.4278883137083054</v>
          </cell>
          <cell r="S26">
            <v>172.32517069190718</v>
          </cell>
          <cell r="T26">
            <v>13426.5278133587</v>
          </cell>
          <cell r="U26">
            <v>22686.824569684424</v>
          </cell>
          <cell r="V26">
            <v>89.550940204094942</v>
          </cell>
          <cell r="W26">
            <v>12.690751098957275</v>
          </cell>
          <cell r="X26">
            <v>3.6084101272257287</v>
          </cell>
          <cell r="Y26">
            <v>0</v>
          </cell>
          <cell r="Z26">
            <v>17.374940589015214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3.2185688531057717</v>
          </cell>
          <cell r="AF26">
            <v>0</v>
          </cell>
          <cell r="AG26">
            <v>11.198613326253424</v>
          </cell>
          <cell r="AH26">
            <v>2.1637602938475591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86.38566463474865</v>
          </cell>
          <cell r="AN26">
            <v>36610.200562065409</v>
          </cell>
          <cell r="AO26">
            <v>0</v>
          </cell>
          <cell r="AP26">
            <v>36610.200562065409</v>
          </cell>
          <cell r="AQ26">
            <v>-7016.5256925361509</v>
          </cell>
          <cell r="AR26">
            <v>704.81168997084001</v>
          </cell>
          <cell r="AS26">
            <v>30298.486559500099</v>
          </cell>
        </row>
        <row r="27">
          <cell r="E27">
            <v>20.438880740364727</v>
          </cell>
          <cell r="F27">
            <v>63.259829352573604</v>
          </cell>
          <cell r="G27">
            <v>1758.0773035569687</v>
          </cell>
          <cell r="H27">
            <v>1262.6635532432826</v>
          </cell>
          <cell r="I27">
            <v>283.26262035066543</v>
          </cell>
          <cell r="J27">
            <v>556.77860506807701</v>
          </cell>
          <cell r="K27">
            <v>107.23866000047389</v>
          </cell>
          <cell r="L27">
            <v>10.146958092762825</v>
          </cell>
          <cell r="M27">
            <v>2646.9068603944952</v>
          </cell>
          <cell r="N27">
            <v>300</v>
          </cell>
          <cell r="O27">
            <v>390.90907775929713</v>
          </cell>
          <cell r="P27">
            <v>0</v>
          </cell>
          <cell r="Q27">
            <v>0</v>
          </cell>
          <cell r="R27">
            <v>3.6739797937578388E-2</v>
          </cell>
          <cell r="S27">
            <v>1514.4342805005294</v>
          </cell>
          <cell r="T27">
            <v>14.987626371745661</v>
          </cell>
          <cell r="U27">
            <v>131285.61535998227</v>
          </cell>
          <cell r="V27">
            <v>4089.7384748732429</v>
          </cell>
          <cell r="W27">
            <v>382.13504970018113</v>
          </cell>
          <cell r="X27">
            <v>0</v>
          </cell>
          <cell r="Y27">
            <v>0</v>
          </cell>
          <cell r="Z27">
            <v>460.99345483278444</v>
          </cell>
          <cell r="AA27">
            <v>5.5471646690745464</v>
          </cell>
          <cell r="AB27">
            <v>620.23240573966427</v>
          </cell>
          <cell r="AC27">
            <v>0</v>
          </cell>
          <cell r="AD27">
            <v>0</v>
          </cell>
          <cell r="AE27">
            <v>233.56906584769115</v>
          </cell>
          <cell r="AF27">
            <v>1125.8316989552666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117.38120868368124</v>
          </cell>
          <cell r="AN27">
            <v>147250.18487851307</v>
          </cell>
          <cell r="AO27">
            <v>0</v>
          </cell>
          <cell r="AP27">
            <v>147250.18487851307</v>
          </cell>
          <cell r="AQ27">
            <v>-148921.88144077122</v>
          </cell>
          <cell r="AR27">
            <v>2700</v>
          </cell>
          <cell r="AS27">
            <v>1028.3034377418517</v>
          </cell>
        </row>
        <row r="28">
          <cell r="E28">
            <v>0</v>
          </cell>
          <cell r="F28">
            <v>272.9992898262567</v>
          </cell>
          <cell r="G28">
            <v>564.67679396937524</v>
          </cell>
          <cell r="H28">
            <v>332.95644562140888</v>
          </cell>
          <cell r="I28">
            <v>52.528761710576049</v>
          </cell>
          <cell r="J28">
            <v>0</v>
          </cell>
          <cell r="K28">
            <v>0.27960071125741359</v>
          </cell>
          <cell r="L28">
            <v>284.24671720328848</v>
          </cell>
          <cell r="M28">
            <v>335.3189009248419</v>
          </cell>
          <cell r="N28">
            <v>63.82450103097527</v>
          </cell>
          <cell r="O28">
            <v>62.714722125517056</v>
          </cell>
          <cell r="P28">
            <v>0</v>
          </cell>
          <cell r="Q28">
            <v>11.001653692132402</v>
          </cell>
          <cell r="R28">
            <v>9.4788678678952252</v>
          </cell>
          <cell r="S28">
            <v>2776.1122565864293</v>
          </cell>
          <cell r="T28">
            <v>14.489459622453721</v>
          </cell>
          <cell r="U28">
            <v>2557.6883866150292</v>
          </cell>
          <cell r="V28">
            <v>69074.842818457371</v>
          </cell>
          <cell r="W28">
            <v>862.6535322080681</v>
          </cell>
          <cell r="X28">
            <v>0</v>
          </cell>
          <cell r="Y28">
            <v>0</v>
          </cell>
          <cell r="Z28">
            <v>765.06630278005468</v>
          </cell>
          <cell r="AA28">
            <v>14.614018653930858</v>
          </cell>
          <cell r="AB28">
            <v>173.1035666586838</v>
          </cell>
          <cell r="AC28">
            <v>0</v>
          </cell>
          <cell r="AD28">
            <v>0</v>
          </cell>
          <cell r="AE28">
            <v>295.6487599908404</v>
          </cell>
          <cell r="AF28">
            <v>8.2511985894235984</v>
          </cell>
          <cell r="AG28">
            <v>69.700628798428042</v>
          </cell>
          <cell r="AH28">
            <v>84.669867457814547</v>
          </cell>
          <cell r="AI28">
            <v>0</v>
          </cell>
          <cell r="AJ28">
            <v>0</v>
          </cell>
          <cell r="AK28">
            <v>0</v>
          </cell>
          <cell r="AL28">
            <v>3.5992319539338746</v>
          </cell>
          <cell r="AM28">
            <v>376.78105577441846</v>
          </cell>
          <cell r="AN28">
            <v>79067.247338830421</v>
          </cell>
          <cell r="AO28">
            <v>0</v>
          </cell>
          <cell r="AP28">
            <v>79067.247338830421</v>
          </cell>
          <cell r="AQ28">
            <v>-77181.782617897654</v>
          </cell>
          <cell r="AR28">
            <v>0</v>
          </cell>
          <cell r="AS28">
            <v>1885.4647209327668</v>
          </cell>
        </row>
        <row r="29">
          <cell r="E29">
            <v>0</v>
          </cell>
          <cell r="F29">
            <v>2568.8461664934898</v>
          </cell>
          <cell r="G29">
            <v>0.18447263080756732</v>
          </cell>
          <cell r="H29">
            <v>55.573073192083825</v>
          </cell>
          <cell r="I29">
            <v>17.764107540145929</v>
          </cell>
          <cell r="J29">
            <v>0</v>
          </cell>
          <cell r="K29">
            <v>0</v>
          </cell>
          <cell r="L29">
            <v>35.153566402455347</v>
          </cell>
          <cell r="M29">
            <v>3000.5151528521774</v>
          </cell>
          <cell r="N29">
            <v>0</v>
          </cell>
          <cell r="O29">
            <v>20.835723751949672</v>
          </cell>
          <cell r="P29">
            <v>0</v>
          </cell>
          <cell r="Q29">
            <v>0</v>
          </cell>
          <cell r="R29">
            <v>0</v>
          </cell>
          <cell r="S29">
            <v>6409.8204834634134</v>
          </cell>
          <cell r="T29">
            <v>0</v>
          </cell>
          <cell r="U29">
            <v>36.36996464661528</v>
          </cell>
          <cell r="V29">
            <v>16.28038074439074</v>
          </cell>
          <cell r="W29">
            <v>59191.850128000107</v>
          </cell>
          <cell r="X29">
            <v>0</v>
          </cell>
          <cell r="Y29">
            <v>0</v>
          </cell>
          <cell r="Z29">
            <v>2.6367412250814928E-2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86.871652616640816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71440.091239746529</v>
          </cell>
          <cell r="AO29">
            <v>24156.818510149911</v>
          </cell>
          <cell r="AP29">
            <v>95596.90974989644</v>
          </cell>
          <cell r="AQ29">
            <v>-45998.031873515451</v>
          </cell>
          <cell r="AR29">
            <v>45.595611938923071</v>
          </cell>
          <cell r="AS29">
            <v>49644.473488319913</v>
          </cell>
        </row>
        <row r="30">
          <cell r="E30">
            <v>0</v>
          </cell>
          <cell r="F30">
            <v>0</v>
          </cell>
          <cell r="G30">
            <v>135.39522465313743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10.971126460453629</v>
          </cell>
          <cell r="T30">
            <v>0</v>
          </cell>
          <cell r="U30">
            <v>6.6636794323505297</v>
          </cell>
          <cell r="V30">
            <v>0</v>
          </cell>
          <cell r="W30">
            <v>4.927383946963567</v>
          </cell>
          <cell r="X30">
            <v>40589.200224761917</v>
          </cell>
          <cell r="Y30">
            <v>0</v>
          </cell>
          <cell r="Z30">
            <v>81.862891396807754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0.75203099163913689</v>
          </cell>
          <cell r="AF30">
            <v>0</v>
          </cell>
          <cell r="AG30">
            <v>0</v>
          </cell>
          <cell r="AH30">
            <v>666.16270821038324</v>
          </cell>
          <cell r="AI30">
            <v>740.19779829595245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42236.133068149597</v>
          </cell>
          <cell r="AO30">
            <v>44701.141530825618</v>
          </cell>
          <cell r="AP30">
            <v>86937.274598975215</v>
          </cell>
          <cell r="AQ30">
            <v>-9023.5373531776713</v>
          </cell>
          <cell r="AR30">
            <v>233.00862223753421</v>
          </cell>
          <cell r="AS30">
            <v>78146.745868035083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1.5722100804418182</v>
          </cell>
          <cell r="V31">
            <v>0</v>
          </cell>
          <cell r="W31">
            <v>1198.8757052760548</v>
          </cell>
          <cell r="X31">
            <v>0</v>
          </cell>
          <cell r="Y31">
            <v>7536.4629338836421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0.27388783028832764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8737.1847370704272</v>
          </cell>
          <cell r="AO31">
            <v>307.10227285550275</v>
          </cell>
          <cell r="AP31">
            <v>9044.2870099259308</v>
          </cell>
          <cell r="AQ31">
            <v>267.02207376501582</v>
          </cell>
          <cell r="AR31">
            <v>52.30103399808236</v>
          </cell>
          <cell r="AS31">
            <v>9363.6101176890297</v>
          </cell>
        </row>
        <row r="32">
          <cell r="E32">
            <v>250.84766547030657</v>
          </cell>
          <cell r="F32">
            <v>31.107066437215508</v>
          </cell>
          <cell r="G32">
            <v>170.65988146761407</v>
          </cell>
          <cell r="H32">
            <v>85.692656652100453</v>
          </cell>
          <cell r="I32">
            <v>169.64222907559321</v>
          </cell>
          <cell r="J32">
            <v>0</v>
          </cell>
          <cell r="K32">
            <v>9.3648008193749011</v>
          </cell>
          <cell r="L32">
            <v>1.4011478598698743</v>
          </cell>
          <cell r="M32">
            <v>0</v>
          </cell>
          <cell r="N32">
            <v>0</v>
          </cell>
          <cell r="O32">
            <v>2.3018230002031559</v>
          </cell>
          <cell r="P32">
            <v>0</v>
          </cell>
          <cell r="Q32">
            <v>0</v>
          </cell>
          <cell r="R32">
            <v>6.0375734610753815</v>
          </cell>
          <cell r="S32">
            <v>3707.2808276749884</v>
          </cell>
          <cell r="T32">
            <v>4.6243118186755758</v>
          </cell>
          <cell r="U32">
            <v>179.5413628569234</v>
          </cell>
          <cell r="V32">
            <v>265.45849031082889</v>
          </cell>
          <cell r="W32">
            <v>910.88714617778919</v>
          </cell>
          <cell r="X32">
            <v>1.9617968528427228</v>
          </cell>
          <cell r="Y32">
            <v>0</v>
          </cell>
          <cell r="Z32">
            <v>69040.549747999408</v>
          </cell>
          <cell r="AA32">
            <v>3.0164027564298784E-3</v>
          </cell>
          <cell r="AB32">
            <v>7.6186019469952564</v>
          </cell>
          <cell r="AC32">
            <v>1.9014174974911198</v>
          </cell>
          <cell r="AD32">
            <v>0</v>
          </cell>
          <cell r="AE32">
            <v>100.09594394271781</v>
          </cell>
          <cell r="AF32">
            <v>40.623754082039632</v>
          </cell>
          <cell r="AG32">
            <v>28.581397430400195</v>
          </cell>
          <cell r="AH32">
            <v>449.65268154215363</v>
          </cell>
          <cell r="AI32">
            <v>0</v>
          </cell>
          <cell r="AJ32">
            <v>0</v>
          </cell>
          <cell r="AK32">
            <v>0</v>
          </cell>
          <cell r="AL32">
            <v>50.324751027385723</v>
          </cell>
          <cell r="AM32">
            <v>126.50773614227008</v>
          </cell>
          <cell r="AN32">
            <v>75642.667827949015</v>
          </cell>
          <cell r="AO32">
            <v>41923.264299240764</v>
          </cell>
          <cell r="AP32">
            <v>117565.93212718978</v>
          </cell>
          <cell r="AQ32">
            <v>0</v>
          </cell>
          <cell r="AR32">
            <v>705.64363894859252</v>
          </cell>
          <cell r="AS32">
            <v>118271.57576613837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211.26945868517674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179.15774623414421</v>
          </cell>
          <cell r="T33">
            <v>0</v>
          </cell>
          <cell r="U33">
            <v>0</v>
          </cell>
          <cell r="V33">
            <v>20.118265544409169</v>
          </cell>
          <cell r="W33">
            <v>0</v>
          </cell>
          <cell r="X33">
            <v>0</v>
          </cell>
          <cell r="Y33">
            <v>0</v>
          </cell>
          <cell r="Z33">
            <v>600.56665106261073</v>
          </cell>
          <cell r="AA33">
            <v>30046.104481210867</v>
          </cell>
          <cell r="AB33">
            <v>112.09662406942752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29.317647610228164</v>
          </cell>
          <cell r="AH33">
            <v>0</v>
          </cell>
          <cell r="AI33">
            <v>62.374015173618901</v>
          </cell>
          <cell r="AJ33">
            <v>0</v>
          </cell>
          <cell r="AK33">
            <v>0</v>
          </cell>
          <cell r="AL33">
            <v>0</v>
          </cell>
          <cell r="AM33">
            <v>560.5806178079456</v>
          </cell>
          <cell r="AN33">
            <v>31821.585507398428</v>
          </cell>
          <cell r="AO33">
            <v>5578.9176087605065</v>
          </cell>
          <cell r="AP33">
            <v>37400.503116158936</v>
          </cell>
          <cell r="AQ33">
            <v>1786.9759170425032</v>
          </cell>
          <cell r="AR33">
            <v>803.3499667930414</v>
          </cell>
          <cell r="AS33">
            <v>39990.828999994483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81.008102967224062</v>
          </cell>
          <cell r="V34">
            <v>58.110096234461402</v>
          </cell>
          <cell r="W34">
            <v>31.272463450062101</v>
          </cell>
          <cell r="X34">
            <v>0</v>
          </cell>
          <cell r="Y34">
            <v>0</v>
          </cell>
          <cell r="Z34">
            <v>0</v>
          </cell>
          <cell r="AA34">
            <v>72.245546589828535</v>
          </cell>
          <cell r="AB34">
            <v>78184.315217255338</v>
          </cell>
          <cell r="AC34">
            <v>3411.9296009194213</v>
          </cell>
          <cell r="AD34">
            <v>0</v>
          </cell>
          <cell r="AE34">
            <v>0</v>
          </cell>
          <cell r="AF34">
            <v>2268</v>
          </cell>
          <cell r="AG34">
            <v>0</v>
          </cell>
          <cell r="AH34">
            <v>9.0091439370422375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7.2251631737859698</v>
          </cell>
          <cell r="AN34">
            <v>84123.115334527174</v>
          </cell>
          <cell r="AO34">
            <v>20104.309747790026</v>
          </cell>
          <cell r="AP34">
            <v>104227.4250823172</v>
          </cell>
          <cell r="AQ34">
            <v>0</v>
          </cell>
          <cell r="AR34">
            <v>1351.4966723644784</v>
          </cell>
          <cell r="AS34">
            <v>105578.92175468168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14.368294079589578</v>
          </cell>
          <cell r="W35">
            <v>0</v>
          </cell>
          <cell r="X35">
            <v>0</v>
          </cell>
          <cell r="Y35">
            <v>0</v>
          </cell>
          <cell r="Z35">
            <v>15.552568946776551</v>
          </cell>
          <cell r="AA35">
            <v>0.3861126102142407</v>
          </cell>
          <cell r="AB35">
            <v>37.733679107339256</v>
          </cell>
          <cell r="AC35">
            <v>10900.364524844263</v>
          </cell>
          <cell r="AD35">
            <v>0</v>
          </cell>
          <cell r="AE35">
            <v>0</v>
          </cell>
          <cell r="AF35">
            <v>717.54978510360229</v>
          </cell>
          <cell r="AG35">
            <v>80.726936852260579</v>
          </cell>
          <cell r="AH35">
            <v>108.92769724243169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85.15073877534644</v>
          </cell>
          <cell r="AN35">
            <v>11960.760337561824</v>
          </cell>
          <cell r="AO35">
            <v>3498.1863787246202</v>
          </cell>
          <cell r="AP35">
            <v>15458.946716286444</v>
          </cell>
          <cell r="AQ35">
            <v>0</v>
          </cell>
          <cell r="AR35">
            <v>242.09385321799232</v>
          </cell>
          <cell r="AS35">
            <v>15701.040569504436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829.01092272720052</v>
          </cell>
          <cell r="Z36">
            <v>70.040636075581389</v>
          </cell>
          <cell r="AA36">
            <v>0</v>
          </cell>
          <cell r="AB36">
            <v>0</v>
          </cell>
          <cell r="AC36">
            <v>0</v>
          </cell>
          <cell r="AD36">
            <v>62723.284181901035</v>
          </cell>
          <cell r="AE36">
            <v>0</v>
          </cell>
          <cell r="AF36">
            <v>0</v>
          </cell>
          <cell r="AG36">
            <v>0</v>
          </cell>
          <cell r="AH36">
            <v>17.963094706424545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63640.298835410242</v>
          </cell>
          <cell r="AO36">
            <v>6548.8215171779175</v>
          </cell>
          <cell r="AP36">
            <v>70189.120352588157</v>
          </cell>
          <cell r="AQ36">
            <v>0</v>
          </cell>
          <cell r="AR36">
            <v>0</v>
          </cell>
          <cell r="AS36">
            <v>70189.120352588157</v>
          </cell>
        </row>
        <row r="37">
          <cell r="E37">
            <v>0</v>
          </cell>
          <cell r="F37">
            <v>3.816100551968173</v>
          </cell>
          <cell r="G37">
            <v>0.46118157701891827</v>
          </cell>
          <cell r="H37">
            <v>0.61220635283074509</v>
          </cell>
          <cell r="I37">
            <v>107.03039764556215</v>
          </cell>
          <cell r="J37">
            <v>0</v>
          </cell>
          <cell r="K37">
            <v>0</v>
          </cell>
          <cell r="L37">
            <v>56.370961893059587</v>
          </cell>
          <cell r="M37">
            <v>43.750346547280515</v>
          </cell>
          <cell r="N37">
            <v>69.684231545450217</v>
          </cell>
          <cell r="O37">
            <v>88.980106922398704</v>
          </cell>
          <cell r="P37">
            <v>0</v>
          </cell>
          <cell r="Q37">
            <v>0.1703569788190214</v>
          </cell>
          <cell r="R37">
            <v>3.0968588011550451</v>
          </cell>
          <cell r="S37">
            <v>17662.547135238245</v>
          </cell>
          <cell r="T37">
            <v>0.15222818924123366</v>
          </cell>
          <cell r="U37">
            <v>16.545489765318294</v>
          </cell>
          <cell r="V37">
            <v>61.091235286221711</v>
          </cell>
          <cell r="W37">
            <v>7.0735333994188085</v>
          </cell>
          <cell r="X37">
            <v>33.060996792095729</v>
          </cell>
          <cell r="Y37">
            <v>0</v>
          </cell>
          <cell r="Z37">
            <v>348.61415165454474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100233.15752558596</v>
          </cell>
          <cell r="AF37">
            <v>162.36304017101816</v>
          </cell>
          <cell r="AG37">
            <v>23.34202281402699</v>
          </cell>
          <cell r="AH37">
            <v>6.7552873214735962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118928.67539503312</v>
          </cell>
          <cell r="AO37">
            <v>0</v>
          </cell>
          <cell r="AP37">
            <v>118928.67539503312</v>
          </cell>
          <cell r="AQ37">
            <v>0</v>
          </cell>
          <cell r="AR37">
            <v>124.20757401791732</v>
          </cell>
          <cell r="AS37">
            <v>119052.88296905103</v>
          </cell>
        </row>
        <row r="38">
          <cell r="E38">
            <v>0</v>
          </cell>
          <cell r="F38">
            <v>286.92086249064357</v>
          </cell>
          <cell r="G38">
            <v>0</v>
          </cell>
          <cell r="H38">
            <v>8.2869597660832195</v>
          </cell>
          <cell r="I38">
            <v>0</v>
          </cell>
          <cell r="J38">
            <v>0</v>
          </cell>
          <cell r="K38">
            <v>0</v>
          </cell>
          <cell r="L38">
            <v>5.3055416685909353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2213.7082677654862</v>
          </cell>
          <cell r="T38">
            <v>173.28781751133903</v>
          </cell>
          <cell r="U38">
            <v>154.96540226822538</v>
          </cell>
          <cell r="V38">
            <v>0</v>
          </cell>
          <cell r="W38">
            <v>0</v>
          </cell>
          <cell r="X38">
            <v>1.6613414789839274</v>
          </cell>
          <cell r="Y38">
            <v>0</v>
          </cell>
          <cell r="Z38">
            <v>41.60665849859965</v>
          </cell>
          <cell r="AA38">
            <v>0</v>
          </cell>
          <cell r="AB38">
            <v>0.79264109037578534</v>
          </cell>
          <cell r="AC38">
            <v>982.00655166916295</v>
          </cell>
          <cell r="AD38">
            <v>0</v>
          </cell>
          <cell r="AE38">
            <v>146.98801631027419</v>
          </cell>
          <cell r="AF38">
            <v>86261.446195002893</v>
          </cell>
          <cell r="AG38">
            <v>347.81042394470978</v>
          </cell>
          <cell r="AH38">
            <v>34.805343812263331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90659.592023277626</v>
          </cell>
          <cell r="AO38">
            <v>9710.0920785900635</v>
          </cell>
          <cell r="AP38">
            <v>100369.68410186769</v>
          </cell>
          <cell r="AQ38">
            <v>0</v>
          </cell>
          <cell r="AR38">
            <v>2260.4906493933204</v>
          </cell>
          <cell r="AS38">
            <v>102630.17475126102</v>
          </cell>
        </row>
        <row r="39">
          <cell r="E39">
            <v>1663.2622095671338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258.03209718906766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99.895480072062895</v>
          </cell>
          <cell r="V39">
            <v>27.832073417213305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26.421605314571977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30.066222473396614</v>
          </cell>
          <cell r="AG39">
            <v>15089.461430964178</v>
          </cell>
          <cell r="AH39">
            <v>103.10971909033023</v>
          </cell>
          <cell r="AI39">
            <v>258.94082050695084</v>
          </cell>
          <cell r="AJ39">
            <v>37.217505778119175</v>
          </cell>
          <cell r="AK39">
            <v>0</v>
          </cell>
          <cell r="AL39">
            <v>1.2253128434372171</v>
          </cell>
          <cell r="AM39">
            <v>6.3711357250956375</v>
          </cell>
          <cell r="AN39">
            <v>17601.835612941559</v>
          </cell>
          <cell r="AO39">
            <v>3204.8445609061273</v>
          </cell>
          <cell r="AP39">
            <v>20806.680173847686</v>
          </cell>
          <cell r="AQ39">
            <v>119.92391590623755</v>
          </cell>
          <cell r="AR39">
            <v>224.64733961814764</v>
          </cell>
          <cell r="AS39">
            <v>21151.251429372071</v>
          </cell>
        </row>
        <row r="40">
          <cell r="E40">
            <v>0</v>
          </cell>
          <cell r="F40">
            <v>28.535919952660276</v>
          </cell>
          <cell r="G40">
            <v>0</v>
          </cell>
          <cell r="H40">
            <v>1.7465693435703775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345.92509830618337</v>
          </cell>
          <cell r="S40">
            <v>5846.1673437848967</v>
          </cell>
          <cell r="T40">
            <v>0</v>
          </cell>
          <cell r="U40">
            <v>2150.710178401589</v>
          </cell>
          <cell r="V40">
            <v>17.642681676055687</v>
          </cell>
          <cell r="W40">
            <v>425.36980240496143</v>
          </cell>
          <cell r="X40">
            <v>16.805389591986504</v>
          </cell>
          <cell r="Y40">
            <v>0</v>
          </cell>
          <cell r="Z40">
            <v>39.754387176867837</v>
          </cell>
          <cell r="AA40">
            <v>9.0989789147707292</v>
          </cell>
          <cell r="AB40">
            <v>3.1705643615031414</v>
          </cell>
          <cell r="AC40">
            <v>729.58300733526096</v>
          </cell>
          <cell r="AD40">
            <v>0</v>
          </cell>
          <cell r="AE40">
            <v>43.9736969555576</v>
          </cell>
          <cell r="AF40">
            <v>1757.8775846648705</v>
          </cell>
          <cell r="AG40">
            <v>0</v>
          </cell>
          <cell r="AH40">
            <v>86866.709760637023</v>
          </cell>
          <cell r="AI40">
            <v>5998.3482882724556</v>
          </cell>
          <cell r="AJ40">
            <v>10.259470044844578</v>
          </cell>
          <cell r="AK40">
            <v>0</v>
          </cell>
          <cell r="AL40">
            <v>727.02315158482213</v>
          </cell>
          <cell r="AM40">
            <v>83.101121983928365</v>
          </cell>
          <cell r="AN40">
            <v>105101.80299539379</v>
          </cell>
          <cell r="AO40">
            <v>18173.799787642096</v>
          </cell>
          <cell r="AP40">
            <v>123275.60278303589</v>
          </cell>
          <cell r="AQ40">
            <v>0</v>
          </cell>
          <cell r="AR40">
            <v>630.73082807730907</v>
          </cell>
          <cell r="AS40">
            <v>123906.33361111321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79994.751385275871</v>
          </cell>
          <cell r="AJ41">
            <v>4428.9068585757477</v>
          </cell>
          <cell r="AK41">
            <v>967.37473540772248</v>
          </cell>
          <cell r="AL41">
            <v>57.412489325870062</v>
          </cell>
          <cell r="AM41">
            <v>0</v>
          </cell>
          <cell r="AN41">
            <v>85448.445468585211</v>
          </cell>
          <cell r="AO41">
            <v>13206.912166796565</v>
          </cell>
          <cell r="AP41">
            <v>98655.357635381777</v>
          </cell>
          <cell r="AQ41">
            <v>0</v>
          </cell>
          <cell r="AR41">
            <v>12.195338463480091</v>
          </cell>
          <cell r="AS41">
            <v>98667.552973845261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88.729972404000222</v>
          </cell>
          <cell r="T42">
            <v>4.3533456418261798</v>
          </cell>
          <cell r="U42">
            <v>0</v>
          </cell>
          <cell r="V42">
            <v>47.435053057275184</v>
          </cell>
          <cell r="W42">
            <v>30.911121960618107</v>
          </cell>
          <cell r="X42">
            <v>4.1887013885020297</v>
          </cell>
          <cell r="Y42">
            <v>0</v>
          </cell>
          <cell r="Z42">
            <v>2.1635462419271816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7.8205033574983505</v>
          </cell>
          <cell r="AF42">
            <v>0</v>
          </cell>
          <cell r="AG42">
            <v>10.601168694703924</v>
          </cell>
          <cell r="AH42">
            <v>0</v>
          </cell>
          <cell r="AI42">
            <v>3339.712520633153</v>
          </cell>
          <cell r="AJ42">
            <v>71627.621793935265</v>
          </cell>
          <cell r="AK42">
            <v>0</v>
          </cell>
          <cell r="AL42">
            <v>0</v>
          </cell>
          <cell r="AM42">
            <v>3.737012374856536</v>
          </cell>
          <cell r="AN42">
            <v>75167.27473968963</v>
          </cell>
          <cell r="AO42">
            <v>2083.6602863766748</v>
          </cell>
          <cell r="AP42">
            <v>77250.935026066305</v>
          </cell>
          <cell r="AQ42">
            <v>0</v>
          </cell>
          <cell r="AR42">
            <v>21.870564206137654</v>
          </cell>
          <cell r="AS42">
            <v>77272.805590272445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10.456751042084568</v>
          </cell>
          <cell r="T43">
            <v>0</v>
          </cell>
          <cell r="U43">
            <v>0</v>
          </cell>
          <cell r="V43">
            <v>14.008257404792412</v>
          </cell>
          <cell r="W43">
            <v>0</v>
          </cell>
          <cell r="X43">
            <v>0</v>
          </cell>
          <cell r="Y43">
            <v>0</v>
          </cell>
          <cell r="Z43">
            <v>20.611938620206267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7.7758976122105095</v>
          </cell>
          <cell r="AH43">
            <v>110.90084667395109</v>
          </cell>
          <cell r="AI43">
            <v>3600.0452513465502</v>
          </cell>
          <cell r="AJ43">
            <v>552</v>
          </cell>
          <cell r="AK43">
            <v>66935.245462072839</v>
          </cell>
          <cell r="AL43">
            <v>20.476459777270186</v>
          </cell>
          <cell r="AM43">
            <v>1010.0134617303106</v>
          </cell>
          <cell r="AN43">
            <v>72281.53432628022</v>
          </cell>
          <cell r="AO43">
            <v>9755.6706536115471</v>
          </cell>
          <cell r="AP43">
            <v>82037.204979891772</v>
          </cell>
          <cell r="AQ43">
            <v>0</v>
          </cell>
          <cell r="AR43">
            <v>97.654367931872969</v>
          </cell>
          <cell r="AS43">
            <v>82134.859347823643</v>
          </cell>
        </row>
        <row r="44">
          <cell r="E44">
            <v>0</v>
          </cell>
          <cell r="F44">
            <v>0</v>
          </cell>
          <cell r="G44">
            <v>6.44534142044247E-2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0.58036997148220326</v>
          </cell>
          <cell r="U44">
            <v>0.22227502136720598</v>
          </cell>
          <cell r="V44">
            <v>0.11278790180992281</v>
          </cell>
          <cell r="W44">
            <v>72.312096857216432</v>
          </cell>
          <cell r="X44">
            <v>0</v>
          </cell>
          <cell r="Y44">
            <v>0</v>
          </cell>
          <cell r="Z44">
            <v>15.041152952429371</v>
          </cell>
          <cell r="AA44">
            <v>8.2052968340599206E-2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25.503034293050902</v>
          </cell>
          <cell r="AG44">
            <v>0</v>
          </cell>
          <cell r="AH44">
            <v>111.58170272079271</v>
          </cell>
          <cell r="AI44">
            <v>82.356343687906516</v>
          </cell>
          <cell r="AJ44">
            <v>46.052008079600327</v>
          </cell>
          <cell r="AK44">
            <v>0</v>
          </cell>
          <cell r="AL44">
            <v>22961.646282225647</v>
          </cell>
          <cell r="AM44">
            <v>3358.5910154486437</v>
          </cell>
          <cell r="AN44">
            <v>26674.145575542494</v>
          </cell>
          <cell r="AO44">
            <v>23919.631167479973</v>
          </cell>
          <cell r="AP44">
            <v>50593.776743022463</v>
          </cell>
          <cell r="AQ44">
            <v>68.703043666962444</v>
          </cell>
          <cell r="AR44">
            <v>1319.3211401417109</v>
          </cell>
          <cell r="AS44">
            <v>51981.800926831136</v>
          </cell>
        </row>
        <row r="45">
          <cell r="E45">
            <v>0</v>
          </cell>
          <cell r="F45">
            <v>0.7537781669796324</v>
          </cell>
          <cell r="G45">
            <v>0</v>
          </cell>
          <cell r="H45">
            <v>18.222739368280553</v>
          </cell>
          <cell r="I45">
            <v>4.1717337922418904</v>
          </cell>
          <cell r="J45">
            <v>0</v>
          </cell>
          <cell r="K45">
            <v>0</v>
          </cell>
          <cell r="L45">
            <v>1.3369009228902391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155.22717711118278</v>
          </cell>
          <cell r="S45">
            <v>9.6887229388830765</v>
          </cell>
          <cell r="T45">
            <v>0</v>
          </cell>
          <cell r="U45">
            <v>0</v>
          </cell>
          <cell r="V45">
            <v>19.955054815907751</v>
          </cell>
          <cell r="W45">
            <v>8.5298490992991507</v>
          </cell>
          <cell r="X45">
            <v>0</v>
          </cell>
          <cell r="Y45">
            <v>0</v>
          </cell>
          <cell r="Z45">
            <v>16.506640156897522</v>
          </cell>
          <cell r="AA45">
            <v>1.491611163054575</v>
          </cell>
          <cell r="AB45">
            <v>0</v>
          </cell>
          <cell r="AC45">
            <v>0.88235713935862414</v>
          </cell>
          <cell r="AD45">
            <v>0</v>
          </cell>
          <cell r="AE45">
            <v>0</v>
          </cell>
          <cell r="AF45">
            <v>0</v>
          </cell>
          <cell r="AG45">
            <v>4.7711493395031299</v>
          </cell>
          <cell r="AH45">
            <v>33.966605704955114</v>
          </cell>
          <cell r="AI45">
            <v>0</v>
          </cell>
          <cell r="AJ45">
            <v>0</v>
          </cell>
          <cell r="AK45">
            <v>0</v>
          </cell>
          <cell r="AL45">
            <v>60.771236545428806</v>
          </cell>
          <cell r="AM45">
            <v>51454.21220667116</v>
          </cell>
          <cell r="AN45">
            <v>51790.48776293602</v>
          </cell>
          <cell r="AO45">
            <v>15986.71097844139</v>
          </cell>
          <cell r="AP45">
            <v>67777.198741377404</v>
          </cell>
          <cell r="AQ45">
            <v>0</v>
          </cell>
          <cell r="AR45">
            <v>212.00725197706871</v>
          </cell>
          <cell r="AS45">
            <v>67989.205993354466</v>
          </cell>
        </row>
      </sheetData>
      <sheetData sheetId="3">
        <row r="11">
          <cell r="E11">
            <v>84267.089979871293</v>
          </cell>
          <cell r="F11">
            <v>213.97837449464814</v>
          </cell>
          <cell r="G11">
            <v>10898.748542188263</v>
          </cell>
          <cell r="H11">
            <v>1096.9953228281113</v>
          </cell>
          <cell r="I11">
            <v>853.05418734241482</v>
          </cell>
          <cell r="J11">
            <v>0.38226471007736879</v>
          </cell>
          <cell r="K11">
            <v>32.496525952194013</v>
          </cell>
          <cell r="L11">
            <v>7.5853740495394337</v>
          </cell>
          <cell r="M11">
            <v>6.2873409147140809</v>
          </cell>
          <cell r="N11">
            <v>0.62783470676737474</v>
          </cell>
          <cell r="O11">
            <v>128.52434476267393</v>
          </cell>
          <cell r="P11">
            <v>23.439098870992034</v>
          </cell>
          <cell r="Q11">
            <v>0.71152270782487814</v>
          </cell>
          <cell r="R11">
            <v>31.02796101220282</v>
          </cell>
          <cell r="S11">
            <v>2146.735313040112</v>
          </cell>
          <cell r="T11">
            <v>2.2435708650906744E-4</v>
          </cell>
          <cell r="U11">
            <v>2735.4243111625701</v>
          </cell>
          <cell r="V11">
            <v>158.27479003237744</v>
          </cell>
          <cell r="W11">
            <v>82.320253205213419</v>
          </cell>
          <cell r="X11">
            <v>11.589066683912595</v>
          </cell>
          <cell r="Y11">
            <v>0.20070703240430945</v>
          </cell>
          <cell r="Z11">
            <v>6124.5862272640006</v>
          </cell>
          <cell r="AA11">
            <v>33.405706438258157</v>
          </cell>
          <cell r="AB11">
            <v>9.5076667751610291</v>
          </cell>
          <cell r="AC11">
            <v>0.46236097629282563</v>
          </cell>
          <cell r="AD11">
            <v>5.1108593390414097</v>
          </cell>
          <cell r="AE11">
            <v>72.601573797287756</v>
          </cell>
          <cell r="AF11">
            <v>312.73899287965315</v>
          </cell>
          <cell r="AG11">
            <v>14.496036751556906</v>
          </cell>
          <cell r="AH11">
            <v>137.02550651285225</v>
          </cell>
          <cell r="AI11">
            <v>144.54853880114661</v>
          </cell>
          <cell r="AJ11">
            <v>95.129476246423394</v>
          </cell>
          <cell r="AK11">
            <v>77.559014078326001</v>
          </cell>
          <cell r="AL11">
            <v>11.297682160989156</v>
          </cell>
          <cell r="AM11">
            <v>160.8164850960388</v>
          </cell>
          <cell r="AO11">
            <v>260482.80568800675</v>
          </cell>
          <cell r="AP11">
            <v>0</v>
          </cell>
          <cell r="AR11">
            <v>2866.2299125438763</v>
          </cell>
          <cell r="AS11">
            <v>307.7752408551973</v>
          </cell>
          <cell r="AU11">
            <v>14236.004830529519</v>
          </cell>
        </row>
        <row r="12">
          <cell r="E12">
            <v>389.07785423938265</v>
          </cell>
          <cell r="F12">
            <v>7456.8638748517506</v>
          </cell>
          <cell r="G12">
            <v>62.436171446059923</v>
          </cell>
          <cell r="H12">
            <v>65.107360269253803</v>
          </cell>
          <cell r="I12">
            <v>2.8427814212297662</v>
          </cell>
          <cell r="J12">
            <v>1146.9420930127671</v>
          </cell>
          <cell r="K12">
            <v>41.102921403448292</v>
          </cell>
          <cell r="L12">
            <v>2603.7481776932109</v>
          </cell>
          <cell r="M12">
            <v>4708.5458653688511</v>
          </cell>
          <cell r="N12">
            <v>0.31221744765672077</v>
          </cell>
          <cell r="O12">
            <v>567.00760467699968</v>
          </cell>
          <cell r="P12">
            <v>4.73088457971728</v>
          </cell>
          <cell r="Q12">
            <v>34.197571358831567</v>
          </cell>
          <cell r="R12">
            <v>50.808499797978726</v>
          </cell>
          <cell r="S12">
            <v>21454.927297720806</v>
          </cell>
          <cell r="T12">
            <v>5.5688366011509255E-2</v>
          </cell>
          <cell r="U12">
            <v>1581.2744115703349</v>
          </cell>
          <cell r="V12">
            <v>2223.0282253184728</v>
          </cell>
          <cell r="W12">
            <v>143.39164794203478</v>
          </cell>
          <cell r="X12">
            <v>262.07958805392656</v>
          </cell>
          <cell r="Y12">
            <v>0.13043707481542555</v>
          </cell>
          <cell r="Z12">
            <v>23.124822714002459</v>
          </cell>
          <cell r="AA12">
            <v>2.7550720548143026</v>
          </cell>
          <cell r="AB12">
            <v>0.98034354582051697</v>
          </cell>
          <cell r="AC12">
            <v>4.5192723756250296E-2</v>
          </cell>
          <cell r="AD12">
            <v>81.882707546866513</v>
          </cell>
          <cell r="AE12">
            <v>21.521498178078467</v>
          </cell>
          <cell r="AF12">
            <v>254.46749626505471</v>
          </cell>
          <cell r="AG12">
            <v>23.290812593031678</v>
          </cell>
          <cell r="AH12">
            <v>480.32238876701717</v>
          </cell>
          <cell r="AI12">
            <v>71.67002560885588</v>
          </cell>
          <cell r="AJ12">
            <v>11.945745415848283</v>
          </cell>
          <cell r="AK12">
            <v>64.76134328221606</v>
          </cell>
          <cell r="AL12">
            <v>1.4057295985396747</v>
          </cell>
          <cell r="AM12">
            <v>260.43642203684186</v>
          </cell>
          <cell r="AO12">
            <v>166.2669108413802</v>
          </cell>
          <cell r="AP12">
            <v>0</v>
          </cell>
          <cell r="AR12">
            <v>0</v>
          </cell>
          <cell r="AS12">
            <v>1861.5947133717607</v>
          </cell>
          <cell r="AU12">
            <v>35131.216101788887</v>
          </cell>
        </row>
        <row r="13">
          <cell r="E13">
            <v>8730.6473161962149</v>
          </cell>
          <cell r="F13">
            <v>205.33725941510247</v>
          </cell>
          <cell r="G13">
            <v>13986.56173602908</v>
          </cell>
          <cell r="H13">
            <v>110.51936125153523</v>
          </cell>
          <cell r="I13">
            <v>76.794875179057996</v>
          </cell>
          <cell r="J13">
            <v>2.6166009731056947</v>
          </cell>
          <cell r="K13">
            <v>19.923580980333178</v>
          </cell>
          <cell r="L13">
            <v>66.492920624426574</v>
          </cell>
          <cell r="M13">
            <v>106.0304448138008</v>
          </cell>
          <cell r="N13">
            <v>1.6280243716896765</v>
          </cell>
          <cell r="O13">
            <v>326.90456844435585</v>
          </cell>
          <cell r="P13">
            <v>14.257038878461191</v>
          </cell>
          <cell r="Q13">
            <v>2.1324216283053334</v>
          </cell>
          <cell r="R13">
            <v>41.179724158825024</v>
          </cell>
          <cell r="S13">
            <v>362.9692927082038</v>
          </cell>
          <cell r="T13">
            <v>3.3979229842045102</v>
          </cell>
          <cell r="U13">
            <v>3925.4953267101337</v>
          </cell>
          <cell r="V13">
            <v>2225.7180432952177</v>
          </cell>
          <cell r="W13">
            <v>118.29589774233195</v>
          </cell>
          <cell r="X13">
            <v>126.34640217894196</v>
          </cell>
          <cell r="Y13">
            <v>23.164053079835746</v>
          </cell>
          <cell r="Z13">
            <v>15997.331122953801</v>
          </cell>
          <cell r="AA13">
            <v>63.971430623336524</v>
          </cell>
          <cell r="AB13">
            <v>155.88934796720173</v>
          </cell>
          <cell r="AC13">
            <v>2.8159786120255546</v>
          </cell>
          <cell r="AD13">
            <v>129.94412766936688</v>
          </cell>
          <cell r="AE13">
            <v>58.630106247835535</v>
          </cell>
          <cell r="AF13">
            <v>272.54577679001039</v>
          </cell>
          <cell r="AG13">
            <v>24.888258114586506</v>
          </cell>
          <cell r="AH13">
            <v>156.06222817978011</v>
          </cell>
          <cell r="AI13">
            <v>2618.857756413026</v>
          </cell>
          <cell r="AJ13">
            <v>743.44693510796333</v>
          </cell>
          <cell r="AK13">
            <v>1888.4710595711817</v>
          </cell>
          <cell r="AL13">
            <v>46.156094339236127</v>
          </cell>
          <cell r="AM13">
            <v>691.08086511752379</v>
          </cell>
          <cell r="AO13">
            <v>273325.23788156698</v>
          </cell>
          <cell r="AP13">
            <v>0</v>
          </cell>
          <cell r="AR13">
            <v>0</v>
          </cell>
          <cell r="AS13">
            <v>778.18596427048942</v>
          </cell>
          <cell r="AU13">
            <v>14958.27537133314</v>
          </cell>
        </row>
        <row r="14">
          <cell r="E14">
            <v>80.950633686588205</v>
          </cell>
          <cell r="F14">
            <v>57.648000682988638</v>
          </cell>
          <cell r="G14">
            <v>103.95710084790709</v>
          </cell>
          <cell r="H14">
            <v>12124.905860708141</v>
          </cell>
          <cell r="I14">
            <v>132.69741800629765</v>
          </cell>
          <cell r="J14">
            <v>4.7872071574077742E-3</v>
          </cell>
          <cell r="K14">
            <v>32.674933595171446</v>
          </cell>
          <cell r="L14">
            <v>230.58999391194271</v>
          </cell>
          <cell r="M14">
            <v>283.66597360267446</v>
          </cell>
          <cell r="N14">
            <v>68.194729936224149</v>
          </cell>
          <cell r="O14">
            <v>946.06258331774802</v>
          </cell>
          <cell r="P14">
            <v>1.0584344199007631</v>
          </cell>
          <cell r="Q14">
            <v>4.7565909212374899</v>
          </cell>
          <cell r="R14">
            <v>15.825202393169661</v>
          </cell>
          <cell r="S14">
            <v>432.19053145848977</v>
          </cell>
          <cell r="T14">
            <v>9.4651910459077619</v>
          </cell>
          <cell r="U14">
            <v>318.70885736071284</v>
          </cell>
          <cell r="V14">
            <v>578.19118356459035</v>
          </cell>
          <cell r="W14">
            <v>172.01787327121488</v>
          </cell>
          <cell r="X14">
            <v>33.89459157964361</v>
          </cell>
          <cell r="Y14">
            <v>2.5384498101540758</v>
          </cell>
          <cell r="Z14">
            <v>135.6726585474749</v>
          </cell>
          <cell r="AA14">
            <v>34.221664431153208</v>
          </cell>
          <cell r="AB14">
            <v>32.260282666769157</v>
          </cell>
          <cell r="AC14">
            <v>6.7306713910089355</v>
          </cell>
          <cell r="AD14">
            <v>6.1156081679887775</v>
          </cell>
          <cell r="AE14">
            <v>7.1994439543401354</v>
          </cell>
          <cell r="AF14">
            <v>373.21399328461882</v>
          </cell>
          <cell r="AG14">
            <v>141.53483008181234</v>
          </cell>
          <cell r="AH14">
            <v>153.74419950442694</v>
          </cell>
          <cell r="AI14">
            <v>89.139319239475</v>
          </cell>
          <cell r="AJ14">
            <v>27.200450130090687</v>
          </cell>
          <cell r="AK14">
            <v>160.17588624876549</v>
          </cell>
          <cell r="AL14">
            <v>12.467287775112684</v>
          </cell>
          <cell r="AM14">
            <v>276.7564867025348</v>
          </cell>
          <cell r="AO14">
            <v>49291.167061434287</v>
          </cell>
          <cell r="AP14">
            <v>0</v>
          </cell>
          <cell r="AR14">
            <v>0</v>
          </cell>
          <cell r="AS14">
            <v>840.23144162160315</v>
          </cell>
          <cell r="AU14">
            <v>41102.832033419269</v>
          </cell>
        </row>
        <row r="15">
          <cell r="E15">
            <v>173.22181001502409</v>
          </cell>
          <cell r="F15">
            <v>603.0176703287591</v>
          </cell>
          <cell r="G15">
            <v>839.12210784984291</v>
          </cell>
          <cell r="H15">
            <v>1195.2886582568922</v>
          </cell>
          <cell r="I15">
            <v>3808.2800604632794</v>
          </cell>
          <cell r="J15">
            <v>3.3914423303767317E-7</v>
          </cell>
          <cell r="K15">
            <v>61.276982593422083</v>
          </cell>
          <cell r="L15">
            <v>1274.6331638722504</v>
          </cell>
          <cell r="M15">
            <v>235.31799497964855</v>
          </cell>
          <cell r="N15">
            <v>17.304843768601391</v>
          </cell>
          <cell r="O15">
            <v>3388.2899984968481</v>
          </cell>
          <cell r="P15">
            <v>94.909566279129407</v>
          </cell>
          <cell r="Q15">
            <v>47.755140886533994</v>
          </cell>
          <cell r="R15">
            <v>54.37117658253019</v>
          </cell>
          <cell r="S15">
            <v>9599.0991407416841</v>
          </cell>
          <cell r="T15">
            <v>0.84563571585663322</v>
          </cell>
          <cell r="U15">
            <v>511.30336756967631</v>
          </cell>
          <cell r="V15">
            <v>955.9363600516657</v>
          </cell>
          <cell r="W15">
            <v>147.48160531886603</v>
          </cell>
          <cell r="X15">
            <v>495.15356437952926</v>
          </cell>
          <cell r="Y15">
            <v>288.41401195543824</v>
          </cell>
          <cell r="Z15">
            <v>817.68156459937279</v>
          </cell>
          <cell r="AA15">
            <v>1815.8264686285468</v>
          </cell>
          <cell r="AB15">
            <v>6412.1223948591651</v>
          </cell>
          <cell r="AC15">
            <v>63.812191653080077</v>
          </cell>
          <cell r="AD15">
            <v>133.98179826917556</v>
          </cell>
          <cell r="AE15">
            <v>104.61936380477206</v>
          </cell>
          <cell r="AF15">
            <v>3019.2036198897185</v>
          </cell>
          <cell r="AG15">
            <v>569.4979157926706</v>
          </cell>
          <cell r="AH15">
            <v>1278.1909700457109</v>
          </cell>
          <cell r="AI15">
            <v>1028.7881197863048</v>
          </cell>
          <cell r="AJ15">
            <v>466.07412119661717</v>
          </cell>
          <cell r="AK15">
            <v>200.35644463578294</v>
          </cell>
          <cell r="AL15">
            <v>192.91726364230087</v>
          </cell>
          <cell r="AM15">
            <v>534.11936886374565</v>
          </cell>
          <cell r="AO15">
            <v>7191.6200642850827</v>
          </cell>
          <cell r="AP15">
            <v>0</v>
          </cell>
          <cell r="AR15">
            <v>3.5638884332484562</v>
          </cell>
          <cell r="AS15">
            <v>728.31536179060811</v>
          </cell>
          <cell r="AU15">
            <v>2333.4058908537627</v>
          </cell>
        </row>
        <row r="16">
          <cell r="E16">
            <v>3319.903100930017</v>
          </cell>
          <cell r="F16">
            <v>6875.0747787513583</v>
          </cell>
          <cell r="G16">
            <v>643.96046637891311</v>
          </cell>
          <cell r="H16">
            <v>593.62012115239941</v>
          </cell>
          <cell r="I16">
            <v>162.5810176132205</v>
          </cell>
          <cell r="J16">
            <v>0</v>
          </cell>
          <cell r="K16">
            <v>162.93511688159774</v>
          </cell>
          <cell r="L16">
            <v>3970.3105678020729</v>
          </cell>
          <cell r="M16">
            <v>2090.687438037131</v>
          </cell>
          <cell r="N16">
            <v>242.55622537858906</v>
          </cell>
          <cell r="O16">
            <v>95.931120488337911</v>
          </cell>
          <cell r="P16">
            <v>0</v>
          </cell>
          <cell r="Q16">
            <v>275.48730739968715</v>
          </cell>
          <cell r="R16">
            <v>734.19926310402445</v>
          </cell>
          <cell r="S16">
            <v>14006.286069795702</v>
          </cell>
          <cell r="T16">
            <v>320.1529886618344</v>
          </cell>
          <cell r="U16">
            <v>5940.7036163525363</v>
          </cell>
          <cell r="V16">
            <v>2162.4670676887795</v>
          </cell>
          <cell r="W16">
            <v>3501.9437527462205</v>
          </cell>
          <cell r="X16">
            <v>2898.7283574021249</v>
          </cell>
          <cell r="Y16">
            <v>281.37274702656958</v>
          </cell>
          <cell r="Z16">
            <v>3713.6934527536187</v>
          </cell>
          <cell r="AA16">
            <v>162.30525463432289</v>
          </cell>
          <cell r="AB16">
            <v>1596.7885581957853</v>
          </cell>
          <cell r="AC16">
            <v>15.255383786213338</v>
          </cell>
          <cell r="AD16">
            <v>159.03195044854692</v>
          </cell>
          <cell r="AE16">
            <v>393.12681596253043</v>
          </cell>
          <cell r="AF16">
            <v>4161.9988119341842</v>
          </cell>
          <cell r="AG16">
            <v>741.81040006386775</v>
          </cell>
          <cell r="AH16">
            <v>3256.3973930533843</v>
          </cell>
          <cell r="AI16">
            <v>2235.3701778409818</v>
          </cell>
          <cell r="AJ16">
            <v>725.25106592649934</v>
          </cell>
          <cell r="AK16">
            <v>1388.1950664145349</v>
          </cell>
          <cell r="AL16">
            <v>61.884036881604665</v>
          </cell>
          <cell r="AM16">
            <v>267.99755611737334</v>
          </cell>
          <cell r="AO16">
            <v>28919.246237317078</v>
          </cell>
          <cell r="AP16">
            <v>0</v>
          </cell>
          <cell r="AR16">
            <v>0</v>
          </cell>
          <cell r="AS16">
            <v>341.37340368577225</v>
          </cell>
          <cell r="AU16">
            <v>2760.9844132926887</v>
          </cell>
        </row>
        <row r="17">
          <cell r="E17">
            <v>5655.1321317060656</v>
          </cell>
          <cell r="F17">
            <v>4431.8155341877145</v>
          </cell>
          <cell r="G17">
            <v>2090.8513957722203</v>
          </cell>
          <cell r="H17">
            <v>2338.4307447638907</v>
          </cell>
          <cell r="I17">
            <v>499.78933192316066</v>
          </cell>
          <cell r="J17">
            <v>0</v>
          </cell>
          <cell r="K17">
            <v>2610.1815725263518</v>
          </cell>
          <cell r="L17">
            <v>3380.9762722203013</v>
          </cell>
          <cell r="M17">
            <v>1090.4746797623777</v>
          </cell>
          <cell r="N17">
            <v>120.35577653418007</v>
          </cell>
          <cell r="O17">
            <v>602.86074188554642</v>
          </cell>
          <cell r="P17">
            <v>0</v>
          </cell>
          <cell r="Q17">
            <v>230.6466737529083</v>
          </cell>
          <cell r="R17">
            <v>549.75367107993293</v>
          </cell>
          <cell r="S17">
            <v>5163.4610446140723</v>
          </cell>
          <cell r="T17">
            <v>54.727710833918522</v>
          </cell>
          <cell r="U17">
            <v>153.29809606383083</v>
          </cell>
          <cell r="V17">
            <v>435.40093219419828</v>
          </cell>
          <cell r="W17">
            <v>622.17404958272732</v>
          </cell>
          <cell r="X17">
            <v>513.31867481091172</v>
          </cell>
          <cell r="Y17">
            <v>15.013942623389006</v>
          </cell>
          <cell r="Z17">
            <v>1570.1884703449109</v>
          </cell>
          <cell r="AA17">
            <v>204.5240509132428</v>
          </cell>
          <cell r="AB17">
            <v>481.11061245050951</v>
          </cell>
          <cell r="AC17">
            <v>171.84440166596204</v>
          </cell>
          <cell r="AD17">
            <v>160.43848604555964</v>
          </cell>
          <cell r="AE17">
            <v>65.076948524548939</v>
          </cell>
          <cell r="AF17">
            <v>1609.7439768723577</v>
          </cell>
          <cell r="AG17">
            <v>402.34074064719687</v>
          </cell>
          <cell r="AH17">
            <v>947.10876129663734</v>
          </cell>
          <cell r="AI17">
            <v>467.78269432068981</v>
          </cell>
          <cell r="AJ17">
            <v>372.96795698690642</v>
          </cell>
          <cell r="AK17">
            <v>8525.5072154559712</v>
          </cell>
          <cell r="AL17">
            <v>75.191689184317255</v>
          </cell>
          <cell r="AM17">
            <v>664.58981491594716</v>
          </cell>
          <cell r="AO17">
            <v>48630.653833522534</v>
          </cell>
          <cell r="AP17">
            <v>0</v>
          </cell>
          <cell r="AR17">
            <v>0</v>
          </cell>
          <cell r="AS17">
            <v>697.86710496442095</v>
          </cell>
          <cell r="AU17">
            <v>2191.6003486042573</v>
          </cell>
        </row>
        <row r="18">
          <cell r="E18">
            <v>1182.0697288665185</v>
          </cell>
          <cell r="F18">
            <v>2864.746814288073</v>
          </cell>
          <cell r="G18">
            <v>3872.4823908888538</v>
          </cell>
          <cell r="H18">
            <v>1000.6839288414322</v>
          </cell>
          <cell r="I18">
            <v>375.26995750974879</v>
          </cell>
          <cell r="J18">
            <v>3.9427606988781161</v>
          </cell>
          <cell r="K18">
            <v>990.19042671108082</v>
          </cell>
          <cell r="L18">
            <v>10214.126737903778</v>
          </cell>
          <cell r="M18">
            <v>2080.3289852291946</v>
          </cell>
          <cell r="N18">
            <v>94.075215562324942</v>
          </cell>
          <cell r="O18">
            <v>570.65143836284358</v>
          </cell>
          <cell r="P18">
            <v>2593.4320174570194</v>
          </cell>
          <cell r="Q18">
            <v>530.35004019960593</v>
          </cell>
          <cell r="R18">
            <v>522.99558500030992</v>
          </cell>
          <cell r="S18">
            <v>101507.38266550994</v>
          </cell>
          <cell r="T18">
            <v>657.69860303301334</v>
          </cell>
          <cell r="U18">
            <v>2194.6641244795651</v>
          </cell>
          <cell r="V18">
            <v>5101.4105052616578</v>
          </cell>
          <cell r="W18">
            <v>576.05971973203418</v>
          </cell>
          <cell r="X18">
            <v>1521.9007390509503</v>
          </cell>
          <cell r="Y18">
            <v>58.462033262328731</v>
          </cell>
          <cell r="Z18">
            <v>2096.7220822680615</v>
          </cell>
          <cell r="AA18">
            <v>292.79046600634865</v>
          </cell>
          <cell r="AB18">
            <v>1460.6087240474956</v>
          </cell>
          <cell r="AC18">
            <v>49.243685321835343</v>
          </cell>
          <cell r="AD18">
            <v>200.56337211424778</v>
          </cell>
          <cell r="AE18">
            <v>101.18894587285975</v>
          </cell>
          <cell r="AF18">
            <v>3694.3197175864971</v>
          </cell>
          <cell r="AG18">
            <v>597.67308184166052</v>
          </cell>
          <cell r="AH18">
            <v>1222.9387406099179</v>
          </cell>
          <cell r="AI18">
            <v>343.31517701679115</v>
          </cell>
          <cell r="AJ18">
            <v>283.43242410994168</v>
          </cell>
          <cell r="AK18">
            <v>352.5824382290719</v>
          </cell>
          <cell r="AL18">
            <v>59.912005451145305</v>
          </cell>
          <cell r="AM18">
            <v>1718.5069937592968</v>
          </cell>
          <cell r="AO18">
            <v>9255.6946971147172</v>
          </cell>
          <cell r="AP18">
            <v>0</v>
          </cell>
          <cell r="AR18">
            <v>79.949848020287305</v>
          </cell>
          <cell r="AS18">
            <v>93.50797010644628</v>
          </cell>
          <cell r="AU18">
            <v>8655.6462837321851</v>
          </cell>
        </row>
        <row r="19">
          <cell r="E19">
            <v>2522.5928713415265</v>
          </cell>
          <cell r="F19">
            <v>4040.3814939396971</v>
          </cell>
          <cell r="G19">
            <v>1332.3931333243579</v>
          </cell>
          <cell r="H19">
            <v>1703.7169347068821</v>
          </cell>
          <cell r="I19">
            <v>226.71477417230199</v>
          </cell>
          <cell r="J19">
            <v>0.20792198776621043</v>
          </cell>
          <cell r="K19">
            <v>216.67043450068547</v>
          </cell>
          <cell r="L19">
            <v>2252.6879293771653</v>
          </cell>
          <cell r="M19">
            <v>24187.076927503207</v>
          </cell>
          <cell r="N19">
            <v>782.65116882296877</v>
          </cell>
          <cell r="O19">
            <v>1448.0865745506869</v>
          </cell>
          <cell r="P19">
            <v>0</v>
          </cell>
          <cell r="Q19">
            <v>1875.7976740587208</v>
          </cell>
          <cell r="R19">
            <v>5680.4612826177481</v>
          </cell>
          <cell r="S19">
            <v>33524.530882542196</v>
          </cell>
          <cell r="T19">
            <v>27.444977526202109</v>
          </cell>
          <cell r="U19">
            <v>1075.8504572134134</v>
          </cell>
          <cell r="V19">
            <v>1103.3683576529504</v>
          </cell>
          <cell r="W19">
            <v>220.61767406364004</v>
          </cell>
          <cell r="X19">
            <v>470.13611710488146</v>
          </cell>
          <cell r="Y19">
            <v>162.19708756958366</v>
          </cell>
          <cell r="Z19">
            <v>638.15653434382557</v>
          </cell>
          <cell r="AA19">
            <v>145.86695870398216</v>
          </cell>
          <cell r="AB19">
            <v>5113.0451608445428</v>
          </cell>
          <cell r="AC19">
            <v>454.53133909372337</v>
          </cell>
          <cell r="AD19">
            <v>143.03262617810003</v>
          </cell>
          <cell r="AE19">
            <v>38.189896018631082</v>
          </cell>
          <cell r="AF19">
            <v>4002.6824442871739</v>
          </cell>
          <cell r="AG19">
            <v>616.54023218657437</v>
          </cell>
          <cell r="AH19">
            <v>1084.2080753321377</v>
          </cell>
          <cell r="AI19">
            <v>312.02839535594472</v>
          </cell>
          <cell r="AJ19">
            <v>922.99045721274422</v>
          </cell>
          <cell r="AK19">
            <v>524.45459359766915</v>
          </cell>
          <cell r="AL19">
            <v>62.550722207018971</v>
          </cell>
          <cell r="AM19">
            <v>1514.4137798448994</v>
          </cell>
          <cell r="AO19">
            <v>14908.592714369344</v>
          </cell>
          <cell r="AP19">
            <v>0</v>
          </cell>
          <cell r="AR19">
            <v>3584.8688035837708</v>
          </cell>
          <cell r="AS19">
            <v>706.84162641646913</v>
          </cell>
          <cell r="AU19">
            <v>20606.004825638949</v>
          </cell>
        </row>
        <row r="20">
          <cell r="E20">
            <v>784.7896130667275</v>
          </cell>
          <cell r="F20">
            <v>3695.4771047794538</v>
          </cell>
          <cell r="G20">
            <v>590.90844585993591</v>
          </cell>
          <cell r="H20">
            <v>976.50319261331663</v>
          </cell>
          <cell r="I20">
            <v>171.73434619332286</v>
          </cell>
          <cell r="J20">
            <v>8.5011583044816971E-2</v>
          </cell>
          <cell r="K20">
            <v>210.73511142579753</v>
          </cell>
          <cell r="L20">
            <v>917.02423616601573</v>
          </cell>
          <cell r="M20">
            <v>3307.9927088253253</v>
          </cell>
          <cell r="N20">
            <v>874.81256690045109</v>
          </cell>
          <cell r="O20">
            <v>527.69651222395476</v>
          </cell>
          <cell r="P20">
            <v>0</v>
          </cell>
          <cell r="Q20">
            <v>103.11307322801294</v>
          </cell>
          <cell r="R20">
            <v>169.17760206698605</v>
          </cell>
          <cell r="S20">
            <v>12482.176301846219</v>
          </cell>
          <cell r="T20">
            <v>1832.2057792083274</v>
          </cell>
          <cell r="U20">
            <v>1210.1475869039696</v>
          </cell>
          <cell r="V20">
            <v>716.36655577425961</v>
          </cell>
          <cell r="W20">
            <v>494.45876777090609</v>
          </cell>
          <cell r="X20">
            <v>2006.2137814602415</v>
          </cell>
          <cell r="Y20">
            <v>138.8633358098154</v>
          </cell>
          <cell r="Z20">
            <v>683.89151689039784</v>
          </cell>
          <cell r="AA20">
            <v>1065.5954697729637</v>
          </cell>
          <cell r="AB20">
            <v>5813.6344451005461</v>
          </cell>
          <cell r="AC20">
            <v>3113.0736907092755</v>
          </cell>
          <cell r="AD20">
            <v>668.33931403958138</v>
          </cell>
          <cell r="AE20">
            <v>113.36519250969106</v>
          </cell>
          <cell r="AF20">
            <v>5382.6237588621107</v>
          </cell>
          <cell r="AG20">
            <v>404.53092801795418</v>
          </cell>
          <cell r="AH20">
            <v>2558.0072745734892</v>
          </cell>
          <cell r="AI20">
            <v>1211.8657090428571</v>
          </cell>
          <cell r="AJ20">
            <v>329.95856867223767</v>
          </cell>
          <cell r="AK20">
            <v>417.79131246816462</v>
          </cell>
          <cell r="AL20">
            <v>188.42596453747223</v>
          </cell>
          <cell r="AM20">
            <v>1711.2205133029242</v>
          </cell>
          <cell r="AO20">
            <v>50307.181920758616</v>
          </cell>
          <cell r="AP20">
            <v>0</v>
          </cell>
          <cell r="AR20">
            <v>78235.599785106635</v>
          </cell>
          <cell r="AS20">
            <v>996.99573947717226</v>
          </cell>
          <cell r="AU20">
            <v>7414.9060174529495</v>
          </cell>
        </row>
        <row r="21">
          <cell r="E21">
            <v>72.449751419859481</v>
          </cell>
          <cell r="F21">
            <v>51.668394422146704</v>
          </cell>
          <cell r="G21">
            <v>56.005084635673484</v>
          </cell>
          <cell r="H21">
            <v>354.07056556240229</v>
          </cell>
          <cell r="I21">
            <v>26.858904279255931</v>
          </cell>
          <cell r="J21">
            <v>3.3221753009004358</v>
          </cell>
          <cell r="K21">
            <v>17.193958978601728</v>
          </cell>
          <cell r="L21">
            <v>69.517859522193973</v>
          </cell>
          <cell r="M21">
            <v>18.489560668953423</v>
          </cell>
          <cell r="N21">
            <v>5.934806810508066</v>
          </cell>
          <cell r="O21">
            <v>89.406363496403571</v>
          </cell>
          <cell r="P21">
            <v>70.722469387703754</v>
          </cell>
          <cell r="Q21">
            <v>15.609450172808945</v>
          </cell>
          <cell r="R21">
            <v>33.130343373953188</v>
          </cell>
          <cell r="S21">
            <v>206.13174797822725</v>
          </cell>
          <cell r="T21">
            <v>8.6526155574693977</v>
          </cell>
          <cell r="U21">
            <v>1583.8897633578624</v>
          </cell>
          <cell r="V21">
            <v>125.72896546168027</v>
          </cell>
          <cell r="W21">
            <v>58.431696473300953</v>
          </cell>
          <cell r="X21">
            <v>391.29622765855061</v>
          </cell>
          <cell r="Y21">
            <v>77.24305953104863</v>
          </cell>
          <cell r="Z21">
            <v>143.77150184245096</v>
          </cell>
          <cell r="AA21">
            <v>32.409974283532584</v>
          </cell>
          <cell r="AB21">
            <v>1470.947463420418</v>
          </cell>
          <cell r="AC21">
            <v>92.967895016878003</v>
          </cell>
          <cell r="AD21">
            <v>93.291483034382978</v>
          </cell>
          <cell r="AE21">
            <v>22.698243460882658</v>
          </cell>
          <cell r="AF21">
            <v>320.0371285068718</v>
          </cell>
          <cell r="AG21">
            <v>128.68419701738563</v>
          </cell>
          <cell r="AH21">
            <v>496.36363245977498</v>
          </cell>
          <cell r="AI21">
            <v>359.67998833128496</v>
          </cell>
          <cell r="AJ21">
            <v>130.6198652129118</v>
          </cell>
          <cell r="AK21">
            <v>1546.9553351202449</v>
          </cell>
          <cell r="AL21">
            <v>13.86129162577571</v>
          </cell>
          <cell r="AM21">
            <v>330.26721562099766</v>
          </cell>
          <cell r="AO21">
            <v>26685.853378596097</v>
          </cell>
          <cell r="AP21">
            <v>0</v>
          </cell>
          <cell r="AR21">
            <v>2653.5613916985822</v>
          </cell>
          <cell r="AS21">
            <v>28.916640200764064</v>
          </cell>
          <cell r="AU21">
            <v>2969.0467470338181</v>
          </cell>
        </row>
        <row r="22">
          <cell r="E22">
            <v>902.13422193826204</v>
          </cell>
          <cell r="F22">
            <v>443.20807232622997</v>
          </cell>
          <cell r="G22">
            <v>748.59687834198803</v>
          </cell>
          <cell r="H22">
            <v>423.42005449604432</v>
          </cell>
          <cell r="I22">
            <v>139.49587427212776</v>
          </cell>
          <cell r="J22">
            <v>18.940461532626962</v>
          </cell>
          <cell r="K22">
            <v>61.618415856836442</v>
          </cell>
          <cell r="L22">
            <v>378.93921166433682</v>
          </cell>
          <cell r="M22">
            <v>637.35888112349971</v>
          </cell>
          <cell r="N22">
            <v>33.13131725976173</v>
          </cell>
          <cell r="O22">
            <v>118.650810956049</v>
          </cell>
          <cell r="P22">
            <v>0</v>
          </cell>
          <cell r="Q22">
            <v>37.005292566852802</v>
          </cell>
          <cell r="R22">
            <v>60.245181618259537</v>
          </cell>
          <cell r="S22">
            <v>2105.2613235608301</v>
          </cell>
          <cell r="T22">
            <v>73.708994188486813</v>
          </cell>
          <cell r="U22">
            <v>898.92258707667349</v>
          </cell>
          <cell r="V22">
            <v>339.0627651536235</v>
          </cell>
          <cell r="W22">
            <v>646.1774317931031</v>
          </cell>
          <cell r="X22">
            <v>334.74440611276725</v>
          </cell>
          <cell r="Y22">
            <v>54.573145005490289</v>
          </cell>
          <cell r="Z22">
            <v>641.588621718789</v>
          </cell>
          <cell r="AA22">
            <v>285.88958071068953</v>
          </cell>
          <cell r="AB22">
            <v>839.35957334080331</v>
          </cell>
          <cell r="AC22">
            <v>126.65180747942972</v>
          </cell>
          <cell r="AD22">
            <v>370.11719860282778</v>
          </cell>
          <cell r="AE22">
            <v>224.39571099129236</v>
          </cell>
          <cell r="AF22">
            <v>812.65152872417832</v>
          </cell>
          <cell r="AG22">
            <v>151.05700470504431</v>
          </cell>
          <cell r="AH22">
            <v>588.4851810195147</v>
          </cell>
          <cell r="AI22">
            <v>771.6793237892324</v>
          </cell>
          <cell r="AJ22">
            <v>339.72059728541694</v>
          </cell>
          <cell r="AK22">
            <v>738.31747548473788</v>
          </cell>
          <cell r="AL22">
            <v>117.23406198010029</v>
          </cell>
          <cell r="AM22">
            <v>512.29385216021728</v>
          </cell>
          <cell r="AO22">
            <v>35049.909123836187</v>
          </cell>
          <cell r="AP22">
            <v>0</v>
          </cell>
          <cell r="AR22">
            <v>0</v>
          </cell>
          <cell r="AS22">
            <v>0</v>
          </cell>
          <cell r="AU22">
            <v>5666.3524401002287</v>
          </cell>
        </row>
        <row r="23">
          <cell r="E23">
            <v>2079.9250705681075</v>
          </cell>
          <cell r="F23">
            <v>14.430449237345512</v>
          </cell>
          <cell r="G23">
            <v>33.563694762507936</v>
          </cell>
          <cell r="H23">
            <v>82.883313105988336</v>
          </cell>
          <cell r="I23">
            <v>6.4872805452644133</v>
          </cell>
          <cell r="J23">
            <v>0</v>
          </cell>
          <cell r="K23">
            <v>6.227357218298161E-3</v>
          </cell>
          <cell r="L23">
            <v>12.504836563387775</v>
          </cell>
          <cell r="M23">
            <v>0.32252900081400598</v>
          </cell>
          <cell r="N23">
            <v>0.58092668851325235</v>
          </cell>
          <cell r="O23">
            <v>3.7204159714581619</v>
          </cell>
          <cell r="P23">
            <v>11.732446668649452</v>
          </cell>
          <cell r="Q23">
            <v>347.73659074913178</v>
          </cell>
          <cell r="R23">
            <v>1.1466563632110924</v>
          </cell>
          <cell r="S23">
            <v>342.11487621080499</v>
          </cell>
          <cell r="T23">
            <v>0.6678296513430968</v>
          </cell>
          <cell r="U23">
            <v>103.64684774365135</v>
          </cell>
          <cell r="V23">
            <v>21.791038777546635</v>
          </cell>
          <cell r="W23">
            <v>288.35935699620592</v>
          </cell>
          <cell r="X23">
            <v>29.857533555278774</v>
          </cell>
          <cell r="Y23">
            <v>17.516977521056955</v>
          </cell>
          <cell r="Z23">
            <v>422.07371485698309</v>
          </cell>
          <cell r="AA23">
            <v>297.22333481358561</v>
          </cell>
          <cell r="AB23">
            <v>0.35450665033703449</v>
          </cell>
          <cell r="AC23">
            <v>2.9894142051910979</v>
          </cell>
          <cell r="AD23">
            <v>40.259348106535533</v>
          </cell>
          <cell r="AE23">
            <v>46.460035215707236</v>
          </cell>
          <cell r="AF23">
            <v>114.96916670075228</v>
          </cell>
          <cell r="AG23">
            <v>38.514840907845134</v>
          </cell>
          <cell r="AH23">
            <v>170.43934108399708</v>
          </cell>
          <cell r="AI23">
            <v>180.77983242145882</v>
          </cell>
          <cell r="AJ23">
            <v>468.84527838764825</v>
          </cell>
          <cell r="AK23">
            <v>813.97284379972223</v>
          </cell>
          <cell r="AL23">
            <v>459.76948806760845</v>
          </cell>
          <cell r="AM23">
            <v>146.07992916290118</v>
          </cell>
          <cell r="AO23">
            <v>3484.2813799999994</v>
          </cell>
          <cell r="AP23">
            <v>0</v>
          </cell>
          <cell r="AR23">
            <v>0</v>
          </cell>
          <cell r="AS23">
            <v>0</v>
          </cell>
          <cell r="AU23">
            <v>0</v>
          </cell>
        </row>
        <row r="24">
          <cell r="E24">
            <v>1.779181149028316</v>
          </cell>
          <cell r="F24">
            <v>456.40762481085017</v>
          </cell>
          <cell r="G24">
            <v>239.45987620069934</v>
          </cell>
          <cell r="H24">
            <v>858.9007319101928</v>
          </cell>
          <cell r="I24">
            <v>14.391622573361072</v>
          </cell>
          <cell r="J24">
            <v>0.86937135248394437</v>
          </cell>
          <cell r="K24">
            <v>14.912797533281921</v>
          </cell>
          <cell r="L24">
            <v>205.88389251838075</v>
          </cell>
          <cell r="M24">
            <v>7803.0932844615672</v>
          </cell>
          <cell r="N24">
            <v>6.8788134311097135E-2</v>
          </cell>
          <cell r="O24">
            <v>32.902819978595382</v>
          </cell>
          <cell r="P24">
            <v>3532.538788437917</v>
          </cell>
          <cell r="Q24">
            <v>27.471753923690347</v>
          </cell>
          <cell r="R24">
            <v>160.38174205040346</v>
          </cell>
          <cell r="S24">
            <v>732.19735621859638</v>
          </cell>
          <cell r="T24">
            <v>38.745843001601401</v>
          </cell>
          <cell r="U24">
            <v>1120.4855944868993</v>
          </cell>
          <cell r="V24">
            <v>25.790440717338882</v>
          </cell>
          <cell r="W24">
            <v>3.4627719655981175</v>
          </cell>
          <cell r="X24">
            <v>1.3722378734774738</v>
          </cell>
          <cell r="Y24">
            <v>177.54837504710071</v>
          </cell>
          <cell r="Z24">
            <v>596.77565868913598</v>
          </cell>
          <cell r="AA24">
            <v>7.94150743350699</v>
          </cell>
          <cell r="AB24">
            <v>109.67675741155554</v>
          </cell>
          <cell r="AC24">
            <v>6.4356924850735131E-2</v>
          </cell>
          <cell r="AD24">
            <v>0.88016906076775137</v>
          </cell>
          <cell r="AE24">
            <v>6.3324547858081965</v>
          </cell>
          <cell r="AF24">
            <v>13.269399328738075</v>
          </cell>
          <cell r="AG24">
            <v>1.40605231257998</v>
          </cell>
          <cell r="AH24">
            <v>12.275638313511157</v>
          </cell>
          <cell r="AI24">
            <v>49.886143654137584</v>
          </cell>
          <cell r="AJ24">
            <v>3.838795803983813</v>
          </cell>
          <cell r="AK24">
            <v>49.519529998149167</v>
          </cell>
          <cell r="AL24">
            <v>3.0179707818849488</v>
          </cell>
          <cell r="AM24">
            <v>29.303142031829598</v>
          </cell>
          <cell r="AO24">
            <v>222.92926230771499</v>
          </cell>
          <cell r="AP24">
            <v>786.69201936336208</v>
          </cell>
          <cell r="AR24">
            <v>0</v>
          </cell>
          <cell r="AS24">
            <v>0</v>
          </cell>
          <cell r="AU24">
            <v>2756.2544176708725</v>
          </cell>
        </row>
        <row r="25">
          <cell r="E25">
            <v>346.86034493787849</v>
          </cell>
          <cell r="F25">
            <v>47.049488757141816</v>
          </cell>
          <cell r="G25">
            <v>139.61022975625949</v>
          </cell>
          <cell r="H25">
            <v>581.15649022874595</v>
          </cell>
          <cell r="I25">
            <v>92.73457350587735</v>
          </cell>
          <cell r="J25">
            <v>0</v>
          </cell>
          <cell r="K25">
            <v>4.615473683725109E-2</v>
          </cell>
          <cell r="L25">
            <v>1212.1498559957604</v>
          </cell>
          <cell r="M25">
            <v>732.06650445141372</v>
          </cell>
          <cell r="N25">
            <v>41.223717343519972</v>
          </cell>
          <cell r="O25">
            <v>32.925047447834118</v>
          </cell>
          <cell r="P25">
            <v>131.24896685823214</v>
          </cell>
          <cell r="Q25">
            <v>119.09681474237955</v>
          </cell>
          <cell r="R25">
            <v>13.675077681857982</v>
          </cell>
          <cell r="S25">
            <v>46501.743024754636</v>
          </cell>
          <cell r="T25">
            <v>74.322642890979765</v>
          </cell>
          <cell r="U25">
            <v>1098.1542127946277</v>
          </cell>
          <cell r="V25">
            <v>83.44039122425454</v>
          </cell>
          <cell r="W25">
            <v>310.95585282244883</v>
          </cell>
          <cell r="X25">
            <v>1822.4411121123462</v>
          </cell>
          <cell r="Y25">
            <v>356.47654308406334</v>
          </cell>
          <cell r="Z25">
            <v>687.72628768868867</v>
          </cell>
          <cell r="AA25">
            <v>231.90391124619839</v>
          </cell>
          <cell r="AB25">
            <v>449.26749591112258</v>
          </cell>
          <cell r="AC25">
            <v>1479.4430631089992</v>
          </cell>
          <cell r="AD25">
            <v>2.1547183978629088</v>
          </cell>
          <cell r="AE25">
            <v>5692.0622760056285</v>
          </cell>
          <cell r="AF25">
            <v>747.46044272573545</v>
          </cell>
          <cell r="AG25">
            <v>717.65614903790276</v>
          </cell>
          <cell r="AH25">
            <v>2091.6026765826177</v>
          </cell>
          <cell r="AI25">
            <v>1216.8387346401009</v>
          </cell>
          <cell r="AJ25">
            <v>977.4284740121218</v>
          </cell>
          <cell r="AK25">
            <v>1806.2279450933177</v>
          </cell>
          <cell r="AL25">
            <v>313.81341547863502</v>
          </cell>
          <cell r="AM25">
            <v>227.51702123023458</v>
          </cell>
          <cell r="AO25">
            <v>3857.1566650014875</v>
          </cell>
          <cell r="AP25">
            <v>0</v>
          </cell>
          <cell r="AR25">
            <v>291864.18147619499</v>
          </cell>
          <cell r="AS25">
            <v>0</v>
          </cell>
          <cell r="AU25">
            <v>900.92599194315949</v>
          </cell>
        </row>
        <row r="26">
          <cell r="E26">
            <v>426.28071488921438</v>
          </cell>
          <cell r="F26">
            <v>144.1096462226692</v>
          </cell>
          <cell r="G26">
            <v>119.83301758132117</v>
          </cell>
          <cell r="H26">
            <v>1151.7033580856667</v>
          </cell>
          <cell r="I26">
            <v>540.879029329128</v>
          </cell>
          <cell r="J26">
            <v>0</v>
          </cell>
          <cell r="K26">
            <v>1.670244420099461E-2</v>
          </cell>
          <cell r="L26">
            <v>68.575048960822443</v>
          </cell>
          <cell r="M26">
            <v>25.938926075291732</v>
          </cell>
          <cell r="N26">
            <v>4.663620117185328</v>
          </cell>
          <cell r="O26">
            <v>486.19542394549603</v>
          </cell>
          <cell r="P26">
            <v>112.84650180605456</v>
          </cell>
          <cell r="Q26">
            <v>312.68136875899938</v>
          </cell>
          <cell r="R26">
            <v>60.938109510292819</v>
          </cell>
          <cell r="S26">
            <v>1613.1882305825909</v>
          </cell>
          <cell r="T26">
            <v>490.58423891400327</v>
          </cell>
          <cell r="U26">
            <v>6751.3542647270679</v>
          </cell>
          <cell r="V26">
            <v>421.60376202457678</v>
          </cell>
          <cell r="W26">
            <v>68.108304678926302</v>
          </cell>
          <cell r="X26">
            <v>1031.3339994779758</v>
          </cell>
          <cell r="Y26">
            <v>140.35403279515717</v>
          </cell>
          <cell r="Z26">
            <v>86.76614795608856</v>
          </cell>
          <cell r="AA26">
            <v>14.967251884880127</v>
          </cell>
          <cell r="AB26">
            <v>588.79254443344939</v>
          </cell>
          <cell r="AC26">
            <v>2.4934110661853919</v>
          </cell>
          <cell r="AD26">
            <v>48.541503399743561</v>
          </cell>
          <cell r="AE26">
            <v>25.027135283530804</v>
          </cell>
          <cell r="AF26">
            <v>3654.1858627858114</v>
          </cell>
          <cell r="AG26">
            <v>59.235951014855218</v>
          </cell>
          <cell r="AH26">
            <v>2598.4845084738972</v>
          </cell>
          <cell r="AI26">
            <v>461.89302823553879</v>
          </cell>
          <cell r="AJ26">
            <v>147.4892228194492</v>
          </cell>
          <cell r="AK26">
            <v>517.44290502706895</v>
          </cell>
          <cell r="AL26">
            <v>86.041338048160043</v>
          </cell>
          <cell r="AM26">
            <v>101.94675104135517</v>
          </cell>
          <cell r="AO26">
            <v>7933.9980722994906</v>
          </cell>
          <cell r="AP26">
            <v>0</v>
          </cell>
          <cell r="AR26">
            <v>0</v>
          </cell>
          <cell r="AS26">
            <v>0</v>
          </cell>
          <cell r="AU26">
            <v>0</v>
          </cell>
        </row>
        <row r="27">
          <cell r="E27">
            <v>0</v>
          </cell>
          <cell r="F27">
            <v>5.9239364050611423</v>
          </cell>
          <cell r="G27">
            <v>0.67836489718486137</v>
          </cell>
          <cell r="H27">
            <v>5.0454563720113166</v>
          </cell>
          <cell r="I27">
            <v>0.25752090046698611</v>
          </cell>
          <cell r="J27">
            <v>0</v>
          </cell>
          <cell r="K27">
            <v>4.3326765750096062E-5</v>
          </cell>
          <cell r="L27">
            <v>3.3765284480819543E-2</v>
          </cell>
          <cell r="M27">
            <v>0.51013253499789191</v>
          </cell>
          <cell r="N27">
            <v>0</v>
          </cell>
          <cell r="O27">
            <v>0.38907659853973653</v>
          </cell>
          <cell r="P27">
            <v>0.25773498857524085</v>
          </cell>
          <cell r="Q27">
            <v>0</v>
          </cell>
          <cell r="R27">
            <v>8.0144507481330923E-2</v>
          </cell>
          <cell r="S27">
            <v>52.557969478578237</v>
          </cell>
          <cell r="T27">
            <v>0.10080482418845442</v>
          </cell>
          <cell r="U27">
            <v>24.990830053387501</v>
          </cell>
          <cell r="V27">
            <v>6.3361995814813517</v>
          </cell>
          <cell r="W27">
            <v>16.532670007022432</v>
          </cell>
          <cell r="X27">
            <v>19.238372345760933</v>
          </cell>
          <cell r="Y27">
            <v>0</v>
          </cell>
          <cell r="Z27">
            <v>2.8392529656655316</v>
          </cell>
          <cell r="AA27">
            <v>14.673089438226352</v>
          </cell>
          <cell r="AB27">
            <v>0.26868130717216432</v>
          </cell>
          <cell r="AC27">
            <v>3.6458931162009725</v>
          </cell>
          <cell r="AD27">
            <v>17.1228172069697</v>
          </cell>
          <cell r="AE27">
            <v>0.56756308316180282</v>
          </cell>
          <cell r="AF27">
            <v>11.828212403058391</v>
          </cell>
          <cell r="AG27">
            <v>3.8617017749932327</v>
          </cell>
          <cell r="AH27">
            <v>24.413348954062293</v>
          </cell>
          <cell r="AI27">
            <v>204.36046768729994</v>
          </cell>
          <cell r="AJ27">
            <v>70.879936908458191</v>
          </cell>
          <cell r="AK27">
            <v>80.654825212320887</v>
          </cell>
          <cell r="AL27">
            <v>17.838552211863728</v>
          </cell>
          <cell r="AM27">
            <v>111.31357238523758</v>
          </cell>
          <cell r="AO27">
            <v>0</v>
          </cell>
          <cell r="AP27">
            <v>0</v>
          </cell>
          <cell r="AR27">
            <v>0</v>
          </cell>
          <cell r="AS27">
            <v>0</v>
          </cell>
          <cell r="AU27">
            <v>331.10273089888375</v>
          </cell>
        </row>
        <row r="28">
          <cell r="E28">
            <v>1.8093545139947733</v>
          </cell>
          <cell r="F28">
            <v>19.971686053038187</v>
          </cell>
          <cell r="G28">
            <v>33.775794671812427</v>
          </cell>
          <cell r="H28">
            <v>80.452274552001967</v>
          </cell>
          <cell r="I28">
            <v>77.764201608867097</v>
          </cell>
          <cell r="J28">
            <v>0.12149109520949293</v>
          </cell>
          <cell r="K28">
            <v>0.30725570481535869</v>
          </cell>
          <cell r="L28">
            <v>4.1735826765435782</v>
          </cell>
          <cell r="M28">
            <v>5.3843039394815149</v>
          </cell>
          <cell r="N28">
            <v>10.607574426679491</v>
          </cell>
          <cell r="O28">
            <v>12.878295786457393</v>
          </cell>
          <cell r="P28">
            <v>4.7451796146570144</v>
          </cell>
          <cell r="Q28">
            <v>12.001324765240383</v>
          </cell>
          <cell r="R28">
            <v>8.8054126062300939E-2</v>
          </cell>
          <cell r="S28">
            <v>357.86393507492267</v>
          </cell>
          <cell r="T28">
            <v>19.789864002559007</v>
          </cell>
          <cell r="U28">
            <v>76.809285332144185</v>
          </cell>
          <cell r="V28">
            <v>6.1760175635671271</v>
          </cell>
          <cell r="W28">
            <v>19.598309565336415</v>
          </cell>
          <cell r="X28">
            <v>67.061125520935619</v>
          </cell>
          <cell r="Y28">
            <v>35.05862240218827</v>
          </cell>
          <cell r="Z28">
            <v>13.585903252815942</v>
          </cell>
          <cell r="AA28">
            <v>12.2911211702264</v>
          </cell>
          <cell r="AB28">
            <v>49.953581409883334</v>
          </cell>
          <cell r="AC28">
            <v>21.926377182238031</v>
          </cell>
          <cell r="AD28">
            <v>44.834463505852163</v>
          </cell>
          <cell r="AE28">
            <v>2.5321261864300166</v>
          </cell>
          <cell r="AF28">
            <v>34.640159825315536</v>
          </cell>
          <cell r="AG28">
            <v>4.3453827699954575</v>
          </cell>
          <cell r="AH28">
            <v>168.87657316020346</v>
          </cell>
          <cell r="AI28">
            <v>257.95958073516442</v>
          </cell>
          <cell r="AJ28">
            <v>88.715239823928755</v>
          </cell>
          <cell r="AK28">
            <v>243.86503916513217</v>
          </cell>
          <cell r="AL28">
            <v>14.787022493259684</v>
          </cell>
          <cell r="AM28">
            <v>80.715239030455919</v>
          </cell>
          <cell r="AO28">
            <v>0</v>
          </cell>
          <cell r="AP28">
            <v>0</v>
          </cell>
          <cell r="AR28">
            <v>0</v>
          </cell>
          <cell r="AS28">
            <v>0</v>
          </cell>
          <cell r="AU28">
            <v>0</v>
          </cell>
        </row>
        <row r="29">
          <cell r="E29">
            <v>2165.4780630893406</v>
          </cell>
          <cell r="F29">
            <v>304.03004518775668</v>
          </cell>
          <cell r="G29">
            <v>69.251552877828743</v>
          </cell>
          <cell r="H29">
            <v>1081.5121509822443</v>
          </cell>
          <cell r="I29">
            <v>429.01054244031536</v>
          </cell>
          <cell r="J29">
            <v>0.54170444481296165</v>
          </cell>
          <cell r="K29">
            <v>0.32235889844380483</v>
          </cell>
          <cell r="L29">
            <v>76.769316355912451</v>
          </cell>
          <cell r="M29">
            <v>42.719231052323259</v>
          </cell>
          <cell r="N29">
            <v>59.934731379018835</v>
          </cell>
          <cell r="O29">
            <v>71.244325661501421</v>
          </cell>
          <cell r="P29">
            <v>104.54979633912758</v>
          </cell>
          <cell r="Q29">
            <v>53.737927622151432</v>
          </cell>
          <cell r="R29">
            <v>59.784773309077806</v>
          </cell>
          <cell r="S29">
            <v>1672.7015798822017</v>
          </cell>
          <cell r="T29">
            <v>69.604558133934802</v>
          </cell>
          <cell r="U29">
            <v>3105.4850256422055</v>
          </cell>
          <cell r="V29">
            <v>139.10049768611466</v>
          </cell>
          <cell r="W29">
            <v>93.031205049219551</v>
          </cell>
          <cell r="X29">
            <v>418.71898984903498</v>
          </cell>
          <cell r="Y29">
            <v>144.33652629858969</v>
          </cell>
          <cell r="Z29">
            <v>87.398667744905168</v>
          </cell>
          <cell r="AA29">
            <v>44.790007633122862</v>
          </cell>
          <cell r="AB29">
            <v>142.38175280536439</v>
          </cell>
          <cell r="AC29">
            <v>44.193774778689779</v>
          </cell>
          <cell r="AD29">
            <v>27.961760179787863</v>
          </cell>
          <cell r="AE29">
            <v>66.997657318437234</v>
          </cell>
          <cell r="AF29">
            <v>401.95449743199873</v>
          </cell>
          <cell r="AG29">
            <v>42.773258550998634</v>
          </cell>
          <cell r="AH29">
            <v>1592.8746732042976</v>
          </cell>
          <cell r="AI29">
            <v>541.42710536986056</v>
          </cell>
          <cell r="AJ29">
            <v>322.49560330593778</v>
          </cell>
          <cell r="AK29">
            <v>163.76985474259595</v>
          </cell>
          <cell r="AL29">
            <v>13.604417958673569</v>
          </cell>
          <cell r="AM29">
            <v>23.983734551066519</v>
          </cell>
          <cell r="AO29">
            <v>11293.774454880209</v>
          </cell>
          <cell r="AP29">
            <v>0</v>
          </cell>
          <cell r="AR29">
            <v>0</v>
          </cell>
          <cell r="AS29">
            <v>0</v>
          </cell>
          <cell r="AU29">
            <v>24672.231876466831</v>
          </cell>
        </row>
        <row r="30">
          <cell r="E30">
            <v>40.934639061121935</v>
          </cell>
          <cell r="F30">
            <v>156.86056255858659</v>
          </cell>
          <cell r="G30">
            <v>20.688625602793874</v>
          </cell>
          <cell r="H30">
            <v>960.12468457614045</v>
          </cell>
          <cell r="I30">
            <v>410.27958920848158</v>
          </cell>
          <cell r="J30">
            <v>0</v>
          </cell>
          <cell r="K30">
            <v>4.4138798633955936E-3</v>
          </cell>
          <cell r="L30">
            <v>947.57535566822094</v>
          </cell>
          <cell r="M30">
            <v>171.48733971756837</v>
          </cell>
          <cell r="N30">
            <v>0</v>
          </cell>
          <cell r="O30">
            <v>7.966120551729472</v>
          </cell>
          <cell r="P30">
            <v>12.876943095992447</v>
          </cell>
          <cell r="Q30">
            <v>4.3157195153650872E-2</v>
          </cell>
          <cell r="R30">
            <v>3.8993414257511239</v>
          </cell>
          <cell r="S30">
            <v>614.44782441748919</v>
          </cell>
          <cell r="T30">
            <v>15.085006363730693</v>
          </cell>
          <cell r="U30">
            <v>742.54066606681795</v>
          </cell>
          <cell r="V30">
            <v>58.851444983465534</v>
          </cell>
          <cell r="W30">
            <v>9473.2314024081679</v>
          </cell>
          <cell r="X30">
            <v>2019.9300315707205</v>
          </cell>
          <cell r="Y30">
            <v>33.776766005115078</v>
          </cell>
          <cell r="Z30">
            <v>67.623471990006806</v>
          </cell>
          <cell r="AA30">
            <v>30.893329171749858</v>
          </cell>
          <cell r="AB30">
            <v>1205.2031657163982</v>
          </cell>
          <cell r="AC30">
            <v>19.434619537587864</v>
          </cell>
          <cell r="AD30">
            <v>22.645053863525852</v>
          </cell>
          <cell r="AE30">
            <v>3.250358338455352</v>
          </cell>
          <cell r="AF30">
            <v>811.60470178675257</v>
          </cell>
          <cell r="AG30">
            <v>42.773451434577815</v>
          </cell>
          <cell r="AH30">
            <v>1548.1847242345386</v>
          </cell>
          <cell r="AI30">
            <v>232.69346357204938</v>
          </cell>
          <cell r="AJ30">
            <v>88.132460824293887</v>
          </cell>
          <cell r="AK30">
            <v>60.056786042673806</v>
          </cell>
          <cell r="AL30">
            <v>44.22041306025384</v>
          </cell>
          <cell r="AM30">
            <v>1100.1703789108522</v>
          </cell>
          <cell r="AO30">
            <v>13495.292138152525</v>
          </cell>
          <cell r="AP30">
            <v>0</v>
          </cell>
          <cell r="AR30">
            <v>0</v>
          </cell>
          <cell r="AS30">
            <v>0</v>
          </cell>
          <cell r="AU30">
            <v>43683.97035154394</v>
          </cell>
        </row>
        <row r="31">
          <cell r="E31">
            <v>0.35852818734261449</v>
          </cell>
          <cell r="F31">
            <v>23.361313535643518</v>
          </cell>
          <cell r="G31">
            <v>16.20158325412444</v>
          </cell>
          <cell r="H31">
            <v>86.285563960507602</v>
          </cell>
          <cell r="I31">
            <v>24.347342118500524</v>
          </cell>
          <cell r="J31">
            <v>0</v>
          </cell>
          <cell r="K31">
            <v>0.35521470224207963</v>
          </cell>
          <cell r="L31">
            <v>6.3669726834520564</v>
          </cell>
          <cell r="M31">
            <v>4.7977136331014529</v>
          </cell>
          <cell r="N31">
            <v>3.8326873446410779</v>
          </cell>
          <cell r="O31">
            <v>6.406332471072731</v>
          </cell>
          <cell r="P31">
            <v>369.91076880187563</v>
          </cell>
          <cell r="Q31">
            <v>8.7212232335993445</v>
          </cell>
          <cell r="R31">
            <v>4.0176041521878449</v>
          </cell>
          <cell r="S31">
            <v>759.76639712556459</v>
          </cell>
          <cell r="T31">
            <v>22.731906047541031</v>
          </cell>
          <cell r="U31">
            <v>447.70371271994696</v>
          </cell>
          <cell r="V31">
            <v>43.802294071222235</v>
          </cell>
          <cell r="W31">
            <v>135.40321274034289</v>
          </cell>
          <cell r="X31">
            <v>617.53498440762348</v>
          </cell>
          <cell r="Y31">
            <v>77.011966273983901</v>
          </cell>
          <cell r="Z31">
            <v>114.47214616497455</v>
          </cell>
          <cell r="AA31">
            <v>81.644207426205412</v>
          </cell>
          <cell r="AB31">
            <v>953.05316839617683</v>
          </cell>
          <cell r="AC31">
            <v>39.841401781682791</v>
          </cell>
          <cell r="AD31">
            <v>694.26024256902633</v>
          </cell>
          <cell r="AE31">
            <v>11.417786222574133</v>
          </cell>
          <cell r="AF31">
            <v>164.00281427529711</v>
          </cell>
          <cell r="AG31">
            <v>34.214218427396602</v>
          </cell>
          <cell r="AH31">
            <v>355.99321101113446</v>
          </cell>
          <cell r="AI31">
            <v>313.92408240838324</v>
          </cell>
          <cell r="AJ31">
            <v>122.95217632473718</v>
          </cell>
          <cell r="AK31">
            <v>62.929577021671676</v>
          </cell>
          <cell r="AL31">
            <v>111.78700279225374</v>
          </cell>
          <cell r="AM31">
            <v>1028.9524772731993</v>
          </cell>
          <cell r="AO31">
            <v>2369.8003689320876</v>
          </cell>
          <cell r="AP31">
            <v>0</v>
          </cell>
          <cell r="AR31">
            <v>0</v>
          </cell>
          <cell r="AS31">
            <v>0</v>
          </cell>
          <cell r="AU31">
            <v>245.45014062196907</v>
          </cell>
        </row>
        <row r="32">
          <cell r="E32">
            <v>16.933294195984516</v>
          </cell>
          <cell r="F32">
            <v>0.25127792827315126</v>
          </cell>
          <cell r="G32">
            <v>12.375774313015949</v>
          </cell>
          <cell r="H32">
            <v>29.491860870048789</v>
          </cell>
          <cell r="I32">
            <v>1.1775837369622955</v>
          </cell>
          <cell r="J32">
            <v>7.6830284340878713E-2</v>
          </cell>
          <cell r="K32">
            <v>0.19206404733399424</v>
          </cell>
          <cell r="L32">
            <v>2.9396098378204592E-2</v>
          </cell>
          <cell r="M32">
            <v>0.38717317641903704</v>
          </cell>
          <cell r="N32">
            <v>1.6776867762748384</v>
          </cell>
          <cell r="O32">
            <v>2.3878751279965469</v>
          </cell>
          <cell r="P32">
            <v>10.157191243739984</v>
          </cell>
          <cell r="Q32">
            <v>2.1138347216656266</v>
          </cell>
          <cell r="R32">
            <v>2.8639585987843334E-2</v>
          </cell>
          <cell r="S32">
            <v>288.3392922545915</v>
          </cell>
          <cell r="T32">
            <v>0.94596353894238994</v>
          </cell>
          <cell r="U32">
            <v>68.893755891094017</v>
          </cell>
          <cell r="V32">
            <v>14.613386088198276</v>
          </cell>
          <cell r="W32">
            <v>1028.7138371718349</v>
          </cell>
          <cell r="X32">
            <v>587.01043372716686</v>
          </cell>
          <cell r="Y32">
            <v>1.6302515792866199</v>
          </cell>
          <cell r="Z32">
            <v>64.602928368988202</v>
          </cell>
          <cell r="AA32">
            <v>345.29291117003874</v>
          </cell>
          <cell r="AB32">
            <v>2.500395482462114</v>
          </cell>
          <cell r="AC32">
            <v>503.49391456054025</v>
          </cell>
          <cell r="AD32">
            <v>134.76217669507869</v>
          </cell>
          <cell r="AE32">
            <v>0.28832919335842894</v>
          </cell>
          <cell r="AF32">
            <v>257.15449326794533</v>
          </cell>
          <cell r="AG32">
            <v>19.483444190937174</v>
          </cell>
          <cell r="AH32">
            <v>874.68004285007487</v>
          </cell>
          <cell r="AI32">
            <v>1474.241334609899</v>
          </cell>
          <cell r="AJ32">
            <v>564.81186471210879</v>
          </cell>
          <cell r="AK32">
            <v>739.75401818311013</v>
          </cell>
          <cell r="AL32">
            <v>365.37924889943537</v>
          </cell>
          <cell r="AM32">
            <v>1338.0477592247787</v>
          </cell>
          <cell r="AO32">
            <v>53595.410126845025</v>
          </cell>
          <cell r="AP32">
            <v>0</v>
          </cell>
          <cell r="AR32">
            <v>0</v>
          </cell>
          <cell r="AS32">
            <v>0</v>
          </cell>
          <cell r="AU32">
            <v>55924.248261669825</v>
          </cell>
        </row>
        <row r="33">
          <cell r="E33">
            <v>4.59512030920523</v>
          </cell>
          <cell r="F33">
            <v>11.583538998054694</v>
          </cell>
          <cell r="G33">
            <v>25.689034334991735</v>
          </cell>
          <cell r="H33">
            <v>10.093801358087584</v>
          </cell>
          <cell r="I33">
            <v>15.850507837263025</v>
          </cell>
          <cell r="J33">
            <v>0</v>
          </cell>
          <cell r="K33">
            <v>2.7450595928417587</v>
          </cell>
          <cell r="L33">
            <v>1.1582702931866393</v>
          </cell>
          <cell r="M33">
            <v>2.0848492028967502</v>
          </cell>
          <cell r="N33">
            <v>0.10708065714250792</v>
          </cell>
          <cell r="O33">
            <v>5.536866591623772</v>
          </cell>
          <cell r="P33">
            <v>1.6207183081946692</v>
          </cell>
          <cell r="Q33">
            <v>8.1612794137979686E-2</v>
          </cell>
          <cell r="R33">
            <v>0.23569792240942028</v>
          </cell>
          <cell r="S33">
            <v>52.627609359643834</v>
          </cell>
          <cell r="T33">
            <v>0.45829798974273328</v>
          </cell>
          <cell r="U33">
            <v>136.84722268633092</v>
          </cell>
          <cell r="V33">
            <v>51.721500696734587</v>
          </cell>
          <cell r="W33">
            <v>80.531623664114051</v>
          </cell>
          <cell r="X33">
            <v>48.972136726590186</v>
          </cell>
          <cell r="Y33">
            <v>0.64577034713467407</v>
          </cell>
          <cell r="Z33">
            <v>8.8114734933488599</v>
          </cell>
          <cell r="AA33">
            <v>8566.3562622445788</v>
          </cell>
          <cell r="AB33">
            <v>7966.0440041493057</v>
          </cell>
          <cell r="AC33">
            <v>21.431923622816125</v>
          </cell>
          <cell r="AD33">
            <v>348.9065837542081</v>
          </cell>
          <cell r="AE33">
            <v>18.107809104807664</v>
          </cell>
          <cell r="AF33">
            <v>74.097509783081478</v>
          </cell>
          <cell r="AG33">
            <v>2344.9400688766627</v>
          </cell>
          <cell r="AH33">
            <v>1492.4072282527627</v>
          </cell>
          <cell r="AI33">
            <v>1674.5950407603643</v>
          </cell>
          <cell r="AJ33">
            <v>552.16788592725118</v>
          </cell>
          <cell r="AK33">
            <v>253.34983160019496</v>
          </cell>
          <cell r="AL33">
            <v>239.45730656112056</v>
          </cell>
          <cell r="AM33">
            <v>633.89985575269191</v>
          </cell>
          <cell r="AO33">
            <v>14061.055868446787</v>
          </cell>
          <cell r="AP33">
            <v>189.99257468193179</v>
          </cell>
          <cell r="AR33">
            <v>0</v>
          </cell>
          <cell r="AS33">
            <v>0</v>
          </cell>
          <cell r="AU33">
            <v>1092.0295814657572</v>
          </cell>
        </row>
        <row r="34">
          <cell r="E34">
            <v>4.4134645489317563</v>
          </cell>
          <cell r="F34">
            <v>81.546580090467543</v>
          </cell>
          <cell r="G34">
            <v>58.385045794246054</v>
          </cell>
          <cell r="H34">
            <v>298.86468782839847</v>
          </cell>
          <cell r="I34">
            <v>86.363624234403886</v>
          </cell>
          <cell r="J34">
            <v>0.24048647806549192</v>
          </cell>
          <cell r="K34">
            <v>1.2658507452132521</v>
          </cell>
          <cell r="L34">
            <v>22.832813181346779</v>
          </cell>
          <cell r="M34">
            <v>17.127960215274936</v>
          </cell>
          <cell r="N34">
            <v>13.755009405840894</v>
          </cell>
          <cell r="O34">
            <v>23.076228587913867</v>
          </cell>
          <cell r="P34">
            <v>1342.8993791738233</v>
          </cell>
          <cell r="Q34">
            <v>31.02147866320675</v>
          </cell>
          <cell r="R34">
            <v>13.456777752730936</v>
          </cell>
          <cell r="S34">
            <v>1342.1066647838406</v>
          </cell>
          <cell r="T34">
            <v>82.005534434404609</v>
          </cell>
          <cell r="U34">
            <v>1598.668574420301</v>
          </cell>
          <cell r="V34">
            <v>158.36944366687663</v>
          </cell>
          <cell r="W34">
            <v>448.92896469276616</v>
          </cell>
          <cell r="X34">
            <v>536.70371257212344</v>
          </cell>
          <cell r="Y34">
            <v>279.81466076796318</v>
          </cell>
          <cell r="Z34">
            <v>415.70822986206434</v>
          </cell>
          <cell r="AA34">
            <v>295.47010638154666</v>
          </cell>
          <cell r="AB34">
            <v>4755.5731117675268</v>
          </cell>
          <cell r="AC34">
            <v>141.36600453144283</v>
          </cell>
          <cell r="AD34">
            <v>2525.6835113034431</v>
          </cell>
          <cell r="AE34">
            <v>239.17893347430129</v>
          </cell>
          <cell r="AF34">
            <v>590.64894467762088</v>
          </cell>
          <cell r="AG34">
            <v>123.22603890097346</v>
          </cell>
          <cell r="AH34">
            <v>1275.0662306473566</v>
          </cell>
          <cell r="AI34">
            <v>1138.3396161973556</v>
          </cell>
          <cell r="AJ34">
            <v>445.5222298387539</v>
          </cell>
          <cell r="AK34">
            <v>227.39298700378265</v>
          </cell>
          <cell r="AL34">
            <v>404.43736910922769</v>
          </cell>
          <cell r="AM34">
            <v>3713.7743832883389</v>
          </cell>
          <cell r="AO34">
            <v>39828.699161766293</v>
          </cell>
          <cell r="AP34">
            <v>0</v>
          </cell>
          <cell r="AR34">
            <v>0</v>
          </cell>
          <cell r="AS34">
            <v>0</v>
          </cell>
          <cell r="AU34">
            <v>43016.995450689479</v>
          </cell>
        </row>
        <row r="35">
          <cell r="E35">
            <v>0</v>
          </cell>
          <cell r="F35">
            <v>17.484701274432453</v>
          </cell>
          <cell r="G35">
            <v>11.487306250300795</v>
          </cell>
          <cell r="H35">
            <v>166.17555020406283</v>
          </cell>
          <cell r="I35">
            <v>260.11852389082287</v>
          </cell>
          <cell r="J35">
            <v>4.9963795472414141E-2</v>
          </cell>
          <cell r="K35">
            <v>6.4728555374155547E-2</v>
          </cell>
          <cell r="L35">
            <v>1.2578578810919001</v>
          </cell>
          <cell r="M35">
            <v>1.0848236354718264</v>
          </cell>
          <cell r="N35">
            <v>0.8134796983058854</v>
          </cell>
          <cell r="O35">
            <v>6.4657712396478653</v>
          </cell>
          <cell r="P35">
            <v>106.37909878929185</v>
          </cell>
          <cell r="Q35">
            <v>3.9649901891260342</v>
          </cell>
          <cell r="R35">
            <v>5.5392679397346507</v>
          </cell>
          <cell r="S35">
            <v>86.161080831311864</v>
          </cell>
          <cell r="T35">
            <v>0.65250423086256071</v>
          </cell>
          <cell r="U35">
            <v>62.507885858426235</v>
          </cell>
          <cell r="V35">
            <v>9.4917747297064405</v>
          </cell>
          <cell r="W35">
            <v>16.395114758884212</v>
          </cell>
          <cell r="X35">
            <v>90.864294222359263</v>
          </cell>
          <cell r="Y35">
            <v>0</v>
          </cell>
          <cell r="Z35">
            <v>75.369147540131124</v>
          </cell>
          <cell r="AA35">
            <v>62.16375644394617</v>
          </cell>
          <cell r="AB35">
            <v>2365.0471113969706</v>
          </cell>
          <cell r="AC35">
            <v>1399.6819917955922</v>
          </cell>
          <cell r="AD35">
            <v>1980.4034782325086</v>
          </cell>
          <cell r="AE35">
            <v>31.586693837466182</v>
          </cell>
          <cell r="AF35">
            <v>552.48755891514952</v>
          </cell>
          <cell r="AG35">
            <v>47.156259798341473</v>
          </cell>
          <cell r="AH35">
            <v>331.56182017931263</v>
          </cell>
          <cell r="AI35">
            <v>649.40703487187773</v>
          </cell>
          <cell r="AJ35">
            <v>614.41249704809263</v>
          </cell>
          <cell r="AK35">
            <v>382.30279780032885</v>
          </cell>
          <cell r="AL35">
            <v>52.179990494871618</v>
          </cell>
          <cell r="AM35">
            <v>1098.5463863980624</v>
          </cell>
          <cell r="AO35">
            <v>0</v>
          </cell>
          <cell r="AP35">
            <v>279.64208371577485</v>
          </cell>
          <cell r="AR35">
            <v>1768.8837033075024</v>
          </cell>
          <cell r="AS35">
            <v>0</v>
          </cell>
          <cell r="AU35">
            <v>3163.2529988252022</v>
          </cell>
        </row>
        <row r="36">
          <cell r="E36">
            <v>312.0316902868787</v>
          </cell>
          <cell r="F36">
            <v>579.46905028105573</v>
          </cell>
          <cell r="G36">
            <v>697.77576197552639</v>
          </cell>
          <cell r="H36">
            <v>1108.6909623718477</v>
          </cell>
          <cell r="I36">
            <v>307.0806940401593</v>
          </cell>
          <cell r="J36">
            <v>224.94091886464932</v>
          </cell>
          <cell r="K36">
            <v>83.804308859774949</v>
          </cell>
          <cell r="L36">
            <v>605.94806453656315</v>
          </cell>
          <cell r="M36">
            <v>682.60290022329946</v>
          </cell>
          <cell r="N36">
            <v>11.178068480964805</v>
          </cell>
          <cell r="O36">
            <v>61.790282666485652</v>
          </cell>
          <cell r="P36">
            <v>2406.1804441740828</v>
          </cell>
          <cell r="Q36">
            <v>612.00160501409221</v>
          </cell>
          <cell r="R36">
            <v>348.00192870434671</v>
          </cell>
          <cell r="S36">
            <v>4950.526041389614</v>
          </cell>
          <cell r="T36">
            <v>472.67483975798604</v>
          </cell>
          <cell r="U36">
            <v>8072.5562053917929</v>
          </cell>
          <cell r="V36">
            <v>2398.9728044591102</v>
          </cell>
          <cell r="W36">
            <v>338.25018130524614</v>
          </cell>
          <cell r="X36">
            <v>663.15517399453051</v>
          </cell>
          <cell r="Y36">
            <v>120.91514569192238</v>
          </cell>
          <cell r="Z36">
            <v>1036.3053854198888</v>
          </cell>
          <cell r="AA36">
            <v>440.76586586918978</v>
          </cell>
          <cell r="AB36">
            <v>467.28457477202443</v>
          </cell>
          <cell r="AC36">
            <v>156.9496055570354</v>
          </cell>
          <cell r="AD36">
            <v>3940.4178643326732</v>
          </cell>
          <cell r="AE36">
            <v>6036.1629395002274</v>
          </cell>
          <cell r="AF36">
            <v>508.41132802343088</v>
          </cell>
          <cell r="AG36">
            <v>294.04993855526317</v>
          </cell>
          <cell r="AH36">
            <v>566.86938855139567</v>
          </cell>
          <cell r="AI36">
            <v>562.56439765343646</v>
          </cell>
          <cell r="AJ36">
            <v>699.52080325645011</v>
          </cell>
          <cell r="AK36">
            <v>736.19695890825687</v>
          </cell>
          <cell r="AL36">
            <v>1002.758413569691</v>
          </cell>
          <cell r="AM36">
            <v>3159.5570720351434</v>
          </cell>
          <cell r="AO36">
            <v>18308.366586094795</v>
          </cell>
          <cell r="AP36">
            <v>25.41670640237227</v>
          </cell>
          <cell r="AR36">
            <v>0</v>
          </cell>
          <cell r="AS36">
            <v>0</v>
          </cell>
          <cell r="AU36">
            <v>7188.9901813553606</v>
          </cell>
        </row>
        <row r="37">
          <cell r="E37">
            <v>233.50065146162444</v>
          </cell>
          <cell r="F37">
            <v>124.28976871492071</v>
          </cell>
          <cell r="G37">
            <v>95.334577379660203</v>
          </cell>
          <cell r="H37">
            <v>1775.4071710214141</v>
          </cell>
          <cell r="I37">
            <v>1263.3518691769523</v>
          </cell>
          <cell r="J37">
            <v>0.34287683676227898</v>
          </cell>
          <cell r="K37">
            <v>12.102830513493133</v>
          </cell>
          <cell r="L37">
            <v>27.123695480847395</v>
          </cell>
          <cell r="M37">
            <v>28.718523865235507</v>
          </cell>
          <cell r="N37">
            <v>47.697297313869306</v>
          </cell>
          <cell r="O37">
            <v>78.737861329388693</v>
          </cell>
          <cell r="P37">
            <v>344.49681186848824</v>
          </cell>
          <cell r="Q37">
            <v>55.397434179096194</v>
          </cell>
          <cell r="R37">
            <v>23.990519721680663</v>
          </cell>
          <cell r="S37">
            <v>2593.7546636915927</v>
          </cell>
          <cell r="T37">
            <v>101.16200618614964</v>
          </cell>
          <cell r="U37">
            <v>1866.0217028363813</v>
          </cell>
          <cell r="V37">
            <v>831.70858104122556</v>
          </cell>
          <cell r="W37">
            <v>439.87098621882211</v>
          </cell>
          <cell r="X37">
            <v>821.93989612104303</v>
          </cell>
          <cell r="Y37">
            <v>347.29956677076768</v>
          </cell>
          <cell r="Z37">
            <v>1280.4582531652552</v>
          </cell>
          <cell r="AA37">
            <v>212.38191241975986</v>
          </cell>
          <cell r="AB37">
            <v>1335.4591639363384</v>
          </cell>
          <cell r="AC37">
            <v>460.54064459209116</v>
          </cell>
          <cell r="AD37">
            <v>2534.7862534335491</v>
          </cell>
          <cell r="AE37">
            <v>99.126137024161395</v>
          </cell>
          <cell r="AF37">
            <v>1785.8430140767746</v>
          </cell>
          <cell r="AG37">
            <v>665.5859978858814</v>
          </cell>
          <cell r="AH37">
            <v>5249.9399640212014</v>
          </cell>
          <cell r="AI37">
            <v>303.39091739175728</v>
          </cell>
          <cell r="AJ37">
            <v>353.15071169104283</v>
          </cell>
          <cell r="AK37">
            <v>9.5786506508871785</v>
          </cell>
          <cell r="AL37">
            <v>459.52142231061373</v>
          </cell>
          <cell r="AM37">
            <v>1407.3525549027413</v>
          </cell>
          <cell r="AO37">
            <v>91717.215089609032</v>
          </cell>
          <cell r="AP37">
            <v>66.311982897582624</v>
          </cell>
          <cell r="AR37">
            <v>0</v>
          </cell>
          <cell r="AS37">
            <v>0</v>
          </cell>
          <cell r="AU37">
            <v>0</v>
          </cell>
        </row>
        <row r="38">
          <cell r="E38">
            <v>65.920721733000875</v>
          </cell>
          <cell r="F38">
            <v>179.41224384722091</v>
          </cell>
          <cell r="G38">
            <v>563.16671722398314</v>
          </cell>
          <cell r="H38">
            <v>726.75537170645612</v>
          </cell>
          <cell r="I38">
            <v>158.37190485924012</v>
          </cell>
          <cell r="J38">
            <v>6.3459655296165076</v>
          </cell>
          <cell r="K38">
            <v>9.4488609801623724</v>
          </cell>
          <cell r="L38">
            <v>13.397223991987321</v>
          </cell>
          <cell r="M38">
            <v>13.419163227451474</v>
          </cell>
          <cell r="N38">
            <v>2.3496579534243462</v>
          </cell>
          <cell r="O38">
            <v>33.026238421734575</v>
          </cell>
          <cell r="P38">
            <v>426.7412468259738</v>
          </cell>
          <cell r="Q38">
            <v>116.40373319133474</v>
          </cell>
          <cell r="R38">
            <v>9.4805301160732931</v>
          </cell>
          <cell r="S38">
            <v>26544.678519152523</v>
          </cell>
          <cell r="T38">
            <v>202.9366288507338</v>
          </cell>
          <cell r="U38">
            <v>2631.5307321975883</v>
          </cell>
          <cell r="V38">
            <v>1368.2339448344947</v>
          </cell>
          <cell r="W38">
            <v>3995.1285156813515</v>
          </cell>
          <cell r="X38">
            <v>1231.5994932770491</v>
          </cell>
          <cell r="Y38">
            <v>64.545479204465877</v>
          </cell>
          <cell r="Z38">
            <v>246.38255240371734</v>
          </cell>
          <cell r="AA38">
            <v>1051.5407709528458</v>
          </cell>
          <cell r="AB38">
            <v>636.69356702831556</v>
          </cell>
          <cell r="AC38">
            <v>94.648079480919435</v>
          </cell>
          <cell r="AD38">
            <v>5701.8856501049268</v>
          </cell>
          <cell r="AE38">
            <v>78.995371914235108</v>
          </cell>
          <cell r="AF38">
            <v>14078.626629354119</v>
          </cell>
          <cell r="AG38">
            <v>396.8691149546566</v>
          </cell>
          <cell r="AH38">
            <v>2282.2449600651335</v>
          </cell>
          <cell r="AI38">
            <v>129.534766267311</v>
          </cell>
          <cell r="AJ38">
            <v>93.171271901345534</v>
          </cell>
          <cell r="AK38">
            <v>90.659626799399334</v>
          </cell>
          <cell r="AL38">
            <v>1271.7392871831667</v>
          </cell>
          <cell r="AM38">
            <v>3658.3871858497432</v>
          </cell>
          <cell r="AO38">
            <v>647.45938432028117</v>
          </cell>
          <cell r="AP38">
            <v>31.602076948322914</v>
          </cell>
          <cell r="AR38">
            <v>18.152985880809759</v>
          </cell>
          <cell r="AS38">
            <v>0</v>
          </cell>
          <cell r="AU38">
            <v>33758.711059046967</v>
          </cell>
        </row>
        <row r="39">
          <cell r="E39">
            <v>1777.3740171085208</v>
          </cell>
          <cell r="F39">
            <v>69.611970016703921</v>
          </cell>
          <cell r="G39">
            <v>462.73907301042783</v>
          </cell>
          <cell r="H39">
            <v>180.88921147407871</v>
          </cell>
          <cell r="I39">
            <v>20.590080796543443</v>
          </cell>
          <cell r="J39">
            <v>0</v>
          </cell>
          <cell r="K39">
            <v>1.4035459639450932E-2</v>
          </cell>
          <cell r="L39">
            <v>2.8844480297519248</v>
          </cell>
          <cell r="M39">
            <v>3.898946491298104</v>
          </cell>
          <cell r="N39">
            <v>18.144215318337992</v>
          </cell>
          <cell r="O39">
            <v>12.688706316565945</v>
          </cell>
          <cell r="P39">
            <v>308.93272441703516</v>
          </cell>
          <cell r="Q39">
            <v>49.610302755382591</v>
          </cell>
          <cell r="R39">
            <v>14.070238450514763</v>
          </cell>
          <cell r="S39">
            <v>1126.0873682427259</v>
          </cell>
          <cell r="T39">
            <v>119.46277048975388</v>
          </cell>
          <cell r="U39">
            <v>1375.8396662301043</v>
          </cell>
          <cell r="V39">
            <v>184.16653155933471</v>
          </cell>
          <cell r="W39">
            <v>38.670898163185306</v>
          </cell>
          <cell r="X39">
            <v>308.21474923802322</v>
          </cell>
          <cell r="Y39">
            <v>235.6952162719362</v>
          </cell>
          <cell r="Z39">
            <v>125.03575048881568</v>
          </cell>
          <cell r="AA39">
            <v>949.40249442458696</v>
          </cell>
          <cell r="AB39">
            <v>2763.1840974653564</v>
          </cell>
          <cell r="AC39">
            <v>21.31706280458376</v>
          </cell>
          <cell r="AD39">
            <v>1336.0529364072795</v>
          </cell>
          <cell r="AE39">
            <v>206.37173061056927</v>
          </cell>
          <cell r="AF39">
            <v>572.50556983672129</v>
          </cell>
          <cell r="AG39">
            <v>146.58938962701379</v>
          </cell>
          <cell r="AH39">
            <v>680.06670933869907</v>
          </cell>
          <cell r="AI39">
            <v>35.380349833133423</v>
          </cell>
          <cell r="AJ39">
            <v>24.10959442133084</v>
          </cell>
          <cell r="AK39">
            <v>22.349773597845783</v>
          </cell>
          <cell r="AL39">
            <v>314.34918318072096</v>
          </cell>
          <cell r="AM39">
            <v>1382.3489168616056</v>
          </cell>
          <cell r="AO39">
            <v>972.44157539160096</v>
          </cell>
          <cell r="AP39">
            <v>193.06946920087859</v>
          </cell>
          <cell r="AR39">
            <v>19.449627729439026</v>
          </cell>
          <cell r="AS39">
            <v>0</v>
          </cell>
          <cell r="AU39">
            <v>5077.646938179164</v>
          </cell>
        </row>
        <row r="40">
          <cell r="E40">
            <v>2.6609372383309803E-2</v>
          </cell>
          <cell r="F40">
            <v>330.26458352602896</v>
          </cell>
          <cell r="G40">
            <v>114.58436249778524</v>
          </cell>
          <cell r="H40">
            <v>662.64229387527359</v>
          </cell>
          <cell r="I40">
            <v>218.33737118221603</v>
          </cell>
          <cell r="J40">
            <v>0</v>
          </cell>
          <cell r="K40">
            <v>32.423919164053146</v>
          </cell>
          <cell r="L40">
            <v>38.293870927910021</v>
          </cell>
          <cell r="M40">
            <v>40.557988397783362</v>
          </cell>
          <cell r="N40">
            <v>36.535967697247735</v>
          </cell>
          <cell r="O40">
            <v>26.19569624466806</v>
          </cell>
          <cell r="P40">
            <v>1499.3025072146838</v>
          </cell>
          <cell r="Q40">
            <v>347.89147670262105</v>
          </cell>
          <cell r="R40">
            <v>32.653564723105866</v>
          </cell>
          <cell r="S40">
            <v>8384.9311588489127</v>
          </cell>
          <cell r="T40">
            <v>57.914633269091716</v>
          </cell>
          <cell r="U40">
            <v>2195.4190354110983</v>
          </cell>
          <cell r="V40">
            <v>256.83664408087338</v>
          </cell>
          <cell r="W40">
            <v>15853.991367970602</v>
          </cell>
          <cell r="X40">
            <v>982.56660713135739</v>
          </cell>
          <cell r="Y40">
            <v>229.73541591848354</v>
          </cell>
          <cell r="Z40">
            <v>687.36643596005865</v>
          </cell>
          <cell r="AA40">
            <v>755.01600908659293</v>
          </cell>
          <cell r="AB40">
            <v>4214.4113430621173</v>
          </cell>
          <cell r="AC40">
            <v>78.783268946455308</v>
          </cell>
          <cell r="AD40">
            <v>1849.3611617447641</v>
          </cell>
          <cell r="AE40">
            <v>160.99467336346169</v>
          </cell>
          <cell r="AF40">
            <v>5171.9318738174716</v>
          </cell>
          <cell r="AG40">
            <v>196.76846447588369</v>
          </cell>
          <cell r="AH40">
            <v>3039.6740031982699</v>
          </cell>
          <cell r="AI40">
            <v>854.06272328509613</v>
          </cell>
          <cell r="AJ40">
            <v>120.47096173803665</v>
          </cell>
          <cell r="AK40">
            <v>699.26988923728345</v>
          </cell>
          <cell r="AL40">
            <v>316.12733498383494</v>
          </cell>
          <cell r="AM40">
            <v>1902.5198377289926</v>
          </cell>
          <cell r="AO40">
            <v>10465.016147503899</v>
          </cell>
          <cell r="AP40">
            <v>1287.5973882239289</v>
          </cell>
          <cell r="AR40">
            <v>0</v>
          </cell>
          <cell r="AS40">
            <v>0</v>
          </cell>
          <cell r="AU40">
            <v>60765.873966905754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2.7339734458475196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4.7422438892543621E-3</v>
          </cell>
          <cell r="AH41">
            <v>0</v>
          </cell>
          <cell r="AI41">
            <v>91.499345172048933</v>
          </cell>
          <cell r="AJ41">
            <v>15.870782165527533</v>
          </cell>
          <cell r="AK41">
            <v>5.9173126760362242</v>
          </cell>
          <cell r="AL41">
            <v>3.6236889153644074</v>
          </cell>
          <cell r="AM41">
            <v>12.770694100870426</v>
          </cell>
          <cell r="AO41">
            <v>371.84367285837436</v>
          </cell>
          <cell r="AP41">
            <v>93092.236312309265</v>
          </cell>
          <cell r="AR41">
            <v>0</v>
          </cell>
          <cell r="AS41">
            <v>0</v>
          </cell>
          <cell r="AU41">
            <v>5071.0524936266829</v>
          </cell>
        </row>
        <row r="42">
          <cell r="E42">
            <v>0</v>
          </cell>
          <cell r="F42">
            <v>74.645181803152155</v>
          </cell>
          <cell r="G42">
            <v>1.7295777999622708</v>
          </cell>
          <cell r="H42">
            <v>28.084309869051118</v>
          </cell>
          <cell r="I42">
            <v>0.29606046329738356</v>
          </cell>
          <cell r="J42">
            <v>0</v>
          </cell>
          <cell r="K42">
            <v>3.5949794766428734E-4</v>
          </cell>
          <cell r="L42">
            <v>4.5390776436936314E-2</v>
          </cell>
          <cell r="M42">
            <v>8.6061407843810958E-2</v>
          </cell>
          <cell r="N42">
            <v>0</v>
          </cell>
          <cell r="O42">
            <v>12.407686175337238</v>
          </cell>
          <cell r="P42">
            <v>0.899141670442969</v>
          </cell>
          <cell r="Q42">
            <v>0</v>
          </cell>
          <cell r="R42">
            <v>0.75174169836756333</v>
          </cell>
          <cell r="S42">
            <v>236.85161878474867</v>
          </cell>
          <cell r="T42">
            <v>0.42208347986825634</v>
          </cell>
          <cell r="U42">
            <v>40.402900219643193</v>
          </cell>
          <cell r="V42">
            <v>3.5139142576984721</v>
          </cell>
          <cell r="W42">
            <v>198.39755644629813</v>
          </cell>
          <cell r="X42">
            <v>77.10820650360256</v>
          </cell>
          <cell r="Y42">
            <v>0</v>
          </cell>
          <cell r="Z42">
            <v>15.436037399612873</v>
          </cell>
          <cell r="AA42">
            <v>132.26696959033498</v>
          </cell>
          <cell r="AB42">
            <v>1.1702638002151673</v>
          </cell>
          <cell r="AC42">
            <v>2.8755412840952497</v>
          </cell>
          <cell r="AD42">
            <v>529.65601039633373</v>
          </cell>
          <cell r="AE42">
            <v>1.6795566835264923</v>
          </cell>
          <cell r="AF42">
            <v>390.87944777980368</v>
          </cell>
          <cell r="AG42">
            <v>127.07671854348177</v>
          </cell>
          <cell r="AH42">
            <v>315.77910353210217</v>
          </cell>
          <cell r="AI42">
            <v>1322.4516404512392</v>
          </cell>
          <cell r="AJ42">
            <v>144.02210540638484</v>
          </cell>
          <cell r="AK42">
            <v>48.98567026377772</v>
          </cell>
          <cell r="AL42">
            <v>173.88769568644665</v>
          </cell>
          <cell r="AM42">
            <v>65.284815152390308</v>
          </cell>
          <cell r="AO42">
            <v>25920.07621491497</v>
          </cell>
          <cell r="AP42">
            <v>45661.10693656392</v>
          </cell>
          <cell r="AR42">
            <v>0</v>
          </cell>
          <cell r="AS42">
            <v>0</v>
          </cell>
          <cell r="AU42">
            <v>1744.5303736130113</v>
          </cell>
        </row>
        <row r="43">
          <cell r="E43">
            <v>0</v>
          </cell>
          <cell r="F43">
            <v>21.086120188897283</v>
          </cell>
          <cell r="G43">
            <v>0.48866285536207316</v>
          </cell>
          <cell r="H43">
            <v>7.9650148878711313</v>
          </cell>
          <cell r="I43">
            <v>8.3186140271427442E-2</v>
          </cell>
          <cell r="J43">
            <v>0</v>
          </cell>
          <cell r="K43">
            <v>1.0155331044117007E-4</v>
          </cell>
          <cell r="L43">
            <v>1.2954230484503733E-2</v>
          </cell>
          <cell r="M43">
            <v>2.5155550127297803E-2</v>
          </cell>
          <cell r="N43">
            <v>0</v>
          </cell>
          <cell r="O43">
            <v>3.5080628008064223</v>
          </cell>
          <cell r="P43">
            <v>0.25279341135734962</v>
          </cell>
          <cell r="Q43">
            <v>0</v>
          </cell>
          <cell r="R43">
            <v>0.21369501322042161</v>
          </cell>
          <cell r="S43">
            <v>66.897443629692219</v>
          </cell>
          <cell r="T43">
            <v>0.11909245763997635</v>
          </cell>
          <cell r="U43">
            <v>11.453652686999153</v>
          </cell>
          <cell r="V43">
            <v>0.99255276140214532</v>
          </cell>
          <cell r="W43">
            <v>56.2457977890869</v>
          </cell>
          <cell r="X43">
            <v>22.572652828321448</v>
          </cell>
          <cell r="Y43">
            <v>0</v>
          </cell>
          <cell r="Z43">
            <v>4.3616202088439833</v>
          </cell>
          <cell r="AA43">
            <v>68.473410260773491</v>
          </cell>
          <cell r="AB43">
            <v>0.32685924757498419</v>
          </cell>
          <cell r="AC43">
            <v>0.9570252132472955</v>
          </cell>
          <cell r="AD43">
            <v>0.27895435060564328</v>
          </cell>
          <cell r="AE43">
            <v>0.46191155941320078</v>
          </cell>
          <cell r="AF43">
            <v>110.40231973754211</v>
          </cell>
          <cell r="AG43">
            <v>35.946287118605412</v>
          </cell>
          <cell r="AH43">
            <v>89.893761123618347</v>
          </cell>
          <cell r="AI43">
            <v>686.4410047094882</v>
          </cell>
          <cell r="AJ43">
            <v>79.922184100409368</v>
          </cell>
          <cell r="AK43">
            <v>38.822861330886298</v>
          </cell>
          <cell r="AL43">
            <v>548.58461241998816</v>
          </cell>
          <cell r="AM43">
            <v>2857.420252514728</v>
          </cell>
          <cell r="AO43">
            <v>37445.334933780774</v>
          </cell>
          <cell r="AP43">
            <v>35652.646599901454</v>
          </cell>
          <cell r="AR43">
            <v>0</v>
          </cell>
          <cell r="AS43">
            <v>0</v>
          </cell>
          <cell r="AU43">
            <v>4322.6693660777455</v>
          </cell>
        </row>
        <row r="44">
          <cell r="E44">
            <v>1.5936829570926257E-2</v>
          </cell>
          <cell r="F44">
            <v>0.37536584275056156</v>
          </cell>
          <cell r="G44">
            <v>5.4083876465405939E-2</v>
          </cell>
          <cell r="H44">
            <v>0.44900186458172481</v>
          </cell>
          <cell r="I44">
            <v>0.11199543146532544</v>
          </cell>
          <cell r="J44">
            <v>0</v>
          </cell>
          <cell r="K44">
            <v>6.1564371972125784E-6</v>
          </cell>
          <cell r="L44">
            <v>3.2489873977095463E-3</v>
          </cell>
          <cell r="M44">
            <v>2.9528560550494388E-2</v>
          </cell>
          <cell r="N44">
            <v>1.9401519317316119E-6</v>
          </cell>
          <cell r="O44">
            <v>2.4212070777836377E-2</v>
          </cell>
          <cell r="P44">
            <v>1.1889416430422373E-2</v>
          </cell>
          <cell r="Q44">
            <v>6.7434251486344883E-5</v>
          </cell>
          <cell r="R44">
            <v>8.1451838388426154E-3</v>
          </cell>
          <cell r="S44">
            <v>2.0541099088734351</v>
          </cell>
          <cell r="T44">
            <v>1.0009216392935404E-2</v>
          </cell>
          <cell r="U44">
            <v>0.77823026183628941</v>
          </cell>
          <cell r="V44">
            <v>4.9917730166207507E-2</v>
          </cell>
          <cell r="W44">
            <v>1.0236295634797032</v>
          </cell>
          <cell r="X44">
            <v>0.79980958359443177</v>
          </cell>
          <cell r="Y44">
            <v>4.136445293720847E-5</v>
          </cell>
          <cell r="Z44">
            <v>0.10198786720292337</v>
          </cell>
          <cell r="AA44">
            <v>81.555650989249344</v>
          </cell>
          <cell r="AB44">
            <v>3.4207319005005151E-3</v>
          </cell>
          <cell r="AC44">
            <v>9.9558275656489698E-2</v>
          </cell>
          <cell r="AD44">
            <v>24.759863415994197</v>
          </cell>
          <cell r="AE44">
            <v>8.4030750711357027E-3</v>
          </cell>
          <cell r="AF44">
            <v>0.20752689689792175</v>
          </cell>
          <cell r="AG44">
            <v>0.23785606038342072</v>
          </cell>
          <cell r="AH44">
            <v>0.69736134203519207</v>
          </cell>
          <cell r="AI44">
            <v>746.36202025611317</v>
          </cell>
          <cell r="AJ44">
            <v>86.10669083928471</v>
          </cell>
          <cell r="AK44">
            <v>41.063590344003337</v>
          </cell>
          <cell r="AL44">
            <v>120.81295669483478</v>
          </cell>
          <cell r="AM44">
            <v>30.222222282819562</v>
          </cell>
          <cell r="AO44">
            <v>27526.54367025684</v>
          </cell>
          <cell r="AP44">
            <v>3190.747712793006</v>
          </cell>
          <cell r="AR44">
            <v>0</v>
          </cell>
          <cell r="AS44">
            <v>0</v>
          </cell>
          <cell r="AU44">
            <v>20126.568327362074</v>
          </cell>
        </row>
        <row r="45">
          <cell r="E45">
            <v>0</v>
          </cell>
          <cell r="F45">
            <v>5.8077743251406737E-2</v>
          </cell>
          <cell r="G45">
            <v>116.88479367706911</v>
          </cell>
          <cell r="H45">
            <v>43.851353422781806</v>
          </cell>
          <cell r="I45">
            <v>2.1096941871082048E-2</v>
          </cell>
          <cell r="J45">
            <v>0</v>
          </cell>
          <cell r="K45">
            <v>9.9459066265987297E-5</v>
          </cell>
          <cell r="L45">
            <v>1.3009391032214436E-2</v>
          </cell>
          <cell r="M45">
            <v>1.1220246637849108E-2</v>
          </cell>
          <cell r="N45">
            <v>0</v>
          </cell>
          <cell r="O45">
            <v>66.159379793706023</v>
          </cell>
          <cell r="P45">
            <v>3.2821950312064578E-2</v>
          </cell>
          <cell r="Q45">
            <v>0</v>
          </cell>
          <cell r="R45">
            <v>2.5343609806779938E-2</v>
          </cell>
          <cell r="S45">
            <v>13.233640601834407</v>
          </cell>
          <cell r="T45">
            <v>1.2685515742101298E-2</v>
          </cell>
          <cell r="U45">
            <v>715.36988626669495</v>
          </cell>
          <cell r="V45">
            <v>102.72205205561474</v>
          </cell>
          <cell r="W45">
            <v>0.22902304068182122</v>
          </cell>
          <cell r="X45">
            <v>1.129329412012706</v>
          </cell>
          <cell r="Y45">
            <v>0</v>
          </cell>
          <cell r="Z45">
            <v>53.29533131956056</v>
          </cell>
          <cell r="AA45">
            <v>1.0621277313971598</v>
          </cell>
          <cell r="AB45">
            <v>0.18331868905521373</v>
          </cell>
          <cell r="AC45">
            <v>44.877793097945542</v>
          </cell>
          <cell r="AD45">
            <v>20.731725097736106</v>
          </cell>
          <cell r="AE45">
            <v>0.67683969170538305</v>
          </cell>
          <cell r="AF45">
            <v>1.4365444124886937</v>
          </cell>
          <cell r="AG45">
            <v>0.46765643396952755</v>
          </cell>
          <cell r="AH45">
            <v>1.9255157252169004</v>
          </cell>
          <cell r="AI45">
            <v>1679.9212554287858</v>
          </cell>
          <cell r="AJ45">
            <v>10.324134885819591</v>
          </cell>
          <cell r="AK45">
            <v>7.3109873837396568</v>
          </cell>
          <cell r="AL45">
            <v>1.1868788841833353</v>
          </cell>
          <cell r="AM45">
            <v>12.339187604592096</v>
          </cell>
          <cell r="AO45">
            <v>38660.241511503649</v>
          </cell>
          <cell r="AP45">
            <v>8766.4361575452094</v>
          </cell>
          <cell r="AR45">
            <v>0</v>
          </cell>
          <cell r="AS45">
            <v>0</v>
          </cell>
          <cell r="AU45">
            <v>17666.872594186283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3:K43"/>
  <sheetViews>
    <sheetView showGridLines="0" tabSelected="1" zoomScaleNormal="100" workbookViewId="0">
      <selection activeCell="M30" sqref="M30"/>
    </sheetView>
  </sheetViews>
  <sheetFormatPr defaultRowHeight="12.75"/>
  <cols>
    <col min="1" max="1" width="9.140625" style="1"/>
    <col min="2" max="2" width="10.140625" style="1" customWidth="1"/>
    <col min="3" max="7" width="9.140625" style="1"/>
    <col min="8" max="8" width="10.7109375" style="1" customWidth="1"/>
    <col min="9" max="9" width="10.28515625" style="1" customWidth="1"/>
    <col min="10" max="10" width="10" style="1" customWidth="1"/>
    <col min="11" max="16384" width="9.140625" style="1"/>
  </cols>
  <sheetData>
    <row r="3" spans="3:9" hidden="1"/>
    <row r="4" spans="3:9" ht="47.25" customHeight="1">
      <c r="C4" s="133" t="str">
        <f>CHOOSE('Permbajtja-Content'!$A$1,"Instituti i Statistikave","Institute of Statistics")</f>
        <v>Instituti i Statistikave</v>
      </c>
      <c r="D4" s="134"/>
      <c r="E4" s="134"/>
      <c r="F4" s="134"/>
      <c r="G4" s="134"/>
      <c r="H4" s="134"/>
      <c r="I4" s="134"/>
    </row>
    <row r="18" spans="1:11" ht="54.75" customHeight="1">
      <c r="B18" s="135" t="str">
        <f>CHOOSE('Permbajtja-Content'!$A$1,"Tabelat e Burim, Përdorimeve në Shqipëri, 2017","Supply and Use tables in Albania, 2017")</f>
        <v>Tabelat e Burim, Përdorimeve në Shqipëri, 2017</v>
      </c>
      <c r="C18" s="135"/>
      <c r="D18" s="135"/>
      <c r="E18" s="135"/>
      <c r="F18" s="135"/>
      <c r="G18" s="135"/>
      <c r="H18" s="135"/>
    </row>
    <row r="20" spans="1:11">
      <c r="A20" s="1" t="s">
        <v>66</v>
      </c>
      <c r="B20" s="70" t="str">
        <f>CHOOSE('Permbajtja-Content'!$A$1,"(Rezultatet sipas klasifikimit NP 2008 dhe NVE Rev.2 në nivel (P35*A35)","(Results by CPA 2008 and NACE Rev.2 classifications at (P35*A35) level)")</f>
        <v>(Rezultatet sipas klasifikimit NP 2008 dhe NVE Rev.2 në nivel (P35*A35)</v>
      </c>
      <c r="C20" s="70"/>
      <c r="D20" s="70"/>
      <c r="E20" s="70"/>
      <c r="F20" s="70"/>
      <c r="G20" s="70"/>
      <c r="I20" s="69"/>
      <c r="J20" s="69"/>
      <c r="K20" s="69"/>
    </row>
    <row r="21" spans="1:11" ht="19.5" customHeight="1"/>
    <row r="23" spans="1:11" ht="18.75">
      <c r="E23" s="12"/>
    </row>
    <row r="24" spans="1:11" ht="18.75">
      <c r="C24" s="11"/>
      <c r="E24" s="13"/>
    </row>
    <row r="26" spans="1:11" ht="14.25">
      <c r="E26" s="13"/>
    </row>
    <row r="34" spans="1:11">
      <c r="A34" s="4" t="str">
        <f>CHOOSE('Permbajtja-Content'!$A$1,"Publikuar: 30.09.2020","Published: 30.09.2020")</f>
        <v>Publikuar: 30.09.2020</v>
      </c>
      <c r="C34" s="4"/>
      <c r="D34" s="4"/>
      <c r="E34" s="4"/>
      <c r="F34" s="4"/>
      <c r="G34" s="4"/>
      <c r="H34" s="4"/>
    </row>
    <row r="35" spans="1:11">
      <c r="A35" s="4" t="str">
        <f>CHOOSE('Permbajtja-Content'!$A$1,"Përditësimi i fundit: Shtator 2020","Last updated: September 2020")</f>
        <v>Përditësimi i fundit: Shtator 2020</v>
      </c>
      <c r="C35" s="4"/>
      <c r="D35" s="4"/>
      <c r="E35" s="4"/>
      <c r="F35" s="4"/>
      <c r="G35" s="4"/>
      <c r="H35" s="4"/>
    </row>
    <row r="36" spans="1:11">
      <c r="A36" s="5"/>
      <c r="C36" s="5"/>
      <c r="D36" s="5"/>
      <c r="E36" s="5"/>
      <c r="F36" s="5"/>
      <c r="G36" s="5"/>
      <c r="H36" s="5"/>
    </row>
    <row r="37" spans="1:11">
      <c r="A37" s="4" t="str">
        <f>CHOOSE('Permbajtja-Content'!$A$1,"Për pyetje në lidhje me këtë publikim ju lutemi të kontaktoni:","For inquiries about this publication please contact:")</f>
        <v>Për pyetje në lidhje me këtë publikim ju lutemi të kontaktoni:</v>
      </c>
      <c r="C37" s="4"/>
      <c r="D37" s="4"/>
      <c r="E37" s="4"/>
      <c r="F37" s="4"/>
      <c r="G37" s="4"/>
      <c r="H37" s="4"/>
    </row>
    <row r="38" spans="1:11">
      <c r="A38" s="4" t="str">
        <f>CHOOSE('Permbajtja-Content'!$A$1,"Tel +(355) 4 2222411 / +(355) 4 2233356 | Fax +(355) 4 2228300 ose E-Mail: info@instat.gov.al","Tel + (355) 4 2222411 / + (355) 4 2233356 | Fax + (355) 4 2228300 or E-Mail: info@instat.gov.al")</f>
        <v>Tel +(355) 4 2222411 / +(355) 4 2233356 | Fax +(355) 4 2228300 ose E-Mail: info@instat.gov.al</v>
      </c>
      <c r="C38" s="4"/>
      <c r="D38" s="4"/>
      <c r="E38" s="4"/>
      <c r="F38" s="4"/>
      <c r="G38" s="4"/>
      <c r="H38" s="4"/>
    </row>
    <row r="39" spans="1:11">
      <c r="A39" s="4"/>
      <c r="C39" s="4"/>
      <c r="D39" s="4"/>
      <c r="E39" s="4"/>
      <c r="F39" s="4"/>
      <c r="G39" s="4"/>
      <c r="H39" s="4"/>
    </row>
    <row r="40" spans="1:11">
      <c r="A40" s="6"/>
      <c r="C40" s="5"/>
      <c r="D40" s="5"/>
      <c r="E40" s="5"/>
      <c r="F40" s="5"/>
      <c r="G40" s="5"/>
      <c r="H40" s="5"/>
    </row>
    <row r="41" spans="1:11" ht="18">
      <c r="A41" s="7" t="str">
        <f>CHOOSE('Permbajtja-Content'!$A$1,"© Instituti i Statistikave, Tiranë 2020","© Institute of Statistics, Tirana 2020")</f>
        <v>© Instituti i Statistikave, Tiranë 2020</v>
      </c>
      <c r="C41" s="5"/>
      <c r="D41" s="5"/>
      <c r="E41" s="5"/>
      <c r="F41" s="5"/>
      <c r="G41" s="5"/>
      <c r="H41" s="5"/>
    </row>
    <row r="42" spans="1:11">
      <c r="A42" s="5" t="str">
        <f>CHOOSE('Permbajtja-Content'!$A$1,"Riprodhimi dhe shpërndarja e plotë apo e pjesshme janë të lejuara duke marrë të mirëqënë referimin si burim.","Reproduction and distribution of the full or partial are allowed assuming referral source." )</f>
        <v>Riprodhimi dhe shpërndarja e plotë apo e pjesshme janë të lejuara duke marrë të mirëqënë referimin si burim.</v>
      </c>
      <c r="C42" s="5"/>
      <c r="D42" s="5"/>
      <c r="E42" s="5"/>
      <c r="F42" s="5"/>
      <c r="G42" s="5"/>
      <c r="H42" s="5"/>
    </row>
    <row r="43" spans="1:11">
      <c r="B43" s="5"/>
      <c r="C43" s="5"/>
      <c r="D43" s="5"/>
      <c r="E43" s="5"/>
      <c r="F43" s="5"/>
      <c r="G43" s="5"/>
      <c r="H43" s="5"/>
      <c r="K43" s="1" t="s">
        <v>66</v>
      </c>
    </row>
  </sheetData>
  <mergeCells count="2">
    <mergeCell ref="C4:I4"/>
    <mergeCell ref="B18:H18"/>
  </mergeCells>
  <pageMargins left="0.7" right="0.7" top="0.75" bottom="0.75" header="0.3" footer="0.3"/>
  <pageSetup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5</xdr:row>
                    <xdr:rowOff>142875</xdr:rowOff>
                  </from>
                  <to>
                    <xdr:col>11</xdr:col>
                    <xdr:colOff>514350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6</xdr:row>
                    <xdr:rowOff>142875</xdr:rowOff>
                  </from>
                  <to>
                    <xdr:col>11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J24"/>
  <sheetViews>
    <sheetView showGridLines="0" zoomScale="90" zoomScaleNormal="90" workbookViewId="0">
      <selection activeCell="A8" sqref="A8"/>
    </sheetView>
  </sheetViews>
  <sheetFormatPr defaultRowHeight="15"/>
  <cols>
    <col min="1" max="1" width="11.140625" customWidth="1"/>
  </cols>
  <sheetData>
    <row r="1" spans="1:10">
      <c r="A1" s="2">
        <v>1</v>
      </c>
    </row>
    <row r="2" spans="1:10">
      <c r="A2" s="2"/>
    </row>
    <row r="3" spans="1:10" ht="15.75">
      <c r="A3" s="10" t="str">
        <f>CHOOSE(A1,"PËRMBAJTJA","CONTENT")</f>
        <v>PËRMBAJTJA</v>
      </c>
    </row>
    <row r="5" spans="1:10">
      <c r="A5" s="3"/>
      <c r="E5" s="8"/>
      <c r="F5" s="8"/>
      <c r="G5" s="8"/>
    </row>
    <row r="6" spans="1:10">
      <c r="A6" s="130"/>
      <c r="B6" s="131"/>
      <c r="C6" s="85">
        <v>2017</v>
      </c>
      <c r="D6" s="131"/>
      <c r="E6" s="131"/>
      <c r="F6" s="131"/>
      <c r="G6" s="131"/>
      <c r="H6" s="131"/>
      <c r="I6" s="131"/>
      <c r="J6" s="131"/>
    </row>
    <row r="7" spans="1:10">
      <c r="A7" s="132" t="s">
        <v>246</v>
      </c>
      <c r="B7" s="8" t="str">
        <f>CHOOSE($A$1,sup17pp!$A$1,sup17pp!$A$3)</f>
        <v>Tabela e Burimeve me çmime bazë dhe transformimi me çmime tregu</v>
      </c>
    </row>
    <row r="8" spans="1:10">
      <c r="A8" s="132" t="s">
        <v>247</v>
      </c>
      <c r="B8" s="8" t="str">
        <f>CHOOSE($A$1,use17pp!$A$1,use17pp!$A$3)</f>
        <v>Tabela e Përdorimeve me çmime tregu</v>
      </c>
      <c r="C8" s="125"/>
      <c r="D8" s="125"/>
      <c r="E8" s="125"/>
      <c r="F8" s="9"/>
      <c r="G8" s="9"/>
      <c r="H8" s="9"/>
      <c r="I8" s="3"/>
    </row>
    <row r="9" spans="1:10">
      <c r="A9" s="132"/>
      <c r="B9" s="8"/>
    </row>
    <row r="10" spans="1:10">
      <c r="A10" s="3"/>
    </row>
    <row r="11" spans="1:10">
      <c r="A11" s="3"/>
    </row>
    <row r="12" spans="1:10">
      <c r="A12" s="3"/>
    </row>
    <row r="13" spans="1:10">
      <c r="A13" s="3"/>
    </row>
    <row r="14" spans="1:10">
      <c r="A14" s="3"/>
      <c r="B14" s="14"/>
    </row>
    <row r="15" spans="1:10">
      <c r="A15" s="3"/>
      <c r="B15" s="14"/>
    </row>
    <row r="16" spans="1:10">
      <c r="A16" s="3"/>
      <c r="B16" s="14"/>
    </row>
    <row r="17" spans="1:2">
      <c r="A17" s="3"/>
      <c r="B17" s="14"/>
    </row>
    <row r="18" spans="1:2">
      <c r="A18" s="3"/>
      <c r="B18" s="14"/>
    </row>
    <row r="19" spans="1:2">
      <c r="A19" s="3"/>
      <c r="B19" s="14"/>
    </row>
    <row r="20" spans="1:2">
      <c r="A20" s="3"/>
      <c r="B20" s="14"/>
    </row>
    <row r="21" spans="1:2">
      <c r="A21" s="3"/>
      <c r="B21" s="14"/>
    </row>
    <row r="22" spans="1:2">
      <c r="A22" s="3"/>
    </row>
    <row r="23" spans="1:2">
      <c r="A23" s="3"/>
    </row>
    <row r="24" spans="1:2">
      <c r="A24" s="3"/>
    </row>
  </sheetData>
  <hyperlinks>
    <hyperlink ref="A7" location="sup17pp!A1" display="Tab 1"/>
    <hyperlink ref="A8" location="use17pp!A1" display="Tab 2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Option Button 6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1</xdr:row>
                    <xdr:rowOff>76200</xdr:rowOff>
                  </from>
                  <to>
                    <xdr:col>13</xdr:col>
                    <xdr:colOff>104775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Option Button 7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2</xdr:row>
                    <xdr:rowOff>47625</xdr:rowOff>
                  </from>
                  <to>
                    <xdr:col>13</xdr:col>
                    <xdr:colOff>123825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9"/>
  <sheetViews>
    <sheetView showGridLines="0" zoomScale="80" zoomScaleNormal="80" workbookViewId="0">
      <pane xSplit="2" ySplit="10" topLeftCell="C11" activePane="bottomRight" state="frozen"/>
      <selection activeCell="U54" sqref="U54"/>
      <selection pane="topRight" activeCell="U54" sqref="U54"/>
      <selection pane="bottomLeft" activeCell="U54" sqref="U54"/>
      <selection pane="bottomRight"/>
    </sheetView>
  </sheetViews>
  <sheetFormatPr defaultRowHeight="14.25"/>
  <cols>
    <col min="1" max="1" width="14.28515625" style="20" customWidth="1"/>
    <col min="2" max="2" width="21.7109375" style="20" customWidth="1"/>
    <col min="3" max="3" width="21.5703125" style="20" customWidth="1"/>
    <col min="4" max="7" width="10.7109375" style="17" customWidth="1"/>
    <col min="8" max="8" width="10.7109375" style="17" bestFit="1" customWidth="1"/>
    <col min="9" max="10" width="10.7109375" style="17" customWidth="1"/>
    <col min="11" max="11" width="10.85546875" style="17" customWidth="1"/>
    <col min="12" max="19" width="10.7109375" style="17" customWidth="1"/>
    <col min="20" max="20" width="10.7109375" style="17" bestFit="1" customWidth="1"/>
    <col min="21" max="22" width="10.7109375" style="17" customWidth="1"/>
    <col min="23" max="23" width="10.7109375" style="17" bestFit="1" customWidth="1"/>
    <col min="24" max="24" width="10.7109375" style="17" customWidth="1"/>
    <col min="25" max="25" width="10.7109375" style="17" bestFit="1" customWidth="1"/>
    <col min="26" max="29" width="10.7109375" style="17" customWidth="1"/>
    <col min="30" max="30" width="10.7109375" style="17" bestFit="1" customWidth="1"/>
    <col min="31" max="34" width="10.7109375" style="17" customWidth="1"/>
    <col min="35" max="37" width="10.7109375" style="17" bestFit="1" customWidth="1"/>
    <col min="38" max="38" width="10.85546875" style="17" customWidth="1"/>
    <col min="39" max="39" width="10.7109375" style="17" customWidth="1"/>
    <col min="40" max="40" width="10.85546875" style="17" customWidth="1"/>
    <col min="41" max="41" width="10.7109375" style="17" customWidth="1"/>
    <col min="42" max="42" width="10.85546875" style="17" customWidth="1"/>
    <col min="43" max="43" width="14" style="17" customWidth="1"/>
    <col min="44" max="44" width="10.85546875" style="17" customWidth="1"/>
    <col min="45" max="45" width="9.140625" style="17"/>
    <col min="46" max="46" width="15.7109375" style="84" bestFit="1" customWidth="1"/>
    <col min="47" max="16384" width="9.140625" style="17"/>
  </cols>
  <sheetData>
    <row r="1" spans="1:48">
      <c r="A1" s="129" t="s">
        <v>257</v>
      </c>
      <c r="B1" s="129"/>
      <c r="C1" s="129"/>
      <c r="D1" s="129"/>
      <c r="E1" s="129"/>
    </row>
    <row r="2" spans="1:48" ht="15" customHeight="1">
      <c r="A2" s="142" t="s">
        <v>282</v>
      </c>
      <c r="B2" s="142"/>
      <c r="C2" s="15"/>
      <c r="D2" s="16"/>
      <c r="G2" s="17" t="s">
        <v>66</v>
      </c>
      <c r="J2" s="17" t="s">
        <v>66</v>
      </c>
      <c r="L2" s="17" t="s">
        <v>66</v>
      </c>
      <c r="AN2" s="17" t="s">
        <v>66</v>
      </c>
    </row>
    <row r="3" spans="1:48" ht="15">
      <c r="A3" s="129" t="s">
        <v>253</v>
      </c>
      <c r="B3" s="129"/>
      <c r="C3" s="129"/>
      <c r="D3" s="71"/>
      <c r="E3" s="71"/>
      <c r="F3" s="71"/>
      <c r="AJ3" s="17" t="s">
        <v>66</v>
      </c>
    </row>
    <row r="4" spans="1:48" ht="15" thickBot="1">
      <c r="A4" s="142" t="s">
        <v>283</v>
      </c>
      <c r="B4" s="142"/>
      <c r="C4" s="19"/>
      <c r="D4" s="16"/>
      <c r="H4" s="17" t="s">
        <v>66</v>
      </c>
      <c r="AP4" s="74" t="s">
        <v>261</v>
      </c>
      <c r="AQ4" s="74"/>
      <c r="AR4" s="74"/>
    </row>
    <row r="5" spans="1:48" ht="15" customHeight="1">
      <c r="A5" s="76"/>
      <c r="B5" s="77"/>
      <c r="C5" s="77"/>
      <c r="D5" s="143" t="s">
        <v>254</v>
      </c>
      <c r="E5" s="144"/>
      <c r="F5" s="144"/>
      <c r="G5" s="144"/>
      <c r="H5" s="144"/>
      <c r="I5" s="144"/>
      <c r="J5" s="143" t="s">
        <v>255</v>
      </c>
      <c r="K5" s="144"/>
      <c r="L5" s="144"/>
      <c r="M5" s="144"/>
      <c r="N5" s="144"/>
      <c r="O5" s="144"/>
      <c r="P5" s="144"/>
      <c r="Q5" s="145"/>
      <c r="R5" s="143"/>
      <c r="S5" s="144"/>
      <c r="T5" s="144"/>
      <c r="U5" s="144"/>
      <c r="V5" s="144"/>
      <c r="W5" s="144"/>
      <c r="X5" s="143" t="s">
        <v>256</v>
      </c>
      <c r="Y5" s="144"/>
      <c r="Z5" s="144"/>
      <c r="AA5" s="144"/>
      <c r="AB5" s="144"/>
      <c r="AC5" s="144"/>
      <c r="AD5" s="144"/>
      <c r="AE5" s="144"/>
      <c r="AF5" s="145"/>
      <c r="AG5" s="78"/>
      <c r="AH5" s="79"/>
      <c r="AI5" s="79"/>
      <c r="AJ5" s="79"/>
      <c r="AK5" s="79"/>
      <c r="AL5" s="79"/>
      <c r="AM5" s="80"/>
      <c r="AN5" s="79"/>
      <c r="AO5" s="79"/>
      <c r="AP5" s="136" t="s">
        <v>259</v>
      </c>
      <c r="AQ5" s="137"/>
      <c r="AR5" s="81"/>
    </row>
    <row r="6" spans="1:48" ht="53.25" customHeight="1">
      <c r="A6" s="138" t="s">
        <v>266</v>
      </c>
      <c r="B6" s="139"/>
      <c r="C6" s="72" t="s">
        <v>68</v>
      </c>
      <c r="D6" s="35" t="s">
        <v>69</v>
      </c>
      <c r="E6" s="30" t="s">
        <v>3</v>
      </c>
      <c r="F6" s="30" t="s">
        <v>4</v>
      </c>
      <c r="G6" s="30" t="s">
        <v>5</v>
      </c>
      <c r="H6" s="30" t="s">
        <v>6</v>
      </c>
      <c r="I6" s="30" t="s">
        <v>7</v>
      </c>
      <c r="J6" s="30" t="s">
        <v>8</v>
      </c>
      <c r="K6" s="30" t="s">
        <v>9</v>
      </c>
      <c r="L6" s="30" t="s">
        <v>10</v>
      </c>
      <c r="M6" s="30" t="s">
        <v>271</v>
      </c>
      <c r="N6" s="30" t="s">
        <v>11</v>
      </c>
      <c r="O6" s="30" t="s">
        <v>12</v>
      </c>
      <c r="P6" s="30" t="s">
        <v>13</v>
      </c>
      <c r="Q6" s="30" t="s">
        <v>14</v>
      </c>
      <c r="R6" s="30" t="s">
        <v>0</v>
      </c>
      <c r="S6" s="30" t="s">
        <v>15</v>
      </c>
      <c r="T6" s="30" t="s">
        <v>16</v>
      </c>
      <c r="U6" s="30" t="s">
        <v>17</v>
      </c>
      <c r="V6" s="30" t="s">
        <v>18</v>
      </c>
      <c r="W6" s="30" t="s">
        <v>19</v>
      </c>
      <c r="X6" s="30" t="s">
        <v>70</v>
      </c>
      <c r="Y6" s="30" t="s">
        <v>20</v>
      </c>
      <c r="Z6" s="30" t="s">
        <v>21</v>
      </c>
      <c r="AA6" s="30" t="s">
        <v>22</v>
      </c>
      <c r="AB6" s="30" t="s">
        <v>23</v>
      </c>
      <c r="AC6" s="30" t="s">
        <v>24</v>
      </c>
      <c r="AD6" s="30" t="s">
        <v>25</v>
      </c>
      <c r="AE6" s="30" t="s">
        <v>26</v>
      </c>
      <c r="AF6" s="30" t="s">
        <v>249</v>
      </c>
      <c r="AG6" s="30" t="s">
        <v>27</v>
      </c>
      <c r="AH6" s="30" t="s">
        <v>28</v>
      </c>
      <c r="AI6" s="30" t="s">
        <v>29</v>
      </c>
      <c r="AJ6" s="30" t="s">
        <v>30</v>
      </c>
      <c r="AK6" s="30" t="s">
        <v>31</v>
      </c>
      <c r="AL6" s="34" t="s">
        <v>32</v>
      </c>
      <c r="AM6" s="73" t="s">
        <v>276</v>
      </c>
      <c r="AN6" s="30" t="s">
        <v>71</v>
      </c>
      <c r="AO6" s="62" t="s">
        <v>278</v>
      </c>
      <c r="AP6" s="35" t="s">
        <v>72</v>
      </c>
      <c r="AQ6" s="30" t="s">
        <v>73</v>
      </c>
      <c r="AR6" s="68" t="s">
        <v>279</v>
      </c>
    </row>
    <row r="7" spans="1:48" ht="15.75" customHeight="1">
      <c r="A7" s="138"/>
      <c r="B7" s="139"/>
      <c r="C7" s="55" t="s">
        <v>74</v>
      </c>
      <c r="D7" s="32" t="s">
        <v>75</v>
      </c>
      <c r="E7" s="32" t="s">
        <v>76</v>
      </c>
      <c r="F7" s="32" t="s">
        <v>77</v>
      </c>
      <c r="G7" s="32" t="s">
        <v>78</v>
      </c>
      <c r="H7" s="32" t="s">
        <v>79</v>
      </c>
      <c r="I7" s="32" t="s">
        <v>80</v>
      </c>
      <c r="J7" s="32" t="s">
        <v>81</v>
      </c>
      <c r="K7" s="32" t="s">
        <v>82</v>
      </c>
      <c r="L7" s="32" t="s">
        <v>83</v>
      </c>
      <c r="M7" s="32" t="s">
        <v>272</v>
      </c>
      <c r="N7" s="32" t="s">
        <v>84</v>
      </c>
      <c r="O7" s="32" t="s">
        <v>85</v>
      </c>
      <c r="P7" s="32" t="s">
        <v>86</v>
      </c>
      <c r="Q7" s="32" t="s">
        <v>87</v>
      </c>
      <c r="R7" s="32" t="s">
        <v>88</v>
      </c>
      <c r="S7" s="32" t="s">
        <v>89</v>
      </c>
      <c r="T7" s="32" t="s">
        <v>90</v>
      </c>
      <c r="U7" s="32" t="s">
        <v>91</v>
      </c>
      <c r="V7" s="32" t="s">
        <v>92</v>
      </c>
      <c r="W7" s="32" t="s">
        <v>93</v>
      </c>
      <c r="X7" s="32" t="s">
        <v>94</v>
      </c>
      <c r="Y7" s="32" t="s">
        <v>95</v>
      </c>
      <c r="Z7" s="32" t="s">
        <v>96</v>
      </c>
      <c r="AA7" s="32" t="s">
        <v>97</v>
      </c>
      <c r="AB7" s="32" t="s">
        <v>98</v>
      </c>
      <c r="AC7" s="32" t="s">
        <v>99</v>
      </c>
      <c r="AD7" s="32" t="s">
        <v>100</v>
      </c>
      <c r="AE7" s="32" t="s">
        <v>101</v>
      </c>
      <c r="AF7" s="32" t="s">
        <v>102</v>
      </c>
      <c r="AG7" s="32" t="s">
        <v>103</v>
      </c>
      <c r="AH7" s="32" t="s">
        <v>104</v>
      </c>
      <c r="AI7" s="32" t="s">
        <v>105</v>
      </c>
      <c r="AJ7" s="32" t="s">
        <v>106</v>
      </c>
      <c r="AK7" s="32" t="s">
        <v>107</v>
      </c>
      <c r="AL7" s="32" t="s">
        <v>67</v>
      </c>
      <c r="AM7" s="42"/>
      <c r="AN7" s="63" t="s">
        <v>108</v>
      </c>
      <c r="AO7" s="64" t="s">
        <v>109</v>
      </c>
      <c r="AP7" s="31" t="s">
        <v>110</v>
      </c>
      <c r="AQ7" s="33" t="s">
        <v>111</v>
      </c>
      <c r="AR7" s="44" t="s">
        <v>112</v>
      </c>
    </row>
    <row r="8" spans="1:48" ht="50.25" customHeight="1">
      <c r="A8" s="138"/>
      <c r="B8" s="139"/>
      <c r="C8" s="54" t="s">
        <v>113</v>
      </c>
      <c r="D8" s="35" t="s">
        <v>33</v>
      </c>
      <c r="E8" s="30" t="s">
        <v>34</v>
      </c>
      <c r="F8" s="30" t="s">
        <v>35</v>
      </c>
      <c r="G8" s="30" t="s">
        <v>36</v>
      </c>
      <c r="H8" s="30" t="s">
        <v>37</v>
      </c>
      <c r="I8" s="30" t="s">
        <v>38</v>
      </c>
      <c r="J8" s="30" t="s">
        <v>39</v>
      </c>
      <c r="K8" s="30" t="s">
        <v>40</v>
      </c>
      <c r="L8" s="30" t="s">
        <v>41</v>
      </c>
      <c r="M8" s="30" t="s">
        <v>273</v>
      </c>
      <c r="N8" s="30" t="s">
        <v>42</v>
      </c>
      <c r="O8" s="30" t="s">
        <v>43</v>
      </c>
      <c r="P8" s="30" t="s">
        <v>44</v>
      </c>
      <c r="Q8" s="30" t="s">
        <v>45</v>
      </c>
      <c r="R8" s="30" t="s">
        <v>1</v>
      </c>
      <c r="S8" s="30" t="s">
        <v>46</v>
      </c>
      <c r="T8" s="30" t="s">
        <v>47</v>
      </c>
      <c r="U8" s="30" t="s">
        <v>48</v>
      </c>
      <c r="V8" s="30" t="s">
        <v>49</v>
      </c>
      <c r="W8" s="30" t="s">
        <v>50</v>
      </c>
      <c r="X8" s="30" t="s">
        <v>51</v>
      </c>
      <c r="Y8" s="30" t="s">
        <v>52</v>
      </c>
      <c r="Z8" s="30" t="s">
        <v>53</v>
      </c>
      <c r="AA8" s="30" t="s">
        <v>54</v>
      </c>
      <c r="AB8" s="30" t="s">
        <v>55</v>
      </c>
      <c r="AC8" s="30" t="s">
        <v>56</v>
      </c>
      <c r="AD8" s="30" t="s">
        <v>57</v>
      </c>
      <c r="AE8" s="30" t="s">
        <v>58</v>
      </c>
      <c r="AF8" s="30" t="s">
        <v>59</v>
      </c>
      <c r="AG8" s="30" t="s">
        <v>60</v>
      </c>
      <c r="AH8" s="30" t="s">
        <v>61</v>
      </c>
      <c r="AI8" s="30" t="s">
        <v>62</v>
      </c>
      <c r="AJ8" s="30" t="s">
        <v>63</v>
      </c>
      <c r="AK8" s="30" t="s">
        <v>64</v>
      </c>
      <c r="AL8" s="34" t="s">
        <v>65</v>
      </c>
      <c r="AM8" s="42" t="s">
        <v>2</v>
      </c>
      <c r="AN8" s="34" t="s">
        <v>250</v>
      </c>
      <c r="AO8" s="42" t="s">
        <v>114</v>
      </c>
      <c r="AP8" s="30" t="s">
        <v>115</v>
      </c>
      <c r="AQ8" s="30" t="s">
        <v>116</v>
      </c>
      <c r="AR8" s="44" t="s">
        <v>117</v>
      </c>
    </row>
    <row r="9" spans="1:48" ht="17.25" customHeight="1">
      <c r="A9" s="140"/>
      <c r="B9" s="141"/>
      <c r="C9" s="56" t="s">
        <v>118</v>
      </c>
      <c r="D9" s="32" t="s">
        <v>75</v>
      </c>
      <c r="E9" s="32" t="s">
        <v>76</v>
      </c>
      <c r="F9" s="32" t="s">
        <v>77</v>
      </c>
      <c r="G9" s="32" t="s">
        <v>78</v>
      </c>
      <c r="H9" s="32" t="s">
        <v>79</v>
      </c>
      <c r="I9" s="32" t="s">
        <v>80</v>
      </c>
      <c r="J9" s="32" t="s">
        <v>81</v>
      </c>
      <c r="K9" s="32" t="s">
        <v>82</v>
      </c>
      <c r="L9" s="32" t="s">
        <v>83</v>
      </c>
      <c r="M9" s="32" t="s">
        <v>272</v>
      </c>
      <c r="N9" s="32" t="s">
        <v>84</v>
      </c>
      <c r="O9" s="32" t="s">
        <v>85</v>
      </c>
      <c r="P9" s="32" t="s">
        <v>86</v>
      </c>
      <c r="Q9" s="32" t="s">
        <v>87</v>
      </c>
      <c r="R9" s="32" t="s">
        <v>88</v>
      </c>
      <c r="S9" s="32" t="s">
        <v>89</v>
      </c>
      <c r="T9" s="32" t="s">
        <v>90</v>
      </c>
      <c r="U9" s="32" t="s">
        <v>91</v>
      </c>
      <c r="V9" s="32" t="s">
        <v>92</v>
      </c>
      <c r="W9" s="32" t="s">
        <v>93</v>
      </c>
      <c r="X9" s="32" t="s">
        <v>94</v>
      </c>
      <c r="Y9" s="32" t="s">
        <v>95</v>
      </c>
      <c r="Z9" s="32" t="s">
        <v>96</v>
      </c>
      <c r="AA9" s="32" t="s">
        <v>97</v>
      </c>
      <c r="AB9" s="32" t="s">
        <v>98</v>
      </c>
      <c r="AC9" s="32" t="s">
        <v>99</v>
      </c>
      <c r="AD9" s="32" t="s">
        <v>100</v>
      </c>
      <c r="AE9" s="32" t="s">
        <v>101</v>
      </c>
      <c r="AF9" s="32" t="s">
        <v>102</v>
      </c>
      <c r="AG9" s="32" t="s">
        <v>103</v>
      </c>
      <c r="AH9" s="32" t="s">
        <v>104</v>
      </c>
      <c r="AI9" s="32" t="s">
        <v>105</v>
      </c>
      <c r="AJ9" s="32" t="s">
        <v>106</v>
      </c>
      <c r="AK9" s="32" t="s">
        <v>107</v>
      </c>
      <c r="AL9" s="32" t="s">
        <v>67</v>
      </c>
      <c r="AM9" s="43" t="s">
        <v>119</v>
      </c>
      <c r="AN9" s="45" t="s">
        <v>108</v>
      </c>
      <c r="AO9" s="43" t="s">
        <v>109</v>
      </c>
      <c r="AP9" s="46" t="s">
        <v>110</v>
      </c>
      <c r="AQ9" s="45" t="s">
        <v>111</v>
      </c>
      <c r="AR9" s="47" t="s">
        <v>112</v>
      </c>
    </row>
    <row r="10" spans="1:48">
      <c r="A10" s="53" t="s">
        <v>248</v>
      </c>
      <c r="B10" s="57" t="s">
        <v>68</v>
      </c>
      <c r="C10" s="57" t="s">
        <v>113</v>
      </c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40"/>
    </row>
    <row r="11" spans="1:48">
      <c r="A11" s="36" t="s">
        <v>120</v>
      </c>
      <c r="B11" s="52" t="s">
        <v>122</v>
      </c>
      <c r="C11" s="104" t="s">
        <v>121</v>
      </c>
      <c r="D11" s="89">
        <f>[6]Supplybp_2017!E11</f>
        <v>299388.40943412599</v>
      </c>
      <c r="E11" s="89">
        <f>[6]Supplybp_2017!F11</f>
        <v>0</v>
      </c>
      <c r="F11" s="89">
        <f>[6]Supplybp_2017!G11</f>
        <v>0</v>
      </c>
      <c r="G11" s="89">
        <f>[6]Supplybp_2017!H11</f>
        <v>0</v>
      </c>
      <c r="H11" s="89">
        <f>[6]Supplybp_2017!I11</f>
        <v>0</v>
      </c>
      <c r="I11" s="89">
        <f>[6]Supplybp_2017!J11</f>
        <v>0</v>
      </c>
      <c r="J11" s="89">
        <f>[6]Supplybp_2017!K11</f>
        <v>0</v>
      </c>
      <c r="K11" s="89">
        <f>[6]Supplybp_2017!L11</f>
        <v>0</v>
      </c>
      <c r="L11" s="89">
        <f>[6]Supplybp_2017!M11</f>
        <v>0</v>
      </c>
      <c r="M11" s="89">
        <f>[6]Supplybp_2017!N11</f>
        <v>0</v>
      </c>
      <c r="N11" s="89">
        <f>[6]Supplybp_2017!O11</f>
        <v>0</v>
      </c>
      <c r="O11" s="89">
        <f>[6]Supplybp_2017!P11</f>
        <v>0</v>
      </c>
      <c r="P11" s="89">
        <f>[6]Supplybp_2017!Q11</f>
        <v>0</v>
      </c>
      <c r="Q11" s="89">
        <f>[6]Supplybp_2017!R11</f>
        <v>0</v>
      </c>
      <c r="R11" s="89">
        <f>[6]Supplybp_2017!S11</f>
        <v>0</v>
      </c>
      <c r="S11" s="89">
        <f>[6]Supplybp_2017!T11</f>
        <v>0</v>
      </c>
      <c r="T11" s="89">
        <f>[6]Supplybp_2017!U11</f>
        <v>0</v>
      </c>
      <c r="U11" s="89">
        <f>[6]Supplybp_2017!V11</f>
        <v>0</v>
      </c>
      <c r="V11" s="89">
        <f>[6]Supplybp_2017!W11</f>
        <v>0</v>
      </c>
      <c r="W11" s="89">
        <f>[6]Supplybp_2017!X11</f>
        <v>0</v>
      </c>
      <c r="X11" s="89">
        <f>[6]Supplybp_2017!Y11</f>
        <v>0</v>
      </c>
      <c r="Y11" s="89">
        <f>[6]Supplybp_2017!Z11</f>
        <v>0</v>
      </c>
      <c r="Z11" s="89">
        <f>[6]Supplybp_2017!AA11</f>
        <v>0</v>
      </c>
      <c r="AA11" s="89">
        <f>[6]Supplybp_2017!AB11</f>
        <v>0</v>
      </c>
      <c r="AB11" s="89">
        <f>[6]Supplybp_2017!AC11</f>
        <v>0</v>
      </c>
      <c r="AC11" s="89">
        <f>[6]Supplybp_2017!AD11</f>
        <v>0</v>
      </c>
      <c r="AD11" s="89">
        <f>[6]Supplybp_2017!AE11</f>
        <v>0</v>
      </c>
      <c r="AE11" s="89">
        <f>[6]Supplybp_2017!AF11</f>
        <v>0</v>
      </c>
      <c r="AF11" s="89">
        <f>[6]Supplybp_2017!AG11</f>
        <v>0</v>
      </c>
      <c r="AG11" s="89">
        <f>[6]Supplybp_2017!AH11</f>
        <v>0</v>
      </c>
      <c r="AH11" s="89">
        <f>[6]Supplybp_2017!AI11</f>
        <v>0</v>
      </c>
      <c r="AI11" s="89">
        <f>[6]Supplybp_2017!AJ11</f>
        <v>0</v>
      </c>
      <c r="AJ11" s="89">
        <f>[6]Supplybp_2017!AK11</f>
        <v>0</v>
      </c>
      <c r="AK11" s="89">
        <f>[6]Supplybp_2017!AL11</f>
        <v>0</v>
      </c>
      <c r="AL11" s="89">
        <f>[6]Supplybp_2017!AM11</f>
        <v>0</v>
      </c>
      <c r="AM11" s="89">
        <f>[6]Supplybp_2017!AN11</f>
        <v>299388.40943412599</v>
      </c>
      <c r="AN11" s="89">
        <f>[6]Supplybp_2017!AO11</f>
        <v>24455.087601511237</v>
      </c>
      <c r="AO11" s="89">
        <f>[6]Supplybp_2017!AP11</f>
        <v>323843.49703563721</v>
      </c>
      <c r="AP11" s="89">
        <f>[6]Supplybp_2017!AQ11</f>
        <v>58286.543674259847</v>
      </c>
      <c r="AQ11" s="89">
        <f>[6]Supplybp_2017!AR11</f>
        <v>5657.5181888027619</v>
      </c>
      <c r="AR11" s="89">
        <f>[6]Supplybp_2017!AS11</f>
        <v>387787.55889869982</v>
      </c>
      <c r="AU11" s="103"/>
      <c r="AV11" s="17" t="s">
        <v>66</v>
      </c>
    </row>
    <row r="12" spans="1:48">
      <c r="A12" s="37" t="s">
        <v>123</v>
      </c>
      <c r="B12" s="29" t="s">
        <v>124</v>
      </c>
      <c r="C12" s="105" t="s">
        <v>34</v>
      </c>
      <c r="D12" s="89">
        <f>[6]Supplybp_2017!E12</f>
        <v>0</v>
      </c>
      <c r="E12" s="89">
        <f>[6]Supplybp_2017!F12</f>
        <v>65711.838603256838</v>
      </c>
      <c r="F12" s="89">
        <f>[6]Supplybp_2017!G12</f>
        <v>0</v>
      </c>
      <c r="G12" s="89">
        <f>[6]Supplybp_2017!H12</f>
        <v>0</v>
      </c>
      <c r="H12" s="89">
        <f>[6]Supplybp_2017!I12</f>
        <v>0</v>
      </c>
      <c r="I12" s="89">
        <f>[6]Supplybp_2017!J12</f>
        <v>0</v>
      </c>
      <c r="J12" s="89">
        <f>[6]Supplybp_2017!K12</f>
        <v>0</v>
      </c>
      <c r="K12" s="89">
        <f>[6]Supplybp_2017!L12</f>
        <v>88.239619063518276</v>
      </c>
      <c r="L12" s="89">
        <f>[6]Supplybp_2017!M12</f>
        <v>1276.0640672282432</v>
      </c>
      <c r="M12" s="89">
        <f>[6]Supplybp_2017!N12</f>
        <v>0</v>
      </c>
      <c r="N12" s="89">
        <f>[6]Supplybp_2017!O12</f>
        <v>0</v>
      </c>
      <c r="O12" s="89">
        <f>[6]Supplybp_2017!P12</f>
        <v>0</v>
      </c>
      <c r="P12" s="89">
        <f>[6]Supplybp_2017!Q12</f>
        <v>0</v>
      </c>
      <c r="Q12" s="89">
        <f>[6]Supplybp_2017!R12</f>
        <v>0</v>
      </c>
      <c r="R12" s="89">
        <f>[6]Supplybp_2017!S12</f>
        <v>742.50207369154225</v>
      </c>
      <c r="S12" s="89">
        <f>[6]Supplybp_2017!T12</f>
        <v>0</v>
      </c>
      <c r="T12" s="89">
        <f>[6]Supplybp_2017!U12</f>
        <v>54.925357722111322</v>
      </c>
      <c r="U12" s="89">
        <f>[6]Supplybp_2017!V12</f>
        <v>0</v>
      </c>
      <c r="V12" s="89">
        <f>[6]Supplybp_2017!W12</f>
        <v>0</v>
      </c>
      <c r="W12" s="89">
        <f>[6]Supplybp_2017!X12</f>
        <v>0</v>
      </c>
      <c r="X12" s="89">
        <f>[6]Supplybp_2017!Y12</f>
        <v>0</v>
      </c>
      <c r="Y12" s="89">
        <f>[6]Supplybp_2017!Z12</f>
        <v>0</v>
      </c>
      <c r="Z12" s="89">
        <f>[6]Supplybp_2017!AA12</f>
        <v>0</v>
      </c>
      <c r="AA12" s="89">
        <f>[6]Supplybp_2017!AB12</f>
        <v>0</v>
      </c>
      <c r="AB12" s="89">
        <f>[6]Supplybp_2017!AC12</f>
        <v>16.684006473083844</v>
      </c>
      <c r="AC12" s="89">
        <f>[6]Supplybp_2017!AD12</f>
        <v>0</v>
      </c>
      <c r="AD12" s="89">
        <f>[6]Supplybp_2017!AE12</f>
        <v>0</v>
      </c>
      <c r="AE12" s="89">
        <f>[6]Supplybp_2017!AF12</f>
        <v>0</v>
      </c>
      <c r="AF12" s="89">
        <f>[6]Supplybp_2017!AG12</f>
        <v>0</v>
      </c>
      <c r="AG12" s="89">
        <f>[6]Supplybp_2017!AH12</f>
        <v>0</v>
      </c>
      <c r="AH12" s="89">
        <f>[6]Supplybp_2017!AI12</f>
        <v>0</v>
      </c>
      <c r="AI12" s="89">
        <f>[6]Supplybp_2017!AJ12</f>
        <v>0</v>
      </c>
      <c r="AJ12" s="89">
        <f>[6]Supplybp_2017!AK12</f>
        <v>0</v>
      </c>
      <c r="AK12" s="89">
        <f>[6]Supplybp_2017!AL12</f>
        <v>0</v>
      </c>
      <c r="AL12" s="89">
        <f>[6]Supplybp_2017!AM12</f>
        <v>0</v>
      </c>
      <c r="AM12" s="89">
        <f>[6]Supplybp_2017!AN12</f>
        <v>67890.253727435338</v>
      </c>
      <c r="AN12" s="89">
        <f>[6]Supplybp_2017!AO12</f>
        <v>1576.666558532444</v>
      </c>
      <c r="AO12" s="89">
        <f>[6]Supplybp_2017!AP12</f>
        <v>69466.920285967775</v>
      </c>
      <c r="AP12" s="89">
        <f>[6]Supplybp_2017!AQ12</f>
        <v>6038.8248941543188</v>
      </c>
      <c r="AQ12" s="89">
        <f>[6]Supplybp_2017!AR12</f>
        <v>5750.5387777728047</v>
      </c>
      <c r="AR12" s="89">
        <f>[6]Supplybp_2017!AS12</f>
        <v>81256.283957894892</v>
      </c>
      <c r="AU12" s="103"/>
    </row>
    <row r="13" spans="1:48">
      <c r="A13" s="37" t="s">
        <v>125</v>
      </c>
      <c r="B13" s="29" t="s">
        <v>127</v>
      </c>
      <c r="C13" s="105" t="s">
        <v>126</v>
      </c>
      <c r="D13" s="89">
        <f>[6]Supplybp_2017!E13</f>
        <v>109146.21454171474</v>
      </c>
      <c r="E13" s="89">
        <f>[6]Supplybp_2017!F13</f>
        <v>0</v>
      </c>
      <c r="F13" s="89">
        <f>[6]Supplybp_2017!G13</f>
        <v>49455.198431451841</v>
      </c>
      <c r="G13" s="89">
        <f>[6]Supplybp_2017!H13</f>
        <v>142.54604446789833</v>
      </c>
      <c r="H13" s="89">
        <f>[6]Supplybp_2017!I13</f>
        <v>1.7442121379265247</v>
      </c>
      <c r="I13" s="89">
        <f>[6]Supplybp_2017!J13</f>
        <v>0</v>
      </c>
      <c r="J13" s="89">
        <f>[6]Supplybp_2017!K13</f>
        <v>9.2417416758877131</v>
      </c>
      <c r="K13" s="89">
        <f>[6]Supplybp_2017!L13</f>
        <v>0</v>
      </c>
      <c r="L13" s="89">
        <f>[6]Supplybp_2017!M13</f>
        <v>0</v>
      </c>
      <c r="M13" s="89">
        <f>[6]Supplybp_2017!N13</f>
        <v>0</v>
      </c>
      <c r="N13" s="89">
        <f>[6]Supplybp_2017!O13</f>
        <v>0</v>
      </c>
      <c r="O13" s="89">
        <f>[6]Supplybp_2017!P13</f>
        <v>0</v>
      </c>
      <c r="P13" s="89">
        <f>[6]Supplybp_2017!Q13</f>
        <v>7.4957070680369426</v>
      </c>
      <c r="Q13" s="89">
        <f>[6]Supplybp_2017!R13</f>
        <v>0</v>
      </c>
      <c r="R13" s="89">
        <f>[6]Supplybp_2017!S13</f>
        <v>0</v>
      </c>
      <c r="S13" s="89">
        <f>[6]Supplybp_2017!T13</f>
        <v>0</v>
      </c>
      <c r="T13" s="89">
        <f>[6]Supplybp_2017!U13</f>
        <v>64.92059117009552</v>
      </c>
      <c r="U13" s="89">
        <f>[6]Supplybp_2017!V13</f>
        <v>19.408807526749893</v>
      </c>
      <c r="V13" s="89">
        <f>[6]Supplybp_2017!W13</f>
        <v>0</v>
      </c>
      <c r="W13" s="89">
        <f>[6]Supplybp_2017!X13</f>
        <v>0</v>
      </c>
      <c r="X13" s="89">
        <f>[6]Supplybp_2017!Y13</f>
        <v>0</v>
      </c>
      <c r="Y13" s="89">
        <f>[6]Supplybp_2017!Z13</f>
        <v>18.984536820586751</v>
      </c>
      <c r="Z13" s="89">
        <f>[6]Supplybp_2017!AA13</f>
        <v>0</v>
      </c>
      <c r="AA13" s="89">
        <f>[6]Supplybp_2017!AB13</f>
        <v>0</v>
      </c>
      <c r="AB13" s="89">
        <f>[6]Supplybp_2017!AC13</f>
        <v>0</v>
      </c>
      <c r="AC13" s="89">
        <f>[6]Supplybp_2017!AD13</f>
        <v>0</v>
      </c>
      <c r="AD13" s="89">
        <f>[6]Supplybp_2017!AE13</f>
        <v>0</v>
      </c>
      <c r="AE13" s="89">
        <f>[6]Supplybp_2017!AF13</f>
        <v>0</v>
      </c>
      <c r="AF13" s="89">
        <f>[6]Supplybp_2017!AG13</f>
        <v>0</v>
      </c>
      <c r="AG13" s="89">
        <f>[6]Supplybp_2017!AH13</f>
        <v>0</v>
      </c>
      <c r="AH13" s="89">
        <f>[6]Supplybp_2017!AI13</f>
        <v>0</v>
      </c>
      <c r="AI13" s="89">
        <f>[6]Supplybp_2017!AJ13</f>
        <v>0</v>
      </c>
      <c r="AJ13" s="89">
        <f>[6]Supplybp_2017!AK13</f>
        <v>0</v>
      </c>
      <c r="AK13" s="89">
        <f>[6]Supplybp_2017!AL13</f>
        <v>0</v>
      </c>
      <c r="AL13" s="89">
        <f>[6]Supplybp_2017!AM13</f>
        <v>0</v>
      </c>
      <c r="AM13" s="89">
        <f>[6]Supplybp_2017!AN13</f>
        <v>158865.75461403374</v>
      </c>
      <c r="AN13" s="89">
        <f>[6]Supplybp_2017!AO13</f>
        <v>71661.136965183367</v>
      </c>
      <c r="AO13" s="89">
        <f>[6]Supplybp_2017!AP13</f>
        <v>230526.8915792171</v>
      </c>
      <c r="AP13" s="89">
        <f>[6]Supplybp_2017!AQ13</f>
        <v>67435.577013792121</v>
      </c>
      <c r="AQ13" s="89">
        <f>[6]Supplybp_2017!AR13</f>
        <v>44425.716937896097</v>
      </c>
      <c r="AR13" s="89">
        <f>[6]Supplybp_2017!AS13</f>
        <v>342388.18553090532</v>
      </c>
      <c r="AU13" s="103"/>
    </row>
    <row r="14" spans="1:48">
      <c r="A14" s="37" t="s">
        <v>128</v>
      </c>
      <c r="B14" s="29" t="s">
        <v>130</v>
      </c>
      <c r="C14" s="105" t="s">
        <v>129</v>
      </c>
      <c r="D14" s="89">
        <f>[6]Supplybp_2017!E14</f>
        <v>54.871791200533316</v>
      </c>
      <c r="E14" s="89">
        <f>[6]Supplybp_2017!F14</f>
        <v>0</v>
      </c>
      <c r="F14" s="89">
        <f>[6]Supplybp_2017!G14</f>
        <v>0</v>
      </c>
      <c r="G14" s="89">
        <f>[6]Supplybp_2017!H14</f>
        <v>60150.274650092091</v>
      </c>
      <c r="H14" s="89">
        <f>[6]Supplybp_2017!I14</f>
        <v>55.79279219899427</v>
      </c>
      <c r="I14" s="89">
        <f>[6]Supplybp_2017!J14</f>
        <v>0</v>
      </c>
      <c r="J14" s="89">
        <f>[6]Supplybp_2017!K14</f>
        <v>0</v>
      </c>
      <c r="K14" s="89">
        <f>[6]Supplybp_2017!L14</f>
        <v>49.430135996684285</v>
      </c>
      <c r="L14" s="89">
        <f>[6]Supplybp_2017!M14</f>
        <v>6.6278918843760675</v>
      </c>
      <c r="M14" s="89">
        <f>[6]Supplybp_2017!N14</f>
        <v>0</v>
      </c>
      <c r="N14" s="89">
        <f>[6]Supplybp_2017!O14</f>
        <v>0</v>
      </c>
      <c r="O14" s="89">
        <f>[6]Supplybp_2017!P14</f>
        <v>0</v>
      </c>
      <c r="P14" s="89">
        <f>[6]Supplybp_2017!Q14</f>
        <v>0</v>
      </c>
      <c r="Q14" s="89">
        <f>[6]Supplybp_2017!R14</f>
        <v>0</v>
      </c>
      <c r="R14" s="89">
        <f>[6]Supplybp_2017!S14</f>
        <v>0</v>
      </c>
      <c r="S14" s="89">
        <f>[6]Supplybp_2017!T14</f>
        <v>0</v>
      </c>
      <c r="T14" s="89">
        <f>[6]Supplybp_2017!U14</f>
        <v>27.183549431909444</v>
      </c>
      <c r="U14" s="89">
        <f>[6]Supplybp_2017!V14</f>
        <v>9.7515092988367371</v>
      </c>
      <c r="V14" s="89">
        <f>[6]Supplybp_2017!W14</f>
        <v>0</v>
      </c>
      <c r="W14" s="89">
        <f>[6]Supplybp_2017!X14</f>
        <v>0</v>
      </c>
      <c r="X14" s="89">
        <f>[6]Supplybp_2017!Y14</f>
        <v>0</v>
      </c>
      <c r="Y14" s="89">
        <f>[6]Supplybp_2017!Z14</f>
        <v>0</v>
      </c>
      <c r="Z14" s="89">
        <f>[6]Supplybp_2017!AA14</f>
        <v>0</v>
      </c>
      <c r="AA14" s="89">
        <f>[6]Supplybp_2017!AB14</f>
        <v>0</v>
      </c>
      <c r="AB14" s="89">
        <f>[6]Supplybp_2017!AC14</f>
        <v>0</v>
      </c>
      <c r="AC14" s="89">
        <f>[6]Supplybp_2017!AD14</f>
        <v>0</v>
      </c>
      <c r="AD14" s="89">
        <f>[6]Supplybp_2017!AE14</f>
        <v>0</v>
      </c>
      <c r="AE14" s="89">
        <f>[6]Supplybp_2017!AF14</f>
        <v>0</v>
      </c>
      <c r="AF14" s="89">
        <f>[6]Supplybp_2017!AG14</f>
        <v>0</v>
      </c>
      <c r="AG14" s="89">
        <f>[6]Supplybp_2017!AH14</f>
        <v>0</v>
      </c>
      <c r="AH14" s="89">
        <f>[6]Supplybp_2017!AI14</f>
        <v>0</v>
      </c>
      <c r="AI14" s="89">
        <f>[6]Supplybp_2017!AJ14</f>
        <v>0</v>
      </c>
      <c r="AJ14" s="89">
        <f>[6]Supplybp_2017!AK14</f>
        <v>0</v>
      </c>
      <c r="AK14" s="89">
        <f>[6]Supplybp_2017!AL14</f>
        <v>0</v>
      </c>
      <c r="AL14" s="89">
        <f>[6]Supplybp_2017!AM14</f>
        <v>0</v>
      </c>
      <c r="AM14" s="89">
        <f>[6]Supplybp_2017!AN14</f>
        <v>60353.932320103428</v>
      </c>
      <c r="AN14" s="89">
        <f>[6]Supplybp_2017!AO14</f>
        <v>26500.926284848065</v>
      </c>
      <c r="AO14" s="89">
        <f>[6]Supplybp_2017!AP14</f>
        <v>86854.8586049515</v>
      </c>
      <c r="AP14" s="89">
        <f>[6]Supplybp_2017!AQ14</f>
        <v>13908.294531286494</v>
      </c>
      <c r="AQ14" s="89">
        <f>[6]Supplybp_2017!AR14</f>
        <v>7557.5034690550392</v>
      </c>
      <c r="AR14" s="89">
        <f>[6]Supplybp_2017!AS14</f>
        <v>108320.65660529303</v>
      </c>
      <c r="AU14" s="103"/>
    </row>
    <row r="15" spans="1:48">
      <c r="A15" s="37" t="s">
        <v>131</v>
      </c>
      <c r="B15" s="29" t="s">
        <v>133</v>
      </c>
      <c r="C15" s="105" t="s">
        <v>132</v>
      </c>
      <c r="D15" s="89">
        <f>[6]Supplybp_2017!E15</f>
        <v>0</v>
      </c>
      <c r="E15" s="89">
        <f>[6]Supplybp_2017!F15</f>
        <v>0</v>
      </c>
      <c r="F15" s="89">
        <f>[6]Supplybp_2017!G15</f>
        <v>0</v>
      </c>
      <c r="G15" s="89">
        <f>[6]Supplybp_2017!H15</f>
        <v>2120.9777947307625</v>
      </c>
      <c r="H15" s="89">
        <f>[6]Supplybp_2017!I15</f>
        <v>16301.49777174215</v>
      </c>
      <c r="I15" s="89">
        <f>[6]Supplybp_2017!J15</f>
        <v>0</v>
      </c>
      <c r="J15" s="89">
        <f>[6]Supplybp_2017!K15</f>
        <v>0</v>
      </c>
      <c r="K15" s="89">
        <f>[6]Supplybp_2017!L15</f>
        <v>38.921853102767116</v>
      </c>
      <c r="L15" s="89">
        <f>[6]Supplybp_2017!M15</f>
        <v>0</v>
      </c>
      <c r="M15" s="89">
        <f>[6]Supplybp_2017!N15</f>
        <v>0</v>
      </c>
      <c r="N15" s="89">
        <f>[6]Supplybp_2017!O15</f>
        <v>74.798434291748478</v>
      </c>
      <c r="O15" s="89">
        <f>[6]Supplybp_2017!P15</f>
        <v>0</v>
      </c>
      <c r="P15" s="89">
        <f>[6]Supplybp_2017!Q15</f>
        <v>0</v>
      </c>
      <c r="Q15" s="89">
        <f>[6]Supplybp_2017!R15</f>
        <v>0</v>
      </c>
      <c r="R15" s="89">
        <f>[6]Supplybp_2017!S15</f>
        <v>0</v>
      </c>
      <c r="S15" s="89">
        <f>[6]Supplybp_2017!T15</f>
        <v>0</v>
      </c>
      <c r="T15" s="89">
        <f>[6]Supplybp_2017!U15</f>
        <v>31.727616546106628</v>
      </c>
      <c r="U15" s="89">
        <f>[6]Supplybp_2017!V15</f>
        <v>0</v>
      </c>
      <c r="V15" s="89">
        <f>[6]Supplybp_2017!W15</f>
        <v>0</v>
      </c>
      <c r="W15" s="89">
        <f>[6]Supplybp_2017!X15</f>
        <v>0</v>
      </c>
      <c r="X15" s="89">
        <f>[6]Supplybp_2017!Y15</f>
        <v>0</v>
      </c>
      <c r="Y15" s="89">
        <f>[6]Supplybp_2017!Z15</f>
        <v>0</v>
      </c>
      <c r="Z15" s="89">
        <f>[6]Supplybp_2017!AA15</f>
        <v>0</v>
      </c>
      <c r="AA15" s="89">
        <f>[6]Supplybp_2017!AB15</f>
        <v>0</v>
      </c>
      <c r="AB15" s="89">
        <f>[6]Supplybp_2017!AC15</f>
        <v>0</v>
      </c>
      <c r="AC15" s="89">
        <f>[6]Supplybp_2017!AD15</f>
        <v>0</v>
      </c>
      <c r="AD15" s="89">
        <f>[6]Supplybp_2017!AE15</f>
        <v>0</v>
      </c>
      <c r="AE15" s="89">
        <f>[6]Supplybp_2017!AF15</f>
        <v>0</v>
      </c>
      <c r="AF15" s="89">
        <f>[6]Supplybp_2017!AG15</f>
        <v>0</v>
      </c>
      <c r="AG15" s="89">
        <f>[6]Supplybp_2017!AH15</f>
        <v>0</v>
      </c>
      <c r="AH15" s="89">
        <f>[6]Supplybp_2017!AI15</f>
        <v>146.12051287001174</v>
      </c>
      <c r="AI15" s="89">
        <f>[6]Supplybp_2017!AJ15</f>
        <v>0</v>
      </c>
      <c r="AJ15" s="89">
        <f>[6]Supplybp_2017!AK15</f>
        <v>0</v>
      </c>
      <c r="AK15" s="89">
        <f>[6]Supplybp_2017!AL15</f>
        <v>0</v>
      </c>
      <c r="AL15" s="89">
        <f>[6]Supplybp_2017!AM15</f>
        <v>19.892617978463822</v>
      </c>
      <c r="AM15" s="89">
        <f>[6]Supplybp_2017!AN15</f>
        <v>18733.936601262012</v>
      </c>
      <c r="AN15" s="89">
        <f>[6]Supplybp_2017!AO15</f>
        <v>18045.338961218607</v>
      </c>
      <c r="AO15" s="89">
        <f>[6]Supplybp_2017!AP15</f>
        <v>36779.275562480616</v>
      </c>
      <c r="AP15" s="89">
        <f>[6]Supplybp_2017!AQ15</f>
        <v>9565.1489097353387</v>
      </c>
      <c r="AQ15" s="89">
        <f>[6]Supplybp_2017!AR15</f>
        <v>4340.6818671443616</v>
      </c>
      <c r="AR15" s="89">
        <f>[6]Supplybp_2017!AS15</f>
        <v>50685.106339360318</v>
      </c>
      <c r="AU15" s="103"/>
    </row>
    <row r="16" spans="1:48">
      <c r="A16" s="37" t="s">
        <v>134</v>
      </c>
      <c r="B16" s="29" t="s">
        <v>136</v>
      </c>
      <c r="C16" s="105" t="s">
        <v>135</v>
      </c>
      <c r="D16" s="89">
        <f>[6]Supplybp_2017!E16</f>
        <v>0</v>
      </c>
      <c r="E16" s="89">
        <f>[6]Supplybp_2017!F16</f>
        <v>0</v>
      </c>
      <c r="F16" s="89">
        <f>[6]Supplybp_2017!G16</f>
        <v>0</v>
      </c>
      <c r="G16" s="89">
        <f>[6]Supplybp_2017!H16</f>
        <v>0</v>
      </c>
      <c r="H16" s="89">
        <f>[6]Supplybp_2017!I16</f>
        <v>0</v>
      </c>
      <c r="I16" s="89">
        <f>[6]Supplybp_2017!J16</f>
        <v>1347.1414105228916</v>
      </c>
      <c r="J16" s="89">
        <f>[6]Supplybp_2017!K16</f>
        <v>0</v>
      </c>
      <c r="K16" s="89">
        <f>[6]Supplybp_2017!L16</f>
        <v>0</v>
      </c>
      <c r="L16" s="89">
        <f>[6]Supplybp_2017!M16</f>
        <v>0</v>
      </c>
      <c r="M16" s="89">
        <f>[6]Supplybp_2017!N16</f>
        <v>0</v>
      </c>
      <c r="N16" s="89">
        <f>[6]Supplybp_2017!O16</f>
        <v>0</v>
      </c>
      <c r="O16" s="89">
        <f>[6]Supplybp_2017!P16</f>
        <v>0</v>
      </c>
      <c r="P16" s="89">
        <f>[6]Supplybp_2017!Q16</f>
        <v>0</v>
      </c>
      <c r="Q16" s="89">
        <f>[6]Supplybp_2017!R16</f>
        <v>0</v>
      </c>
      <c r="R16" s="89">
        <f>[6]Supplybp_2017!S16</f>
        <v>0</v>
      </c>
      <c r="S16" s="89">
        <f>[6]Supplybp_2017!T16</f>
        <v>0</v>
      </c>
      <c r="T16" s="89">
        <f>[6]Supplybp_2017!U16</f>
        <v>0</v>
      </c>
      <c r="U16" s="89">
        <f>[6]Supplybp_2017!V16</f>
        <v>0</v>
      </c>
      <c r="V16" s="89">
        <f>[6]Supplybp_2017!W16</f>
        <v>0</v>
      </c>
      <c r="W16" s="89">
        <f>[6]Supplybp_2017!X16</f>
        <v>0</v>
      </c>
      <c r="X16" s="89">
        <f>[6]Supplybp_2017!Y16</f>
        <v>0</v>
      </c>
      <c r="Y16" s="89">
        <f>[6]Supplybp_2017!Z16</f>
        <v>0</v>
      </c>
      <c r="Z16" s="89">
        <f>[6]Supplybp_2017!AA16</f>
        <v>0</v>
      </c>
      <c r="AA16" s="89">
        <f>[6]Supplybp_2017!AB16</f>
        <v>0</v>
      </c>
      <c r="AB16" s="89">
        <f>[6]Supplybp_2017!AC16</f>
        <v>0</v>
      </c>
      <c r="AC16" s="89">
        <f>[6]Supplybp_2017!AD16</f>
        <v>0</v>
      </c>
      <c r="AD16" s="89">
        <f>[6]Supplybp_2017!AE16</f>
        <v>0</v>
      </c>
      <c r="AE16" s="89">
        <f>[6]Supplybp_2017!AF16</f>
        <v>0</v>
      </c>
      <c r="AF16" s="89">
        <f>[6]Supplybp_2017!AG16</f>
        <v>0</v>
      </c>
      <c r="AG16" s="89">
        <f>[6]Supplybp_2017!AH16</f>
        <v>0</v>
      </c>
      <c r="AH16" s="89">
        <f>[6]Supplybp_2017!AI16</f>
        <v>0</v>
      </c>
      <c r="AI16" s="89">
        <f>[6]Supplybp_2017!AJ16</f>
        <v>0</v>
      </c>
      <c r="AJ16" s="89">
        <f>[6]Supplybp_2017!AK16</f>
        <v>0</v>
      </c>
      <c r="AK16" s="89">
        <f>[6]Supplybp_2017!AL16</f>
        <v>0</v>
      </c>
      <c r="AL16" s="89">
        <f>[6]Supplybp_2017!AM16</f>
        <v>0</v>
      </c>
      <c r="AM16" s="89">
        <f>[6]Supplybp_2017!AN16</f>
        <v>1347.1414105228916</v>
      </c>
      <c r="AN16" s="89">
        <f>[6]Supplybp_2017!AO16</f>
        <v>37731.949798106078</v>
      </c>
      <c r="AO16" s="89">
        <f>[6]Supplybp_2017!AP16</f>
        <v>39079.091208628968</v>
      </c>
      <c r="AP16" s="89">
        <f>[6]Supplybp_2017!AQ16</f>
        <v>17047.807118562345</v>
      </c>
      <c r="AQ16" s="89">
        <f>[6]Supplybp_2017!AR16</f>
        <v>43052.690627843884</v>
      </c>
      <c r="AR16" s="89">
        <f>[6]Supplybp_2017!AS16</f>
        <v>99179.5889550352</v>
      </c>
      <c r="AU16" s="103"/>
    </row>
    <row r="17" spans="1:47">
      <c r="A17" s="37" t="s">
        <v>137</v>
      </c>
      <c r="B17" s="29" t="s">
        <v>139</v>
      </c>
      <c r="C17" s="105" t="s">
        <v>138</v>
      </c>
      <c r="D17" s="89">
        <f>[6]Supplybp_2017!E17</f>
        <v>0</v>
      </c>
      <c r="E17" s="89">
        <f>[6]Supplybp_2017!F17</f>
        <v>0</v>
      </c>
      <c r="F17" s="89">
        <f>[6]Supplybp_2017!G17</f>
        <v>4.0084365402560982</v>
      </c>
      <c r="G17" s="89">
        <f>[6]Supplybp_2017!H17</f>
        <v>0</v>
      </c>
      <c r="H17" s="89">
        <f>[6]Supplybp_2017!I17</f>
        <v>4.9813380392681088</v>
      </c>
      <c r="I17" s="89">
        <f>[6]Supplybp_2017!J17</f>
        <v>0</v>
      </c>
      <c r="J17" s="89">
        <f>[6]Supplybp_2017!K17</f>
        <v>5637.9030488927583</v>
      </c>
      <c r="K17" s="89">
        <f>[6]Supplybp_2017!L17</f>
        <v>0</v>
      </c>
      <c r="L17" s="89">
        <f>[6]Supplybp_2017!M17</f>
        <v>0</v>
      </c>
      <c r="M17" s="89">
        <f>[6]Supplybp_2017!N17</f>
        <v>0</v>
      </c>
      <c r="N17" s="89">
        <f>[6]Supplybp_2017!O17</f>
        <v>0</v>
      </c>
      <c r="O17" s="89">
        <f>[6]Supplybp_2017!P17</f>
        <v>0</v>
      </c>
      <c r="P17" s="89">
        <f>[6]Supplybp_2017!Q17</f>
        <v>0</v>
      </c>
      <c r="Q17" s="89">
        <f>[6]Supplybp_2017!R17</f>
        <v>0</v>
      </c>
      <c r="R17" s="89">
        <f>[6]Supplybp_2017!S17</f>
        <v>13.488832485013837</v>
      </c>
      <c r="S17" s="89">
        <f>[6]Supplybp_2017!T17</f>
        <v>0</v>
      </c>
      <c r="T17" s="89">
        <f>[6]Supplybp_2017!U17</f>
        <v>0</v>
      </c>
      <c r="U17" s="89">
        <f>[6]Supplybp_2017!V17</f>
        <v>0</v>
      </c>
      <c r="V17" s="89">
        <f>[6]Supplybp_2017!W17</f>
        <v>0</v>
      </c>
      <c r="W17" s="89">
        <f>[6]Supplybp_2017!X17</f>
        <v>0</v>
      </c>
      <c r="X17" s="89">
        <f>[6]Supplybp_2017!Y17</f>
        <v>0</v>
      </c>
      <c r="Y17" s="89">
        <f>[6]Supplybp_2017!Z17</f>
        <v>0</v>
      </c>
      <c r="Z17" s="89">
        <f>[6]Supplybp_2017!AA17</f>
        <v>0</v>
      </c>
      <c r="AA17" s="89">
        <f>[6]Supplybp_2017!AB17</f>
        <v>0</v>
      </c>
      <c r="AB17" s="89">
        <f>[6]Supplybp_2017!AC17</f>
        <v>0</v>
      </c>
      <c r="AC17" s="89">
        <f>[6]Supplybp_2017!AD17</f>
        <v>0</v>
      </c>
      <c r="AD17" s="89">
        <f>[6]Supplybp_2017!AE17</f>
        <v>0</v>
      </c>
      <c r="AE17" s="89">
        <f>[6]Supplybp_2017!AF17</f>
        <v>0</v>
      </c>
      <c r="AF17" s="89">
        <f>[6]Supplybp_2017!AG17</f>
        <v>0</v>
      </c>
      <c r="AG17" s="89">
        <f>[6]Supplybp_2017!AH17</f>
        <v>0</v>
      </c>
      <c r="AH17" s="89">
        <f>[6]Supplybp_2017!AI17</f>
        <v>0</v>
      </c>
      <c r="AI17" s="89">
        <f>[6]Supplybp_2017!AJ17</f>
        <v>0</v>
      </c>
      <c r="AJ17" s="89">
        <f>[6]Supplybp_2017!AK17</f>
        <v>0</v>
      </c>
      <c r="AK17" s="89">
        <f>[6]Supplybp_2017!AL17</f>
        <v>0</v>
      </c>
      <c r="AL17" s="89">
        <f>[6]Supplybp_2017!AM17</f>
        <v>0</v>
      </c>
      <c r="AM17" s="89">
        <f>[6]Supplybp_2017!AN17</f>
        <v>5660.3816559572961</v>
      </c>
      <c r="AN17" s="89">
        <f>[6]Supplybp_2017!AO17</f>
        <v>58790.164713549864</v>
      </c>
      <c r="AO17" s="89">
        <f>[6]Supplybp_2017!AP17</f>
        <v>64450.546369507159</v>
      </c>
      <c r="AP17" s="89">
        <f>[6]Supplybp_2017!AQ17</f>
        <v>24207.186899078828</v>
      </c>
      <c r="AQ17" s="89">
        <f>[6]Supplybp_2017!AR17</f>
        <v>9139.4515540590019</v>
      </c>
      <c r="AR17" s="89">
        <f>[6]Supplybp_2017!AS17</f>
        <v>97797.184822644995</v>
      </c>
      <c r="AU17" s="103"/>
    </row>
    <row r="18" spans="1:47">
      <c r="A18" s="37" t="s">
        <v>140</v>
      </c>
      <c r="B18" s="23" t="s">
        <v>142</v>
      </c>
      <c r="C18" s="106" t="s">
        <v>141</v>
      </c>
      <c r="D18" s="89">
        <f>[6]Supplybp_2017!E18</f>
        <v>0</v>
      </c>
      <c r="E18" s="89">
        <f>[6]Supplybp_2017!F18</f>
        <v>318.89314718033359</v>
      </c>
      <c r="F18" s="89">
        <f>[6]Supplybp_2017!G18</f>
        <v>9.9922675020765628E-2</v>
      </c>
      <c r="G18" s="89">
        <f>[6]Supplybp_2017!H18</f>
        <v>0</v>
      </c>
      <c r="H18" s="89">
        <f>[6]Supplybp_2017!I18</f>
        <v>0</v>
      </c>
      <c r="I18" s="89">
        <f>[6]Supplybp_2017!J18</f>
        <v>0</v>
      </c>
      <c r="J18" s="89">
        <f>[6]Supplybp_2017!K18</f>
        <v>540.61850680216878</v>
      </c>
      <c r="K18" s="89">
        <f>[6]Supplybp_2017!L18</f>
        <v>39607.512774250281</v>
      </c>
      <c r="L18" s="89">
        <f>[6]Supplybp_2017!M18</f>
        <v>8.6662413309610553</v>
      </c>
      <c r="M18" s="89">
        <f>[6]Supplybp_2017!N18</f>
        <v>0</v>
      </c>
      <c r="N18" s="89">
        <f>[6]Supplybp_2017!O18</f>
        <v>0</v>
      </c>
      <c r="O18" s="89">
        <f>[6]Supplybp_2017!P18</f>
        <v>0</v>
      </c>
      <c r="P18" s="89">
        <f>[6]Supplybp_2017!Q18</f>
        <v>0</v>
      </c>
      <c r="Q18" s="89">
        <f>[6]Supplybp_2017!R18</f>
        <v>0</v>
      </c>
      <c r="R18" s="89">
        <f>[6]Supplybp_2017!S18</f>
        <v>50669.881574816623</v>
      </c>
      <c r="S18" s="89">
        <f>[6]Supplybp_2017!T18</f>
        <v>0</v>
      </c>
      <c r="T18" s="89">
        <f>[6]Supplybp_2017!U18</f>
        <v>0</v>
      </c>
      <c r="U18" s="89">
        <f>[6]Supplybp_2017!V18</f>
        <v>0</v>
      </c>
      <c r="V18" s="89">
        <f>[6]Supplybp_2017!W18</f>
        <v>0</v>
      </c>
      <c r="W18" s="89">
        <f>[6]Supplybp_2017!X18</f>
        <v>0</v>
      </c>
      <c r="X18" s="89">
        <f>[6]Supplybp_2017!Y18</f>
        <v>0</v>
      </c>
      <c r="Y18" s="89">
        <f>[6]Supplybp_2017!Z18</f>
        <v>0</v>
      </c>
      <c r="Z18" s="89">
        <f>[6]Supplybp_2017!AA18</f>
        <v>0</v>
      </c>
      <c r="AA18" s="89">
        <f>[6]Supplybp_2017!AB18</f>
        <v>0</v>
      </c>
      <c r="AB18" s="89">
        <f>[6]Supplybp_2017!AC18</f>
        <v>0</v>
      </c>
      <c r="AC18" s="89">
        <f>[6]Supplybp_2017!AD18</f>
        <v>0</v>
      </c>
      <c r="AD18" s="89">
        <f>[6]Supplybp_2017!AE18</f>
        <v>0</v>
      </c>
      <c r="AE18" s="89">
        <f>[6]Supplybp_2017!AF18</f>
        <v>0</v>
      </c>
      <c r="AF18" s="89">
        <f>[6]Supplybp_2017!AG18</f>
        <v>0</v>
      </c>
      <c r="AG18" s="89">
        <f>[6]Supplybp_2017!AH18</f>
        <v>0</v>
      </c>
      <c r="AH18" s="89">
        <f>[6]Supplybp_2017!AI18</f>
        <v>0</v>
      </c>
      <c r="AI18" s="89">
        <f>[6]Supplybp_2017!AJ18</f>
        <v>0</v>
      </c>
      <c r="AJ18" s="89">
        <f>[6]Supplybp_2017!AK18</f>
        <v>0</v>
      </c>
      <c r="AK18" s="89">
        <f>[6]Supplybp_2017!AL18</f>
        <v>0</v>
      </c>
      <c r="AL18" s="89">
        <f>[6]Supplybp_2017!AM18</f>
        <v>0</v>
      </c>
      <c r="AM18" s="89">
        <f>[6]Supplybp_2017!AN18</f>
        <v>91145.672167055396</v>
      </c>
      <c r="AN18" s="89">
        <f>[6]Supplybp_2017!AO18</f>
        <v>32685.548576146881</v>
      </c>
      <c r="AO18" s="89">
        <f>[6]Supplybp_2017!AP18</f>
        <v>123831.22074320228</v>
      </c>
      <c r="AP18" s="89">
        <f>[6]Supplybp_2017!AQ18</f>
        <v>32707.479671563415</v>
      </c>
      <c r="AQ18" s="89">
        <f>[6]Supplybp_2017!AR18</f>
        <v>12532.770865021101</v>
      </c>
      <c r="AR18" s="89">
        <f>[6]Supplybp_2017!AS18</f>
        <v>169071.47127978678</v>
      </c>
      <c r="AU18" s="103"/>
    </row>
    <row r="19" spans="1:47">
      <c r="A19" s="37" t="s">
        <v>143</v>
      </c>
      <c r="B19" s="23" t="s">
        <v>145</v>
      </c>
      <c r="C19" s="106" t="s">
        <v>144</v>
      </c>
      <c r="D19" s="89">
        <f>[6]Supplybp_2017!E19</f>
        <v>0</v>
      </c>
      <c r="E19" s="89">
        <f>[6]Supplybp_2017!F19</f>
        <v>0</v>
      </c>
      <c r="F19" s="89">
        <f>[6]Supplybp_2017!G19</f>
        <v>0</v>
      </c>
      <c r="G19" s="89">
        <f>[6]Supplybp_2017!H19</f>
        <v>377.00166318527909</v>
      </c>
      <c r="H19" s="89">
        <f>[6]Supplybp_2017!I19</f>
        <v>5.4913256083132671</v>
      </c>
      <c r="I19" s="89">
        <f>[6]Supplybp_2017!J19</f>
        <v>0</v>
      </c>
      <c r="J19" s="89">
        <f>[6]Supplybp_2017!K19</f>
        <v>0</v>
      </c>
      <c r="K19" s="89">
        <f>[6]Supplybp_2017!L19</f>
        <v>281.84153616088742</v>
      </c>
      <c r="L19" s="89">
        <f>[6]Supplybp_2017!M19</f>
        <v>56153.542085875291</v>
      </c>
      <c r="M19" s="89">
        <f>[6]Supplybp_2017!N19</f>
        <v>0.88373604413129725</v>
      </c>
      <c r="N19" s="89">
        <f>[6]Supplybp_2017!O19</f>
        <v>303.74431928333837</v>
      </c>
      <c r="O19" s="89">
        <f>[6]Supplybp_2017!P19</f>
        <v>0</v>
      </c>
      <c r="P19" s="89">
        <f>[6]Supplybp_2017!Q19</f>
        <v>0</v>
      </c>
      <c r="Q19" s="89">
        <f>[6]Supplybp_2017!R19</f>
        <v>0</v>
      </c>
      <c r="R19" s="89">
        <f>[6]Supplybp_2017!S19</f>
        <v>35.357804981089821</v>
      </c>
      <c r="S19" s="89">
        <f>[6]Supplybp_2017!T19</f>
        <v>0</v>
      </c>
      <c r="T19" s="89">
        <f>[6]Supplybp_2017!U19</f>
        <v>0</v>
      </c>
      <c r="U19" s="89">
        <f>[6]Supplybp_2017!V19</f>
        <v>0</v>
      </c>
      <c r="V19" s="89">
        <f>[6]Supplybp_2017!W19</f>
        <v>0</v>
      </c>
      <c r="W19" s="89">
        <f>[6]Supplybp_2017!X19</f>
        <v>0</v>
      </c>
      <c r="X19" s="89">
        <f>[6]Supplybp_2017!Y19</f>
        <v>0</v>
      </c>
      <c r="Y19" s="89">
        <f>[6]Supplybp_2017!Z19</f>
        <v>0</v>
      </c>
      <c r="Z19" s="89">
        <f>[6]Supplybp_2017!AA19</f>
        <v>0</v>
      </c>
      <c r="AA19" s="89">
        <f>[6]Supplybp_2017!AB19</f>
        <v>0</v>
      </c>
      <c r="AB19" s="89">
        <f>[6]Supplybp_2017!AC19</f>
        <v>0</v>
      </c>
      <c r="AC19" s="89">
        <f>[6]Supplybp_2017!AD19</f>
        <v>0</v>
      </c>
      <c r="AD19" s="89">
        <f>[6]Supplybp_2017!AE19</f>
        <v>0</v>
      </c>
      <c r="AE19" s="89">
        <f>[6]Supplybp_2017!AF19</f>
        <v>0</v>
      </c>
      <c r="AF19" s="89">
        <f>[6]Supplybp_2017!AG19</f>
        <v>0</v>
      </c>
      <c r="AG19" s="89">
        <f>[6]Supplybp_2017!AH19</f>
        <v>0</v>
      </c>
      <c r="AH19" s="89">
        <f>[6]Supplybp_2017!AI19</f>
        <v>0</v>
      </c>
      <c r="AI19" s="89">
        <f>[6]Supplybp_2017!AJ19</f>
        <v>0</v>
      </c>
      <c r="AJ19" s="89">
        <f>[6]Supplybp_2017!AK19</f>
        <v>0</v>
      </c>
      <c r="AK19" s="89">
        <f>[6]Supplybp_2017!AL19</f>
        <v>0</v>
      </c>
      <c r="AL19" s="89">
        <f>[6]Supplybp_2017!AM19</f>
        <v>0</v>
      </c>
      <c r="AM19" s="89">
        <f>[6]Supplybp_2017!AN19</f>
        <v>57157.862471138331</v>
      </c>
      <c r="AN19" s="89">
        <f>[6]Supplybp_2017!AO19</f>
        <v>52448.874239617289</v>
      </c>
      <c r="AO19" s="89">
        <f>[6]Supplybp_2017!AP19</f>
        <v>109606.73671075562</v>
      </c>
      <c r="AP19" s="89">
        <f>[6]Supplybp_2017!AQ19</f>
        <v>16624.884817831091</v>
      </c>
      <c r="AQ19" s="89">
        <f>[6]Supplybp_2017!AR19</f>
        <v>12000.929872924795</v>
      </c>
      <c r="AR19" s="89">
        <f>[6]Supplybp_2017!AS19</f>
        <v>138232.5514015115</v>
      </c>
      <c r="AU19" s="103"/>
    </row>
    <row r="20" spans="1:47">
      <c r="A20" s="37" t="s">
        <v>268</v>
      </c>
      <c r="B20" s="23" t="s">
        <v>269</v>
      </c>
      <c r="C20" s="106" t="s">
        <v>270</v>
      </c>
      <c r="D20" s="89">
        <f>[6]Supplybp_2017!E20</f>
        <v>0</v>
      </c>
      <c r="E20" s="89">
        <f>[6]Supplybp_2017!F20</f>
        <v>0</v>
      </c>
      <c r="F20" s="89">
        <f>[6]Supplybp_2017!G20</f>
        <v>0</v>
      </c>
      <c r="G20" s="89">
        <f>[6]Supplybp_2017!H20</f>
        <v>0</v>
      </c>
      <c r="H20" s="89">
        <f>[6]Supplybp_2017!I20</f>
        <v>0</v>
      </c>
      <c r="I20" s="89">
        <f>[6]Supplybp_2017!J20</f>
        <v>0</v>
      </c>
      <c r="J20" s="89">
        <f>[6]Supplybp_2017!K20</f>
        <v>0</v>
      </c>
      <c r="K20" s="89">
        <f>[6]Supplybp_2017!L20</f>
        <v>9.7290858795745407</v>
      </c>
      <c r="L20" s="89">
        <f>[6]Supplybp_2017!M20</f>
        <v>142.93842143710467</v>
      </c>
      <c r="M20" s="89">
        <f>[6]Supplybp_2017!N20</f>
        <v>3865.2459702578753</v>
      </c>
      <c r="N20" s="89">
        <f>[6]Supplybp_2017!O20</f>
        <v>0</v>
      </c>
      <c r="O20" s="89">
        <f>[6]Supplybp_2017!P20</f>
        <v>0</v>
      </c>
      <c r="P20" s="89">
        <f>[6]Supplybp_2017!Q20</f>
        <v>156.21053529788989</v>
      </c>
      <c r="Q20" s="89">
        <f>[6]Supplybp_2017!R20</f>
        <v>0</v>
      </c>
      <c r="R20" s="89">
        <f>[6]Supplybp_2017!S20</f>
        <v>0</v>
      </c>
      <c r="S20" s="89">
        <f>[6]Supplybp_2017!T20</f>
        <v>0</v>
      </c>
      <c r="T20" s="89">
        <f>[6]Supplybp_2017!U20</f>
        <v>0</v>
      </c>
      <c r="U20" s="89">
        <f>[6]Supplybp_2017!V20</f>
        <v>0</v>
      </c>
      <c r="V20" s="89">
        <f>[6]Supplybp_2017!W20</f>
        <v>0</v>
      </c>
      <c r="W20" s="89">
        <f>[6]Supplybp_2017!X20</f>
        <v>0</v>
      </c>
      <c r="X20" s="89">
        <f>[6]Supplybp_2017!Y20</f>
        <v>0</v>
      </c>
      <c r="Y20" s="89">
        <f>[6]Supplybp_2017!Z20</f>
        <v>0</v>
      </c>
      <c r="Z20" s="89">
        <f>[6]Supplybp_2017!AA20</f>
        <v>0</v>
      </c>
      <c r="AA20" s="89">
        <f>[6]Supplybp_2017!AB20</f>
        <v>0</v>
      </c>
      <c r="AB20" s="89">
        <f>[6]Supplybp_2017!AC20</f>
        <v>0</v>
      </c>
      <c r="AC20" s="89">
        <f>[6]Supplybp_2017!AD20</f>
        <v>0</v>
      </c>
      <c r="AD20" s="89">
        <f>[6]Supplybp_2017!AE20</f>
        <v>0</v>
      </c>
      <c r="AE20" s="89">
        <f>[6]Supplybp_2017!AF20</f>
        <v>0</v>
      </c>
      <c r="AF20" s="89">
        <f>[6]Supplybp_2017!AG20</f>
        <v>0</v>
      </c>
      <c r="AG20" s="89">
        <f>[6]Supplybp_2017!AH20</f>
        <v>0</v>
      </c>
      <c r="AH20" s="89">
        <f>[6]Supplybp_2017!AI20</f>
        <v>0</v>
      </c>
      <c r="AI20" s="89">
        <f>[6]Supplybp_2017!AJ20</f>
        <v>0</v>
      </c>
      <c r="AJ20" s="89">
        <f>[6]Supplybp_2017!AK20</f>
        <v>0</v>
      </c>
      <c r="AK20" s="89">
        <f>[6]Supplybp_2017!AL20</f>
        <v>0</v>
      </c>
      <c r="AL20" s="89">
        <f>[6]Supplybp_2017!AM20</f>
        <v>0</v>
      </c>
      <c r="AM20" s="89">
        <f>[6]Supplybp_2017!AN20</f>
        <v>4174.1240128724448</v>
      </c>
      <c r="AN20" s="89">
        <f>[6]Supplybp_2017!AO20</f>
        <v>129061.90422354646</v>
      </c>
      <c r="AO20" s="89">
        <f>[6]Supplybp_2017!AP20</f>
        <v>133236.0282364189</v>
      </c>
      <c r="AP20" s="89">
        <f>[6]Supplybp_2017!AQ20</f>
        <v>30563.846646243623</v>
      </c>
      <c r="AQ20" s="89">
        <f>[6]Supplybp_2017!AR20</f>
        <v>28027.59577679557</v>
      </c>
      <c r="AR20" s="89">
        <f>[6]Supplybp_2017!AS20</f>
        <v>191827.47065945808</v>
      </c>
      <c r="AU20" s="103"/>
    </row>
    <row r="21" spans="1:47">
      <c r="A21" s="37" t="s">
        <v>146</v>
      </c>
      <c r="B21" s="23" t="s">
        <v>148</v>
      </c>
      <c r="C21" s="106" t="s">
        <v>147</v>
      </c>
      <c r="D21" s="89">
        <f>[6]Supplybp_2017!E21</f>
        <v>0</v>
      </c>
      <c r="E21" s="89">
        <f>[6]Supplybp_2017!F21</f>
        <v>0</v>
      </c>
      <c r="F21" s="89">
        <f>[6]Supplybp_2017!G21</f>
        <v>0</v>
      </c>
      <c r="G21" s="89">
        <f>[6]Supplybp_2017!H21</f>
        <v>0</v>
      </c>
      <c r="H21" s="89">
        <f>[6]Supplybp_2017!I21</f>
        <v>316.70059064228451</v>
      </c>
      <c r="I21" s="89">
        <f>[6]Supplybp_2017!J21</f>
        <v>0</v>
      </c>
      <c r="J21" s="89">
        <f>[6]Supplybp_2017!K21</f>
        <v>0</v>
      </c>
      <c r="K21" s="89">
        <f>[6]Supplybp_2017!L21</f>
        <v>1.5949321114056623</v>
      </c>
      <c r="L21" s="89">
        <f>[6]Supplybp_2017!M21</f>
        <v>2464.7356298205859</v>
      </c>
      <c r="M21" s="89">
        <f>[6]Supplybp_2017!N21</f>
        <v>0</v>
      </c>
      <c r="N21" s="89">
        <f>[6]Supplybp_2017!O21</f>
        <v>15465.009309183133</v>
      </c>
      <c r="O21" s="89">
        <f>[6]Supplybp_2017!P21</f>
        <v>0</v>
      </c>
      <c r="P21" s="89">
        <f>[6]Supplybp_2017!Q21</f>
        <v>0</v>
      </c>
      <c r="Q21" s="89">
        <f>[6]Supplybp_2017!R21</f>
        <v>0</v>
      </c>
      <c r="R21" s="89">
        <f>[6]Supplybp_2017!S21</f>
        <v>0</v>
      </c>
      <c r="S21" s="89">
        <f>[6]Supplybp_2017!T21</f>
        <v>0</v>
      </c>
      <c r="T21" s="89">
        <f>[6]Supplybp_2017!U21</f>
        <v>0</v>
      </c>
      <c r="U21" s="89">
        <f>[6]Supplybp_2017!V21</f>
        <v>51.862088779688975</v>
      </c>
      <c r="V21" s="89">
        <f>[6]Supplybp_2017!W21</f>
        <v>0</v>
      </c>
      <c r="W21" s="89">
        <f>[6]Supplybp_2017!X21</f>
        <v>0</v>
      </c>
      <c r="X21" s="89">
        <f>[6]Supplybp_2017!Y21</f>
        <v>0</v>
      </c>
      <c r="Y21" s="89">
        <f>[6]Supplybp_2017!Z21</f>
        <v>0</v>
      </c>
      <c r="Z21" s="89">
        <f>[6]Supplybp_2017!AA21</f>
        <v>0</v>
      </c>
      <c r="AA21" s="89">
        <f>[6]Supplybp_2017!AB21</f>
        <v>0</v>
      </c>
      <c r="AB21" s="89">
        <f>[6]Supplybp_2017!AC21</f>
        <v>0</v>
      </c>
      <c r="AC21" s="89">
        <f>[6]Supplybp_2017!AD21</f>
        <v>0</v>
      </c>
      <c r="AD21" s="89">
        <f>[6]Supplybp_2017!AE21</f>
        <v>0</v>
      </c>
      <c r="AE21" s="89">
        <f>[6]Supplybp_2017!AF21</f>
        <v>0</v>
      </c>
      <c r="AF21" s="89">
        <f>[6]Supplybp_2017!AG21</f>
        <v>0</v>
      </c>
      <c r="AG21" s="89">
        <f>[6]Supplybp_2017!AH21</f>
        <v>0</v>
      </c>
      <c r="AH21" s="89">
        <f>[6]Supplybp_2017!AI21</f>
        <v>0</v>
      </c>
      <c r="AI21" s="89">
        <f>[6]Supplybp_2017!AJ21</f>
        <v>0</v>
      </c>
      <c r="AJ21" s="89">
        <f>[6]Supplybp_2017!AK21</f>
        <v>0</v>
      </c>
      <c r="AK21" s="89">
        <f>[6]Supplybp_2017!AL21</f>
        <v>0</v>
      </c>
      <c r="AL21" s="89">
        <f>[6]Supplybp_2017!AM21</f>
        <v>0</v>
      </c>
      <c r="AM21" s="89">
        <f>[6]Supplybp_2017!AN21</f>
        <v>18299.902550537099</v>
      </c>
      <c r="AN21" s="89">
        <f>[6]Supplybp_2017!AO21</f>
        <v>12581.405911602706</v>
      </c>
      <c r="AO21" s="89">
        <f>[6]Supplybp_2017!AP21</f>
        <v>30881.308462139805</v>
      </c>
      <c r="AP21" s="89">
        <f>[6]Supplybp_2017!AQ21</f>
        <v>6716.3490730179474</v>
      </c>
      <c r="AQ21" s="89">
        <f>[6]Supplybp_2017!AR21</f>
        <v>3258.0267922706262</v>
      </c>
      <c r="AR21" s="89">
        <f>[6]Supplybp_2017!AS21</f>
        <v>40855.684327428375</v>
      </c>
      <c r="AU21" s="103"/>
    </row>
    <row r="22" spans="1:47">
      <c r="A22" s="37" t="s">
        <v>149</v>
      </c>
      <c r="B22" s="23" t="s">
        <v>151</v>
      </c>
      <c r="C22" s="106" t="s">
        <v>150</v>
      </c>
      <c r="D22" s="89">
        <f>[6]Supplybp_2017!E22</f>
        <v>0</v>
      </c>
      <c r="E22" s="89">
        <f>[6]Supplybp_2017!F22</f>
        <v>0</v>
      </c>
      <c r="F22" s="89">
        <f>[6]Supplybp_2017!G22</f>
        <v>0</v>
      </c>
      <c r="G22" s="89">
        <f>[6]Supplybp_2017!H22</f>
        <v>0</v>
      </c>
      <c r="H22" s="89">
        <f>[6]Supplybp_2017!I22</f>
        <v>0</v>
      </c>
      <c r="I22" s="89">
        <f>[6]Supplybp_2017!J22</f>
        <v>0</v>
      </c>
      <c r="J22" s="89">
        <f>[6]Supplybp_2017!K22</f>
        <v>0</v>
      </c>
      <c r="K22" s="89">
        <f>[6]Supplybp_2017!L22</f>
        <v>0</v>
      </c>
      <c r="L22" s="89">
        <f>[6]Supplybp_2017!M22</f>
        <v>0</v>
      </c>
      <c r="M22" s="89">
        <f>[6]Supplybp_2017!N22</f>
        <v>0</v>
      </c>
      <c r="N22" s="89">
        <f>[6]Supplybp_2017!O22</f>
        <v>0</v>
      </c>
      <c r="O22" s="89">
        <f>[6]Supplybp_2017!P22</f>
        <v>43399.706061183839</v>
      </c>
      <c r="P22" s="89">
        <f>[6]Supplybp_2017!Q22</f>
        <v>0</v>
      </c>
      <c r="Q22" s="89">
        <f>[6]Supplybp_2017!R22</f>
        <v>0</v>
      </c>
      <c r="R22" s="89">
        <f>[6]Supplybp_2017!S22</f>
        <v>0</v>
      </c>
      <c r="S22" s="89">
        <f>[6]Supplybp_2017!T22</f>
        <v>0</v>
      </c>
      <c r="T22" s="89">
        <f>[6]Supplybp_2017!U22</f>
        <v>0</v>
      </c>
      <c r="U22" s="89">
        <f>[6]Supplybp_2017!V22</f>
        <v>0</v>
      </c>
      <c r="V22" s="89">
        <f>[6]Supplybp_2017!W22</f>
        <v>0</v>
      </c>
      <c r="W22" s="89">
        <f>[6]Supplybp_2017!X22</f>
        <v>0</v>
      </c>
      <c r="X22" s="89">
        <f>[6]Supplybp_2017!Y22</f>
        <v>0</v>
      </c>
      <c r="Y22" s="89">
        <f>[6]Supplybp_2017!Z22</f>
        <v>0</v>
      </c>
      <c r="Z22" s="89">
        <f>[6]Supplybp_2017!AA22</f>
        <v>0</v>
      </c>
      <c r="AA22" s="89">
        <f>[6]Supplybp_2017!AB22</f>
        <v>0</v>
      </c>
      <c r="AB22" s="89">
        <f>[6]Supplybp_2017!AC22</f>
        <v>0</v>
      </c>
      <c r="AC22" s="89">
        <f>[6]Supplybp_2017!AD22</f>
        <v>0</v>
      </c>
      <c r="AD22" s="89">
        <f>[6]Supplybp_2017!AE22</f>
        <v>0</v>
      </c>
      <c r="AE22" s="89">
        <f>[6]Supplybp_2017!AF22</f>
        <v>0</v>
      </c>
      <c r="AF22" s="89">
        <f>[6]Supplybp_2017!AG22</f>
        <v>0</v>
      </c>
      <c r="AG22" s="89">
        <f>[6]Supplybp_2017!AH22</f>
        <v>0</v>
      </c>
      <c r="AH22" s="89">
        <f>[6]Supplybp_2017!AI22</f>
        <v>0</v>
      </c>
      <c r="AI22" s="89">
        <f>[6]Supplybp_2017!AJ22</f>
        <v>0</v>
      </c>
      <c r="AJ22" s="89">
        <f>[6]Supplybp_2017!AK22</f>
        <v>0</v>
      </c>
      <c r="AK22" s="89">
        <f>[6]Supplybp_2017!AL22</f>
        <v>0</v>
      </c>
      <c r="AL22" s="89">
        <f>[6]Supplybp_2017!AM22</f>
        <v>0</v>
      </c>
      <c r="AM22" s="89">
        <f>[6]Supplybp_2017!AN22</f>
        <v>43399.706061183839</v>
      </c>
      <c r="AN22" s="89">
        <f>[6]Supplybp_2017!AO22</f>
        <v>12352.065594635695</v>
      </c>
      <c r="AO22" s="89">
        <f>[6]Supplybp_2017!AP22</f>
        <v>55751.771655819532</v>
      </c>
      <c r="AP22" s="89">
        <f>[6]Supplybp_2017!AQ22</f>
        <v>3.6278382077372133E-3</v>
      </c>
      <c r="AQ22" s="89">
        <f>[6]Supplybp_2017!AR22</f>
        <v>-60.881813108861934</v>
      </c>
      <c r="AR22" s="89">
        <f>[6]Supplybp_2017!AS22</f>
        <v>55690.893470548879</v>
      </c>
      <c r="AU22" s="103"/>
    </row>
    <row r="23" spans="1:47">
      <c r="A23" s="37" t="s">
        <v>152</v>
      </c>
      <c r="B23" s="23" t="s">
        <v>154</v>
      </c>
      <c r="C23" s="106" t="s">
        <v>153</v>
      </c>
      <c r="D23" s="89">
        <f>[6]Supplybp_2017!E23</f>
        <v>0</v>
      </c>
      <c r="E23" s="89">
        <f>[6]Supplybp_2017!F23</f>
        <v>0</v>
      </c>
      <c r="F23" s="89">
        <f>[6]Supplybp_2017!G23</f>
        <v>0</v>
      </c>
      <c r="G23" s="89">
        <f>[6]Supplybp_2017!H23</f>
        <v>0</v>
      </c>
      <c r="H23" s="89">
        <f>[6]Supplybp_2017!I23</f>
        <v>0</v>
      </c>
      <c r="I23" s="89">
        <f>[6]Supplybp_2017!J23</f>
        <v>0</v>
      </c>
      <c r="J23" s="89">
        <f>[6]Supplybp_2017!K23</f>
        <v>0</v>
      </c>
      <c r="K23" s="89">
        <f>[6]Supplybp_2017!L23</f>
        <v>0</v>
      </c>
      <c r="L23" s="89">
        <f>[6]Supplybp_2017!M23</f>
        <v>0</v>
      </c>
      <c r="M23" s="89">
        <f>[6]Supplybp_2017!N23</f>
        <v>0</v>
      </c>
      <c r="N23" s="89">
        <f>[6]Supplybp_2017!O23</f>
        <v>0</v>
      </c>
      <c r="O23" s="89">
        <f>[6]Supplybp_2017!P23</f>
        <v>0</v>
      </c>
      <c r="P23" s="89">
        <f>[6]Supplybp_2017!Q23</f>
        <v>10704.053678693877</v>
      </c>
      <c r="Q23" s="89">
        <f>[6]Supplybp_2017!R23</f>
        <v>0</v>
      </c>
      <c r="R23" s="89">
        <f>[6]Supplybp_2017!S23</f>
        <v>0</v>
      </c>
      <c r="S23" s="89">
        <f>[6]Supplybp_2017!T23</f>
        <v>0</v>
      </c>
      <c r="T23" s="89">
        <f>[6]Supplybp_2017!U23</f>
        <v>0</v>
      </c>
      <c r="U23" s="89">
        <f>[6]Supplybp_2017!V23</f>
        <v>0</v>
      </c>
      <c r="V23" s="89">
        <f>[6]Supplybp_2017!W23</f>
        <v>0</v>
      </c>
      <c r="W23" s="89">
        <f>[6]Supplybp_2017!X23</f>
        <v>0</v>
      </c>
      <c r="X23" s="89">
        <f>[6]Supplybp_2017!Y23</f>
        <v>0</v>
      </c>
      <c r="Y23" s="89">
        <f>[6]Supplybp_2017!Z23</f>
        <v>0</v>
      </c>
      <c r="Z23" s="89">
        <f>[6]Supplybp_2017!AA23</f>
        <v>0</v>
      </c>
      <c r="AA23" s="89">
        <f>[6]Supplybp_2017!AB23</f>
        <v>0</v>
      </c>
      <c r="AB23" s="89">
        <f>[6]Supplybp_2017!AC23</f>
        <v>0</v>
      </c>
      <c r="AC23" s="89">
        <f>[6]Supplybp_2017!AD23</f>
        <v>0</v>
      </c>
      <c r="AD23" s="89">
        <f>[6]Supplybp_2017!AE23</f>
        <v>0</v>
      </c>
      <c r="AE23" s="89">
        <f>[6]Supplybp_2017!AF23</f>
        <v>0</v>
      </c>
      <c r="AF23" s="89">
        <f>[6]Supplybp_2017!AG23</f>
        <v>0</v>
      </c>
      <c r="AG23" s="89">
        <f>[6]Supplybp_2017!AH23</f>
        <v>0</v>
      </c>
      <c r="AH23" s="89">
        <f>[6]Supplybp_2017!AI23</f>
        <v>62.550453274072716</v>
      </c>
      <c r="AI23" s="89">
        <f>[6]Supplybp_2017!AJ23</f>
        <v>0</v>
      </c>
      <c r="AJ23" s="89">
        <f>[6]Supplybp_2017!AK23</f>
        <v>0</v>
      </c>
      <c r="AK23" s="89">
        <f>[6]Supplybp_2017!AL23</f>
        <v>0</v>
      </c>
      <c r="AL23" s="89">
        <f>[6]Supplybp_2017!AM23</f>
        <v>0</v>
      </c>
      <c r="AM23" s="89">
        <f>[6]Supplybp_2017!AN23</f>
        <v>10766.60413196795</v>
      </c>
      <c r="AN23" s="89">
        <f>[6]Supplybp_2017!AO23</f>
        <v>0</v>
      </c>
      <c r="AO23" s="89">
        <f>[6]Supplybp_2017!AP23</f>
        <v>10766.60413196795</v>
      </c>
      <c r="AP23" s="89">
        <f>[6]Supplybp_2017!AQ23</f>
        <v>0</v>
      </c>
      <c r="AQ23" s="89">
        <f>[6]Supplybp_2017!AR23</f>
        <v>-680.59895661797259</v>
      </c>
      <c r="AR23" s="89">
        <f>[6]Supplybp_2017!AS23</f>
        <v>10086.005175349977</v>
      </c>
      <c r="AU23" s="103"/>
    </row>
    <row r="24" spans="1:47">
      <c r="A24" s="37" t="s">
        <v>155</v>
      </c>
      <c r="B24" s="23" t="s">
        <v>157</v>
      </c>
      <c r="C24" s="106" t="s">
        <v>156</v>
      </c>
      <c r="D24" s="89">
        <f>[6]Supplybp_2017!E24</f>
        <v>0</v>
      </c>
      <c r="E24" s="89">
        <f>[6]Supplybp_2017!F24</f>
        <v>0</v>
      </c>
      <c r="F24" s="89">
        <f>[6]Supplybp_2017!G24</f>
        <v>0</v>
      </c>
      <c r="G24" s="89">
        <f>[6]Supplybp_2017!H24</f>
        <v>0</v>
      </c>
      <c r="H24" s="89">
        <f>[6]Supplybp_2017!I24</f>
        <v>0</v>
      </c>
      <c r="I24" s="89">
        <f>[6]Supplybp_2017!J24</f>
        <v>0</v>
      </c>
      <c r="J24" s="89">
        <f>[6]Supplybp_2017!K24</f>
        <v>0</v>
      </c>
      <c r="K24" s="89">
        <f>[6]Supplybp_2017!L24</f>
        <v>0</v>
      </c>
      <c r="L24" s="89">
        <f>[6]Supplybp_2017!M24</f>
        <v>0</v>
      </c>
      <c r="M24" s="89">
        <f>[6]Supplybp_2017!N24</f>
        <v>0</v>
      </c>
      <c r="N24" s="89">
        <f>[6]Supplybp_2017!O24</f>
        <v>0</v>
      </c>
      <c r="O24" s="89">
        <f>[6]Supplybp_2017!P24</f>
        <v>0</v>
      </c>
      <c r="P24" s="89">
        <f>[6]Supplybp_2017!Q24</f>
        <v>0</v>
      </c>
      <c r="Q24" s="89">
        <f>[6]Supplybp_2017!R24</f>
        <v>13641.448054853452</v>
      </c>
      <c r="R24" s="89">
        <f>[6]Supplybp_2017!S24</f>
        <v>0</v>
      </c>
      <c r="S24" s="89">
        <f>[6]Supplybp_2017!T24</f>
        <v>0</v>
      </c>
      <c r="T24" s="89">
        <f>[6]Supplybp_2017!U24</f>
        <v>0</v>
      </c>
      <c r="U24" s="89">
        <f>[6]Supplybp_2017!V24</f>
        <v>0</v>
      </c>
      <c r="V24" s="89">
        <f>[6]Supplybp_2017!W24</f>
        <v>0</v>
      </c>
      <c r="W24" s="89">
        <f>[6]Supplybp_2017!X24</f>
        <v>0</v>
      </c>
      <c r="X24" s="89">
        <f>[6]Supplybp_2017!Y24</f>
        <v>0</v>
      </c>
      <c r="Y24" s="89">
        <f>[6]Supplybp_2017!Z24</f>
        <v>0</v>
      </c>
      <c r="Z24" s="89">
        <f>[6]Supplybp_2017!AA24</f>
        <v>0</v>
      </c>
      <c r="AA24" s="89">
        <f>[6]Supplybp_2017!AB24</f>
        <v>0</v>
      </c>
      <c r="AB24" s="89">
        <f>[6]Supplybp_2017!AC24</f>
        <v>0</v>
      </c>
      <c r="AC24" s="89">
        <f>[6]Supplybp_2017!AD24</f>
        <v>0</v>
      </c>
      <c r="AD24" s="89">
        <f>[6]Supplybp_2017!AE24</f>
        <v>0</v>
      </c>
      <c r="AE24" s="89">
        <f>[6]Supplybp_2017!AF24</f>
        <v>0</v>
      </c>
      <c r="AF24" s="89">
        <f>[6]Supplybp_2017!AG24</f>
        <v>0</v>
      </c>
      <c r="AG24" s="89">
        <f>[6]Supplybp_2017!AH24</f>
        <v>0</v>
      </c>
      <c r="AH24" s="89">
        <f>[6]Supplybp_2017!AI24</f>
        <v>0</v>
      </c>
      <c r="AI24" s="89">
        <f>[6]Supplybp_2017!AJ24</f>
        <v>0</v>
      </c>
      <c r="AJ24" s="89">
        <f>[6]Supplybp_2017!AK24</f>
        <v>0</v>
      </c>
      <c r="AK24" s="89">
        <f>[6]Supplybp_2017!AL24</f>
        <v>0</v>
      </c>
      <c r="AL24" s="89">
        <f>[6]Supplybp_2017!AM24</f>
        <v>0</v>
      </c>
      <c r="AM24" s="89">
        <f>[6]Supplybp_2017!AN24</f>
        <v>13641.448054853452</v>
      </c>
      <c r="AN24" s="89">
        <f>[6]Supplybp_2017!AO24</f>
        <v>2103.0266021606799</v>
      </c>
      <c r="AO24" s="89">
        <f>[6]Supplybp_2017!AP24</f>
        <v>15744.474657014132</v>
      </c>
      <c r="AP24" s="89">
        <f>[6]Supplybp_2017!AQ24</f>
        <v>2797.1866239015421</v>
      </c>
      <c r="AQ24" s="89">
        <f>[6]Supplybp_2017!AR24</f>
        <v>1557.0615031762461</v>
      </c>
      <c r="AR24" s="89">
        <f>[6]Supplybp_2017!AS24</f>
        <v>20098.722784091922</v>
      </c>
      <c r="AU24" s="103"/>
    </row>
    <row r="25" spans="1:47">
      <c r="A25" s="37" t="s">
        <v>158</v>
      </c>
      <c r="B25" s="23" t="s">
        <v>160</v>
      </c>
      <c r="C25" s="106" t="s">
        <v>159</v>
      </c>
      <c r="D25" s="89">
        <f>[6]Supplybp_2017!E25</f>
        <v>0</v>
      </c>
      <c r="E25" s="89">
        <f>[6]Supplybp_2017!F25</f>
        <v>1555.4356861771009</v>
      </c>
      <c r="F25" s="89">
        <f>[6]Supplybp_2017!G25</f>
        <v>0</v>
      </c>
      <c r="G25" s="89">
        <f>[6]Supplybp_2017!H25</f>
        <v>0</v>
      </c>
      <c r="H25" s="89">
        <f>[6]Supplybp_2017!I25</f>
        <v>0</v>
      </c>
      <c r="I25" s="89">
        <f>[6]Supplybp_2017!J25</f>
        <v>9.8228841917310543</v>
      </c>
      <c r="J25" s="89">
        <f>[6]Supplybp_2017!K25</f>
        <v>0</v>
      </c>
      <c r="K25" s="89">
        <f>[6]Supplybp_2017!L25</f>
        <v>1033.2959075594952</v>
      </c>
      <c r="L25" s="89">
        <f>[6]Supplybp_2017!M25</f>
        <v>39.556072580308168</v>
      </c>
      <c r="M25" s="89">
        <f>[6]Supplybp_2017!N25</f>
        <v>0</v>
      </c>
      <c r="N25" s="89">
        <f>[6]Supplybp_2017!O25</f>
        <v>44.220112400266444</v>
      </c>
      <c r="O25" s="89">
        <f>[6]Supplybp_2017!P25</f>
        <v>0</v>
      </c>
      <c r="P25" s="89">
        <f>[6]Supplybp_2017!Q25</f>
        <v>21.727329078577991</v>
      </c>
      <c r="Q25" s="89">
        <f>[6]Supplybp_2017!R25</f>
        <v>281.31663280803775</v>
      </c>
      <c r="R25" s="89">
        <f>[6]Supplybp_2017!S25</f>
        <v>350955.35754135263</v>
      </c>
      <c r="S25" s="89">
        <f>[6]Supplybp_2017!T25</f>
        <v>0.65534235468351087</v>
      </c>
      <c r="T25" s="89">
        <f>[6]Supplybp_2017!U25</f>
        <v>944.83329762440189</v>
      </c>
      <c r="U25" s="89">
        <f>[6]Supplybp_2017!V25</f>
        <v>316.7671699250875</v>
      </c>
      <c r="V25" s="89">
        <f>[6]Supplybp_2017!W25</f>
        <v>245.77228241936126</v>
      </c>
      <c r="W25" s="89">
        <f>[6]Supplybp_2017!X25</f>
        <v>671.58698313603202</v>
      </c>
      <c r="X25" s="89">
        <f>[6]Supplybp_2017!Y25</f>
        <v>0</v>
      </c>
      <c r="Y25" s="89">
        <f>[6]Supplybp_2017!Z25</f>
        <v>948.27318183754539</v>
      </c>
      <c r="Z25" s="89">
        <f>[6]Supplybp_2017!AA25</f>
        <v>424.01061518506742</v>
      </c>
      <c r="AA25" s="89">
        <f>[6]Supplybp_2017!AB25</f>
        <v>0</v>
      </c>
      <c r="AB25" s="89">
        <f>[6]Supplybp_2017!AC25</f>
        <v>0</v>
      </c>
      <c r="AC25" s="89">
        <f>[6]Supplybp_2017!AD25</f>
        <v>0</v>
      </c>
      <c r="AD25" s="89">
        <f>[6]Supplybp_2017!AE25</f>
        <v>123.34600274029663</v>
      </c>
      <c r="AE25" s="89">
        <f>[6]Supplybp_2017!AF25</f>
        <v>989.38161382496332</v>
      </c>
      <c r="AF25" s="89">
        <f>[6]Supplybp_2017!AG25</f>
        <v>78.826335966693449</v>
      </c>
      <c r="AG25" s="89">
        <f>[6]Supplybp_2017!AH25</f>
        <v>316.03674768623739</v>
      </c>
      <c r="AH25" s="89">
        <f>[6]Supplybp_2017!AI25</f>
        <v>0</v>
      </c>
      <c r="AI25" s="89">
        <f>[6]Supplybp_2017!AJ25</f>
        <v>0</v>
      </c>
      <c r="AJ25" s="89">
        <f>[6]Supplybp_2017!AK25</f>
        <v>0</v>
      </c>
      <c r="AK25" s="89">
        <f>[6]Supplybp_2017!AL25</f>
        <v>0</v>
      </c>
      <c r="AL25" s="89">
        <f>[6]Supplybp_2017!AM25</f>
        <v>19.705480857040545</v>
      </c>
      <c r="AM25" s="89">
        <f>[6]Supplybp_2017!AN25</f>
        <v>359019.9272197056</v>
      </c>
      <c r="AN25" s="89">
        <f>[6]Supplybp_2017!AO25</f>
        <v>125.9685751607911</v>
      </c>
      <c r="AO25" s="89">
        <f>[6]Supplybp_2017!AP25</f>
        <v>359145.89579486637</v>
      </c>
      <c r="AP25" s="89">
        <f>[6]Supplybp_2017!AQ25</f>
        <v>0</v>
      </c>
      <c r="AQ25" s="89">
        <f>[6]Supplybp_2017!AR25</f>
        <v>7854.8247866713446</v>
      </c>
      <c r="AR25" s="89">
        <f>[6]Supplybp_2017!AS25</f>
        <v>367000.72058153769</v>
      </c>
      <c r="AU25" s="103"/>
    </row>
    <row r="26" spans="1:47">
      <c r="A26" s="37" t="s">
        <v>161</v>
      </c>
      <c r="B26" s="23" t="s">
        <v>163</v>
      </c>
      <c r="C26" s="106" t="s">
        <v>162</v>
      </c>
      <c r="D26" s="89">
        <f>[6]Supplybp_2017!E26</f>
        <v>0</v>
      </c>
      <c r="E26" s="89">
        <f>[6]Supplybp_2017!F26</f>
        <v>1.4173275688035598</v>
      </c>
      <c r="F26" s="89">
        <f>[6]Supplybp_2017!G26</f>
        <v>41.793081156630613</v>
      </c>
      <c r="G26" s="89">
        <f>[6]Supplybp_2017!H26</f>
        <v>0</v>
      </c>
      <c r="H26" s="89">
        <f>[6]Supplybp_2017!I26</f>
        <v>0</v>
      </c>
      <c r="I26" s="89">
        <f>[6]Supplybp_2017!J26</f>
        <v>0</v>
      </c>
      <c r="J26" s="89">
        <f>[6]Supplybp_2017!K26</f>
        <v>0</v>
      </c>
      <c r="K26" s="89">
        <f>[6]Supplybp_2017!L26</f>
        <v>1.653535351995822</v>
      </c>
      <c r="L26" s="89">
        <f>[6]Supplybp_2017!M26</f>
        <v>6.7022306953578532</v>
      </c>
      <c r="M26" s="89">
        <f>[6]Supplybp_2017!N26</f>
        <v>0</v>
      </c>
      <c r="N26" s="89">
        <f>[6]Supplybp_2017!O26</f>
        <v>44.337296116640424</v>
      </c>
      <c r="O26" s="89">
        <f>[6]Supplybp_2017!P26</f>
        <v>0</v>
      </c>
      <c r="P26" s="89">
        <f>[6]Supplybp_2017!Q26</f>
        <v>0</v>
      </c>
      <c r="Q26" s="89">
        <f>[6]Supplybp_2017!R26</f>
        <v>2.4278883137083054</v>
      </c>
      <c r="R26" s="89">
        <f>[6]Supplybp_2017!S26</f>
        <v>172.32517069190718</v>
      </c>
      <c r="S26" s="89">
        <f>[6]Supplybp_2017!T26</f>
        <v>13426.5278133587</v>
      </c>
      <c r="T26" s="89">
        <f>[6]Supplybp_2017!U26</f>
        <v>22686.824569684424</v>
      </c>
      <c r="U26" s="89">
        <f>[6]Supplybp_2017!V26</f>
        <v>89.550940204094942</v>
      </c>
      <c r="V26" s="89">
        <f>[6]Supplybp_2017!W26</f>
        <v>12.690751098957275</v>
      </c>
      <c r="W26" s="89">
        <f>[6]Supplybp_2017!X26</f>
        <v>3.6084101272257287</v>
      </c>
      <c r="X26" s="89">
        <f>[6]Supplybp_2017!Y26</f>
        <v>0</v>
      </c>
      <c r="Y26" s="89">
        <f>[6]Supplybp_2017!Z26</f>
        <v>17.374940589015214</v>
      </c>
      <c r="Z26" s="89">
        <f>[6]Supplybp_2017!AA26</f>
        <v>0</v>
      </c>
      <c r="AA26" s="89">
        <f>[6]Supplybp_2017!AB26</f>
        <v>0</v>
      </c>
      <c r="AB26" s="89">
        <f>[6]Supplybp_2017!AC26</f>
        <v>0</v>
      </c>
      <c r="AC26" s="89">
        <f>[6]Supplybp_2017!AD26</f>
        <v>0</v>
      </c>
      <c r="AD26" s="89">
        <f>[6]Supplybp_2017!AE26</f>
        <v>3.2185688531057717</v>
      </c>
      <c r="AE26" s="89">
        <f>[6]Supplybp_2017!AF26</f>
        <v>0</v>
      </c>
      <c r="AF26" s="89">
        <f>[6]Supplybp_2017!AG26</f>
        <v>11.198613326253424</v>
      </c>
      <c r="AG26" s="89">
        <f>[6]Supplybp_2017!AH26</f>
        <v>2.1637602938475591</v>
      </c>
      <c r="AH26" s="89">
        <f>[6]Supplybp_2017!AI26</f>
        <v>0</v>
      </c>
      <c r="AI26" s="89">
        <f>[6]Supplybp_2017!AJ26</f>
        <v>0</v>
      </c>
      <c r="AJ26" s="89">
        <f>[6]Supplybp_2017!AK26</f>
        <v>0</v>
      </c>
      <c r="AK26" s="89">
        <f>[6]Supplybp_2017!AL26</f>
        <v>0</v>
      </c>
      <c r="AL26" s="89">
        <f>[6]Supplybp_2017!AM26</f>
        <v>86.38566463474865</v>
      </c>
      <c r="AM26" s="89">
        <f>[6]Supplybp_2017!AN26</f>
        <v>36610.200562065409</v>
      </c>
      <c r="AN26" s="89">
        <f>[6]Supplybp_2017!AO26</f>
        <v>0</v>
      </c>
      <c r="AO26" s="89">
        <f>[6]Supplybp_2017!AP26</f>
        <v>36610.200562065409</v>
      </c>
      <c r="AP26" s="89">
        <f>[6]Supplybp_2017!AQ26</f>
        <v>-7016.5256925361509</v>
      </c>
      <c r="AQ26" s="89">
        <f>[6]Supplybp_2017!AR26</f>
        <v>704.81168997084001</v>
      </c>
      <c r="AR26" s="89">
        <f>[6]Supplybp_2017!AS26</f>
        <v>30298.486559500099</v>
      </c>
      <c r="AU26" s="103"/>
    </row>
    <row r="27" spans="1:47">
      <c r="A27" s="37" t="s">
        <v>164</v>
      </c>
      <c r="B27" s="24" t="s">
        <v>166</v>
      </c>
      <c r="C27" s="106" t="s">
        <v>165</v>
      </c>
      <c r="D27" s="89">
        <f>[6]Supplybp_2017!E27</f>
        <v>20.438880740364727</v>
      </c>
      <c r="E27" s="89">
        <f>[6]Supplybp_2017!F27</f>
        <v>63.259829352573604</v>
      </c>
      <c r="F27" s="89">
        <f>[6]Supplybp_2017!G27</f>
        <v>1758.0773035569687</v>
      </c>
      <c r="G27" s="89">
        <f>[6]Supplybp_2017!H27</f>
        <v>1262.6635532432826</v>
      </c>
      <c r="H27" s="89">
        <f>[6]Supplybp_2017!I27</f>
        <v>283.26262035066543</v>
      </c>
      <c r="I27" s="89">
        <f>[6]Supplybp_2017!J27</f>
        <v>556.77860506807701</v>
      </c>
      <c r="J27" s="89">
        <f>[6]Supplybp_2017!K27</f>
        <v>107.23866000047389</v>
      </c>
      <c r="K27" s="89">
        <f>[6]Supplybp_2017!L27</f>
        <v>10.146958092762825</v>
      </c>
      <c r="L27" s="89">
        <f>[6]Supplybp_2017!M27</f>
        <v>2646.9068603944952</v>
      </c>
      <c r="M27" s="89">
        <f>[6]Supplybp_2017!N27</f>
        <v>300</v>
      </c>
      <c r="N27" s="89">
        <f>[6]Supplybp_2017!O27</f>
        <v>390.90907775929713</v>
      </c>
      <c r="O27" s="89">
        <f>[6]Supplybp_2017!P27</f>
        <v>0</v>
      </c>
      <c r="P27" s="89">
        <f>[6]Supplybp_2017!Q27</f>
        <v>0</v>
      </c>
      <c r="Q27" s="89">
        <f>[6]Supplybp_2017!R27</f>
        <v>3.6739797937578388E-2</v>
      </c>
      <c r="R27" s="89">
        <f>[6]Supplybp_2017!S27</f>
        <v>1514.4342805005294</v>
      </c>
      <c r="S27" s="89">
        <f>[6]Supplybp_2017!T27</f>
        <v>14.987626371745661</v>
      </c>
      <c r="T27" s="89">
        <f>[6]Supplybp_2017!U27</f>
        <v>131285.61535998227</v>
      </c>
      <c r="U27" s="89">
        <f>[6]Supplybp_2017!V27</f>
        <v>4089.7384748732429</v>
      </c>
      <c r="V27" s="89">
        <f>[6]Supplybp_2017!W27</f>
        <v>382.13504970018113</v>
      </c>
      <c r="W27" s="89">
        <f>[6]Supplybp_2017!X27</f>
        <v>0</v>
      </c>
      <c r="X27" s="89">
        <f>[6]Supplybp_2017!Y27</f>
        <v>0</v>
      </c>
      <c r="Y27" s="89">
        <f>[6]Supplybp_2017!Z27</f>
        <v>460.99345483278444</v>
      </c>
      <c r="Z27" s="89">
        <f>[6]Supplybp_2017!AA27</f>
        <v>5.5471646690745464</v>
      </c>
      <c r="AA27" s="89">
        <f>[6]Supplybp_2017!AB27</f>
        <v>620.23240573966427</v>
      </c>
      <c r="AB27" s="89">
        <f>[6]Supplybp_2017!AC27</f>
        <v>0</v>
      </c>
      <c r="AC27" s="89">
        <f>[6]Supplybp_2017!AD27</f>
        <v>0</v>
      </c>
      <c r="AD27" s="89">
        <f>[6]Supplybp_2017!AE27</f>
        <v>233.56906584769115</v>
      </c>
      <c r="AE27" s="89">
        <f>[6]Supplybp_2017!AF27</f>
        <v>1125.8316989552666</v>
      </c>
      <c r="AF27" s="89">
        <f>[6]Supplybp_2017!AG27</f>
        <v>0</v>
      </c>
      <c r="AG27" s="89">
        <f>[6]Supplybp_2017!AH27</f>
        <v>0</v>
      </c>
      <c r="AH27" s="89">
        <f>[6]Supplybp_2017!AI27</f>
        <v>0</v>
      </c>
      <c r="AI27" s="89">
        <f>[6]Supplybp_2017!AJ27</f>
        <v>0</v>
      </c>
      <c r="AJ27" s="89">
        <f>[6]Supplybp_2017!AK27</f>
        <v>0</v>
      </c>
      <c r="AK27" s="89">
        <f>[6]Supplybp_2017!AL27</f>
        <v>0</v>
      </c>
      <c r="AL27" s="89">
        <f>[6]Supplybp_2017!AM27</f>
        <v>117.38120868368124</v>
      </c>
      <c r="AM27" s="89">
        <f>[6]Supplybp_2017!AN27</f>
        <v>147250.18487851307</v>
      </c>
      <c r="AN27" s="89">
        <f>[6]Supplybp_2017!AO27</f>
        <v>0</v>
      </c>
      <c r="AO27" s="89">
        <f>[6]Supplybp_2017!AP27</f>
        <v>147250.18487851307</v>
      </c>
      <c r="AP27" s="89">
        <f>[6]Supplybp_2017!AQ27</f>
        <v>-148921.88144077122</v>
      </c>
      <c r="AQ27" s="89">
        <f>[6]Supplybp_2017!AR27</f>
        <v>2700</v>
      </c>
      <c r="AR27" s="89">
        <f>[6]Supplybp_2017!AS27</f>
        <v>1028.3034377418517</v>
      </c>
      <c r="AU27" s="103"/>
    </row>
    <row r="28" spans="1:47">
      <c r="A28" s="37" t="s">
        <v>167</v>
      </c>
      <c r="B28" s="23" t="s">
        <v>169</v>
      </c>
      <c r="C28" s="106" t="s">
        <v>168</v>
      </c>
      <c r="D28" s="89">
        <f>[6]Supplybp_2017!E28</f>
        <v>0</v>
      </c>
      <c r="E28" s="89">
        <f>[6]Supplybp_2017!F28</f>
        <v>272.9992898262567</v>
      </c>
      <c r="F28" s="89">
        <f>[6]Supplybp_2017!G28</f>
        <v>564.67679396937524</v>
      </c>
      <c r="G28" s="89">
        <f>[6]Supplybp_2017!H28</f>
        <v>332.95644562140888</v>
      </c>
      <c r="H28" s="89">
        <f>[6]Supplybp_2017!I28</f>
        <v>52.528761710576049</v>
      </c>
      <c r="I28" s="89">
        <f>[6]Supplybp_2017!J28</f>
        <v>0</v>
      </c>
      <c r="J28" s="89">
        <f>[6]Supplybp_2017!K28</f>
        <v>0.27960071125741359</v>
      </c>
      <c r="K28" s="89">
        <f>[6]Supplybp_2017!L28</f>
        <v>284.24671720328848</v>
      </c>
      <c r="L28" s="89">
        <f>[6]Supplybp_2017!M28</f>
        <v>335.3189009248419</v>
      </c>
      <c r="M28" s="89">
        <f>[6]Supplybp_2017!N28</f>
        <v>63.82450103097527</v>
      </c>
      <c r="N28" s="89">
        <f>[6]Supplybp_2017!O28</f>
        <v>62.714722125517056</v>
      </c>
      <c r="O28" s="89">
        <f>[6]Supplybp_2017!P28</f>
        <v>0</v>
      </c>
      <c r="P28" s="89">
        <f>[6]Supplybp_2017!Q28</f>
        <v>11.001653692132402</v>
      </c>
      <c r="Q28" s="89">
        <f>[6]Supplybp_2017!R28</f>
        <v>9.4788678678952252</v>
      </c>
      <c r="R28" s="89">
        <f>[6]Supplybp_2017!S28</f>
        <v>2776.1122565864293</v>
      </c>
      <c r="S28" s="89">
        <f>[6]Supplybp_2017!T28</f>
        <v>14.489459622453721</v>
      </c>
      <c r="T28" s="89">
        <f>[6]Supplybp_2017!U28</f>
        <v>2557.6883866150292</v>
      </c>
      <c r="U28" s="89">
        <f>[6]Supplybp_2017!V28</f>
        <v>69074.842818457371</v>
      </c>
      <c r="V28" s="89">
        <f>[6]Supplybp_2017!W28</f>
        <v>862.6535322080681</v>
      </c>
      <c r="W28" s="89">
        <f>[6]Supplybp_2017!X28</f>
        <v>0</v>
      </c>
      <c r="X28" s="89">
        <f>[6]Supplybp_2017!Y28</f>
        <v>0</v>
      </c>
      <c r="Y28" s="89">
        <f>[6]Supplybp_2017!Z28</f>
        <v>765.06630278005468</v>
      </c>
      <c r="Z28" s="89">
        <f>[6]Supplybp_2017!AA28</f>
        <v>14.614018653930858</v>
      </c>
      <c r="AA28" s="89">
        <f>[6]Supplybp_2017!AB28</f>
        <v>173.1035666586838</v>
      </c>
      <c r="AB28" s="89">
        <f>[6]Supplybp_2017!AC28</f>
        <v>0</v>
      </c>
      <c r="AC28" s="89">
        <f>[6]Supplybp_2017!AD28</f>
        <v>0</v>
      </c>
      <c r="AD28" s="89">
        <f>[6]Supplybp_2017!AE28</f>
        <v>295.6487599908404</v>
      </c>
      <c r="AE28" s="89">
        <f>[6]Supplybp_2017!AF28</f>
        <v>8.2511985894235984</v>
      </c>
      <c r="AF28" s="89">
        <f>[6]Supplybp_2017!AG28</f>
        <v>69.700628798428042</v>
      </c>
      <c r="AG28" s="89">
        <f>[6]Supplybp_2017!AH28</f>
        <v>84.669867457814547</v>
      </c>
      <c r="AH28" s="89">
        <f>[6]Supplybp_2017!AI28</f>
        <v>0</v>
      </c>
      <c r="AI28" s="89">
        <f>[6]Supplybp_2017!AJ28</f>
        <v>0</v>
      </c>
      <c r="AJ28" s="89">
        <f>[6]Supplybp_2017!AK28</f>
        <v>0</v>
      </c>
      <c r="AK28" s="89">
        <f>[6]Supplybp_2017!AL28</f>
        <v>3.5992319539338746</v>
      </c>
      <c r="AL28" s="89">
        <f>[6]Supplybp_2017!AM28</f>
        <v>376.78105577441846</v>
      </c>
      <c r="AM28" s="89">
        <f>[6]Supplybp_2017!AN28</f>
        <v>79067.247338830421</v>
      </c>
      <c r="AN28" s="89">
        <f>[6]Supplybp_2017!AO28</f>
        <v>0</v>
      </c>
      <c r="AO28" s="89">
        <f>[6]Supplybp_2017!AP28</f>
        <v>79067.247338830421</v>
      </c>
      <c r="AP28" s="89">
        <f>[6]Supplybp_2017!AQ28</f>
        <v>-77181.782617897654</v>
      </c>
      <c r="AQ28" s="89">
        <f>[6]Supplybp_2017!AR28</f>
        <v>0</v>
      </c>
      <c r="AR28" s="89">
        <f>[6]Supplybp_2017!AS28</f>
        <v>1885.4647209327668</v>
      </c>
      <c r="AU28" s="103"/>
    </row>
    <row r="29" spans="1:47">
      <c r="A29" s="37" t="s">
        <v>170</v>
      </c>
      <c r="B29" s="23" t="s">
        <v>172</v>
      </c>
      <c r="C29" s="106" t="s">
        <v>171</v>
      </c>
      <c r="D29" s="89">
        <f>[6]Supplybp_2017!E29</f>
        <v>0</v>
      </c>
      <c r="E29" s="89">
        <f>[6]Supplybp_2017!F29</f>
        <v>2568.8461664934898</v>
      </c>
      <c r="F29" s="89">
        <f>[6]Supplybp_2017!G29</f>
        <v>0.18447263080756732</v>
      </c>
      <c r="G29" s="89">
        <f>[6]Supplybp_2017!H29</f>
        <v>55.573073192083825</v>
      </c>
      <c r="H29" s="89">
        <f>[6]Supplybp_2017!I29</f>
        <v>17.764107540145929</v>
      </c>
      <c r="I29" s="89">
        <f>[6]Supplybp_2017!J29</f>
        <v>0</v>
      </c>
      <c r="J29" s="89">
        <f>[6]Supplybp_2017!K29</f>
        <v>0</v>
      </c>
      <c r="K29" s="89">
        <f>[6]Supplybp_2017!L29</f>
        <v>35.153566402455347</v>
      </c>
      <c r="L29" s="89">
        <f>[6]Supplybp_2017!M29</f>
        <v>3000.5151528521774</v>
      </c>
      <c r="M29" s="89">
        <f>[6]Supplybp_2017!N29</f>
        <v>0</v>
      </c>
      <c r="N29" s="89">
        <f>[6]Supplybp_2017!O29</f>
        <v>20.835723751949672</v>
      </c>
      <c r="O29" s="89">
        <f>[6]Supplybp_2017!P29</f>
        <v>0</v>
      </c>
      <c r="P29" s="89">
        <f>[6]Supplybp_2017!Q29</f>
        <v>0</v>
      </c>
      <c r="Q29" s="89">
        <f>[6]Supplybp_2017!R29</f>
        <v>0</v>
      </c>
      <c r="R29" s="89">
        <f>[6]Supplybp_2017!S29</f>
        <v>6409.8204834634134</v>
      </c>
      <c r="S29" s="89">
        <f>[6]Supplybp_2017!T29</f>
        <v>0</v>
      </c>
      <c r="T29" s="89">
        <f>[6]Supplybp_2017!U29</f>
        <v>36.36996464661528</v>
      </c>
      <c r="U29" s="89">
        <f>[6]Supplybp_2017!V29</f>
        <v>16.28038074439074</v>
      </c>
      <c r="V29" s="89">
        <f>[6]Supplybp_2017!W29</f>
        <v>59191.850128000107</v>
      </c>
      <c r="W29" s="89">
        <f>[6]Supplybp_2017!X29</f>
        <v>0</v>
      </c>
      <c r="X29" s="89">
        <f>[6]Supplybp_2017!Y29</f>
        <v>0</v>
      </c>
      <c r="Y29" s="89">
        <f>[6]Supplybp_2017!Z29</f>
        <v>2.6367412250814928E-2</v>
      </c>
      <c r="Z29" s="89">
        <f>[6]Supplybp_2017!AA29</f>
        <v>0</v>
      </c>
      <c r="AA29" s="89">
        <f>[6]Supplybp_2017!AB29</f>
        <v>0</v>
      </c>
      <c r="AB29" s="89">
        <f>[6]Supplybp_2017!AC29</f>
        <v>0</v>
      </c>
      <c r="AC29" s="89">
        <f>[6]Supplybp_2017!AD29</f>
        <v>0</v>
      </c>
      <c r="AD29" s="89">
        <f>[6]Supplybp_2017!AE29</f>
        <v>0</v>
      </c>
      <c r="AE29" s="89">
        <f>[6]Supplybp_2017!AF29</f>
        <v>0</v>
      </c>
      <c r="AF29" s="89">
        <f>[6]Supplybp_2017!AG29</f>
        <v>0</v>
      </c>
      <c r="AG29" s="89">
        <f>[6]Supplybp_2017!AH29</f>
        <v>86.871652616640816</v>
      </c>
      <c r="AH29" s="89">
        <f>[6]Supplybp_2017!AI29</f>
        <v>0</v>
      </c>
      <c r="AI29" s="89">
        <f>[6]Supplybp_2017!AJ29</f>
        <v>0</v>
      </c>
      <c r="AJ29" s="89">
        <f>[6]Supplybp_2017!AK29</f>
        <v>0</v>
      </c>
      <c r="AK29" s="89">
        <f>[6]Supplybp_2017!AL29</f>
        <v>0</v>
      </c>
      <c r="AL29" s="89">
        <f>[6]Supplybp_2017!AM29</f>
        <v>0</v>
      </c>
      <c r="AM29" s="89">
        <f>[6]Supplybp_2017!AN29</f>
        <v>71440.091239746529</v>
      </c>
      <c r="AN29" s="89">
        <f>[6]Supplybp_2017!AO29</f>
        <v>24156.818510149911</v>
      </c>
      <c r="AO29" s="89">
        <f>[6]Supplybp_2017!AP29</f>
        <v>95596.90974989644</v>
      </c>
      <c r="AP29" s="89">
        <f>[6]Supplybp_2017!AQ29</f>
        <v>-45998.031873515451</v>
      </c>
      <c r="AQ29" s="89">
        <f>[6]Supplybp_2017!AR29</f>
        <v>45.595611938923071</v>
      </c>
      <c r="AR29" s="89">
        <f>[6]Supplybp_2017!AS29</f>
        <v>49644.473488319913</v>
      </c>
      <c r="AT29" s="84" t="s">
        <v>66</v>
      </c>
      <c r="AU29" s="103"/>
    </row>
    <row r="30" spans="1:47">
      <c r="A30" s="37" t="s">
        <v>173</v>
      </c>
      <c r="B30" s="23" t="s">
        <v>175</v>
      </c>
      <c r="C30" s="106" t="s">
        <v>174</v>
      </c>
      <c r="D30" s="89">
        <f>[6]Supplybp_2017!E30</f>
        <v>0</v>
      </c>
      <c r="E30" s="89">
        <f>[6]Supplybp_2017!F30</f>
        <v>0</v>
      </c>
      <c r="F30" s="89">
        <f>[6]Supplybp_2017!G30</f>
        <v>135.39522465313743</v>
      </c>
      <c r="G30" s="89">
        <f>[6]Supplybp_2017!H30</f>
        <v>0</v>
      </c>
      <c r="H30" s="89">
        <f>[6]Supplybp_2017!I30</f>
        <v>0</v>
      </c>
      <c r="I30" s="89">
        <f>[6]Supplybp_2017!J30</f>
        <v>0</v>
      </c>
      <c r="J30" s="89">
        <f>[6]Supplybp_2017!K30</f>
        <v>0</v>
      </c>
      <c r="K30" s="89">
        <f>[6]Supplybp_2017!L30</f>
        <v>0</v>
      </c>
      <c r="L30" s="89">
        <f>[6]Supplybp_2017!M30</f>
        <v>0</v>
      </c>
      <c r="M30" s="89">
        <f>[6]Supplybp_2017!N30</f>
        <v>0</v>
      </c>
      <c r="N30" s="89">
        <f>[6]Supplybp_2017!O30</f>
        <v>0</v>
      </c>
      <c r="O30" s="89">
        <f>[6]Supplybp_2017!P30</f>
        <v>0</v>
      </c>
      <c r="P30" s="89">
        <f>[6]Supplybp_2017!Q30</f>
        <v>0</v>
      </c>
      <c r="Q30" s="89">
        <f>[6]Supplybp_2017!R30</f>
        <v>0</v>
      </c>
      <c r="R30" s="89">
        <f>[6]Supplybp_2017!S30</f>
        <v>10.971126460453629</v>
      </c>
      <c r="S30" s="89">
        <f>[6]Supplybp_2017!T30</f>
        <v>0</v>
      </c>
      <c r="T30" s="89">
        <f>[6]Supplybp_2017!U30</f>
        <v>6.6636794323505297</v>
      </c>
      <c r="U30" s="89">
        <f>[6]Supplybp_2017!V30</f>
        <v>0</v>
      </c>
      <c r="V30" s="89">
        <f>[6]Supplybp_2017!W30</f>
        <v>4.927383946963567</v>
      </c>
      <c r="W30" s="89">
        <f>[6]Supplybp_2017!X30</f>
        <v>40589.200224761917</v>
      </c>
      <c r="X30" s="89">
        <f>[6]Supplybp_2017!Y30</f>
        <v>0</v>
      </c>
      <c r="Y30" s="89">
        <f>[6]Supplybp_2017!Z30</f>
        <v>81.862891396807754</v>
      </c>
      <c r="Z30" s="89">
        <f>[6]Supplybp_2017!AA30</f>
        <v>0</v>
      </c>
      <c r="AA30" s="89">
        <f>[6]Supplybp_2017!AB30</f>
        <v>0</v>
      </c>
      <c r="AB30" s="89">
        <f>[6]Supplybp_2017!AC30</f>
        <v>0</v>
      </c>
      <c r="AC30" s="89">
        <f>[6]Supplybp_2017!AD30</f>
        <v>0</v>
      </c>
      <c r="AD30" s="89">
        <f>[6]Supplybp_2017!AE30</f>
        <v>0.75203099163913689</v>
      </c>
      <c r="AE30" s="89">
        <f>[6]Supplybp_2017!AF30</f>
        <v>0</v>
      </c>
      <c r="AF30" s="89">
        <f>[6]Supplybp_2017!AG30</f>
        <v>0</v>
      </c>
      <c r="AG30" s="89">
        <f>[6]Supplybp_2017!AH30</f>
        <v>666.16270821038324</v>
      </c>
      <c r="AH30" s="89">
        <f>[6]Supplybp_2017!AI30</f>
        <v>740.19779829595245</v>
      </c>
      <c r="AI30" s="89">
        <f>[6]Supplybp_2017!AJ30</f>
        <v>0</v>
      </c>
      <c r="AJ30" s="89">
        <f>[6]Supplybp_2017!AK30</f>
        <v>0</v>
      </c>
      <c r="AK30" s="89">
        <f>[6]Supplybp_2017!AL30</f>
        <v>0</v>
      </c>
      <c r="AL30" s="89">
        <f>[6]Supplybp_2017!AM30</f>
        <v>0</v>
      </c>
      <c r="AM30" s="89">
        <f>[6]Supplybp_2017!AN30</f>
        <v>42236.133068149597</v>
      </c>
      <c r="AN30" s="89">
        <f>[6]Supplybp_2017!AO30</f>
        <v>44701.141530825618</v>
      </c>
      <c r="AO30" s="89">
        <f>[6]Supplybp_2017!AP30</f>
        <v>86937.274598975215</v>
      </c>
      <c r="AP30" s="89">
        <f>[6]Supplybp_2017!AQ30</f>
        <v>-9023.5373531776713</v>
      </c>
      <c r="AQ30" s="89">
        <f>[6]Supplybp_2017!AR30</f>
        <v>233.00862223753421</v>
      </c>
      <c r="AR30" s="89">
        <f>[6]Supplybp_2017!AS30</f>
        <v>78146.745868035083</v>
      </c>
      <c r="AU30" s="103"/>
    </row>
    <row r="31" spans="1:47">
      <c r="A31" s="37" t="s">
        <v>176</v>
      </c>
      <c r="B31" s="23" t="s">
        <v>178</v>
      </c>
      <c r="C31" s="106" t="s">
        <v>177</v>
      </c>
      <c r="D31" s="89">
        <f>[6]Supplybp_2017!E31</f>
        <v>0</v>
      </c>
      <c r="E31" s="89">
        <f>[6]Supplybp_2017!F31</f>
        <v>0</v>
      </c>
      <c r="F31" s="89">
        <f>[6]Supplybp_2017!G31</f>
        <v>0</v>
      </c>
      <c r="G31" s="89">
        <f>[6]Supplybp_2017!H31</f>
        <v>0</v>
      </c>
      <c r="H31" s="89">
        <f>[6]Supplybp_2017!I31</f>
        <v>0</v>
      </c>
      <c r="I31" s="89">
        <f>[6]Supplybp_2017!J31</f>
        <v>0</v>
      </c>
      <c r="J31" s="89">
        <f>[6]Supplybp_2017!K31</f>
        <v>0</v>
      </c>
      <c r="K31" s="89">
        <f>[6]Supplybp_2017!L31</f>
        <v>0</v>
      </c>
      <c r="L31" s="89">
        <f>[6]Supplybp_2017!M31</f>
        <v>0</v>
      </c>
      <c r="M31" s="89">
        <f>[6]Supplybp_2017!N31</f>
        <v>0</v>
      </c>
      <c r="N31" s="89">
        <f>[6]Supplybp_2017!O31</f>
        <v>0</v>
      </c>
      <c r="O31" s="89">
        <f>[6]Supplybp_2017!P31</f>
        <v>0</v>
      </c>
      <c r="P31" s="89">
        <f>[6]Supplybp_2017!Q31</f>
        <v>0</v>
      </c>
      <c r="Q31" s="89">
        <f>[6]Supplybp_2017!R31</f>
        <v>0</v>
      </c>
      <c r="R31" s="89">
        <f>[6]Supplybp_2017!S31</f>
        <v>0</v>
      </c>
      <c r="S31" s="89">
        <f>[6]Supplybp_2017!T31</f>
        <v>0</v>
      </c>
      <c r="T31" s="89">
        <f>[6]Supplybp_2017!U31</f>
        <v>1.5722100804418182</v>
      </c>
      <c r="U31" s="89">
        <f>[6]Supplybp_2017!V31</f>
        <v>0</v>
      </c>
      <c r="V31" s="89">
        <f>[6]Supplybp_2017!W31</f>
        <v>1198.8757052760548</v>
      </c>
      <c r="W31" s="89">
        <f>[6]Supplybp_2017!X31</f>
        <v>0</v>
      </c>
      <c r="X31" s="89">
        <f>[6]Supplybp_2017!Y31</f>
        <v>7536.4629338836421</v>
      </c>
      <c r="Y31" s="89">
        <f>[6]Supplybp_2017!Z31</f>
        <v>0</v>
      </c>
      <c r="Z31" s="89">
        <f>[6]Supplybp_2017!AA31</f>
        <v>0</v>
      </c>
      <c r="AA31" s="89">
        <f>[6]Supplybp_2017!AB31</f>
        <v>0</v>
      </c>
      <c r="AB31" s="89">
        <f>[6]Supplybp_2017!AC31</f>
        <v>0</v>
      </c>
      <c r="AC31" s="89">
        <f>[6]Supplybp_2017!AD31</f>
        <v>0</v>
      </c>
      <c r="AD31" s="89">
        <f>[6]Supplybp_2017!AE31</f>
        <v>0.27388783028832764</v>
      </c>
      <c r="AE31" s="89">
        <f>[6]Supplybp_2017!AF31</f>
        <v>0</v>
      </c>
      <c r="AF31" s="89">
        <f>[6]Supplybp_2017!AG31</f>
        <v>0</v>
      </c>
      <c r="AG31" s="89">
        <f>[6]Supplybp_2017!AH31</f>
        <v>0</v>
      </c>
      <c r="AH31" s="89">
        <f>[6]Supplybp_2017!AI31</f>
        <v>0</v>
      </c>
      <c r="AI31" s="89">
        <f>[6]Supplybp_2017!AJ31</f>
        <v>0</v>
      </c>
      <c r="AJ31" s="89">
        <f>[6]Supplybp_2017!AK31</f>
        <v>0</v>
      </c>
      <c r="AK31" s="89">
        <f>[6]Supplybp_2017!AL31</f>
        <v>0</v>
      </c>
      <c r="AL31" s="89">
        <f>[6]Supplybp_2017!AM31</f>
        <v>0</v>
      </c>
      <c r="AM31" s="89">
        <f>[6]Supplybp_2017!AN31</f>
        <v>8737.1847370704272</v>
      </c>
      <c r="AN31" s="89">
        <f>[6]Supplybp_2017!AO31</f>
        <v>307.10227285550275</v>
      </c>
      <c r="AO31" s="89">
        <f>[6]Supplybp_2017!AP31</f>
        <v>9044.2870099259308</v>
      </c>
      <c r="AP31" s="89">
        <f>[6]Supplybp_2017!AQ31</f>
        <v>267.02207376501582</v>
      </c>
      <c r="AQ31" s="89">
        <f>[6]Supplybp_2017!AR31</f>
        <v>52.30103399808236</v>
      </c>
      <c r="AR31" s="89">
        <f>[6]Supplybp_2017!AS31</f>
        <v>9363.6101176890297</v>
      </c>
      <c r="AU31" s="103"/>
    </row>
    <row r="32" spans="1:47">
      <c r="A32" s="37" t="s">
        <v>179</v>
      </c>
      <c r="B32" s="23" t="s">
        <v>181</v>
      </c>
      <c r="C32" s="106" t="s">
        <v>180</v>
      </c>
      <c r="D32" s="89">
        <f>[6]Supplybp_2017!E32</f>
        <v>250.84766547030657</v>
      </c>
      <c r="E32" s="89">
        <f>[6]Supplybp_2017!F32</f>
        <v>31.107066437215508</v>
      </c>
      <c r="F32" s="89">
        <f>[6]Supplybp_2017!G32</f>
        <v>170.65988146761407</v>
      </c>
      <c r="G32" s="89">
        <f>[6]Supplybp_2017!H32</f>
        <v>85.692656652100453</v>
      </c>
      <c r="H32" s="89">
        <f>[6]Supplybp_2017!I32</f>
        <v>169.64222907559321</v>
      </c>
      <c r="I32" s="89">
        <f>[6]Supplybp_2017!J32</f>
        <v>0</v>
      </c>
      <c r="J32" s="89">
        <f>[6]Supplybp_2017!K32</f>
        <v>9.3648008193749011</v>
      </c>
      <c r="K32" s="89">
        <f>[6]Supplybp_2017!L32</f>
        <v>1.4011478598698743</v>
      </c>
      <c r="L32" s="89">
        <f>[6]Supplybp_2017!M32</f>
        <v>0</v>
      </c>
      <c r="M32" s="89">
        <f>[6]Supplybp_2017!N32</f>
        <v>0</v>
      </c>
      <c r="N32" s="89">
        <f>[6]Supplybp_2017!O32</f>
        <v>2.3018230002031559</v>
      </c>
      <c r="O32" s="89">
        <f>[6]Supplybp_2017!P32</f>
        <v>0</v>
      </c>
      <c r="P32" s="89">
        <f>[6]Supplybp_2017!Q32</f>
        <v>0</v>
      </c>
      <c r="Q32" s="89">
        <f>[6]Supplybp_2017!R32</f>
        <v>6.0375734610753815</v>
      </c>
      <c r="R32" s="89">
        <f>[6]Supplybp_2017!S32</f>
        <v>3707.2808276749884</v>
      </c>
      <c r="S32" s="89">
        <f>[6]Supplybp_2017!T32</f>
        <v>4.6243118186755758</v>
      </c>
      <c r="T32" s="89">
        <f>[6]Supplybp_2017!U32</f>
        <v>179.5413628569234</v>
      </c>
      <c r="U32" s="89">
        <f>[6]Supplybp_2017!V32</f>
        <v>265.45849031082889</v>
      </c>
      <c r="V32" s="89">
        <f>[6]Supplybp_2017!W32</f>
        <v>910.88714617778919</v>
      </c>
      <c r="W32" s="89">
        <f>[6]Supplybp_2017!X32</f>
        <v>1.9617968528427228</v>
      </c>
      <c r="X32" s="89">
        <f>[6]Supplybp_2017!Y32</f>
        <v>0</v>
      </c>
      <c r="Y32" s="89">
        <f>[6]Supplybp_2017!Z32</f>
        <v>69040.549747999408</v>
      </c>
      <c r="Z32" s="89">
        <f>[6]Supplybp_2017!AA32</f>
        <v>3.0164027564298784E-3</v>
      </c>
      <c r="AA32" s="89">
        <f>[6]Supplybp_2017!AB32</f>
        <v>7.6186019469952564</v>
      </c>
      <c r="AB32" s="89">
        <f>[6]Supplybp_2017!AC32</f>
        <v>1.9014174974911198</v>
      </c>
      <c r="AC32" s="89">
        <f>[6]Supplybp_2017!AD32</f>
        <v>0</v>
      </c>
      <c r="AD32" s="89">
        <f>[6]Supplybp_2017!AE32</f>
        <v>100.09594394271781</v>
      </c>
      <c r="AE32" s="89">
        <f>[6]Supplybp_2017!AF32</f>
        <v>40.623754082039632</v>
      </c>
      <c r="AF32" s="89">
        <f>[6]Supplybp_2017!AG32</f>
        <v>28.581397430400195</v>
      </c>
      <c r="AG32" s="89">
        <f>[6]Supplybp_2017!AH32</f>
        <v>449.65268154215363</v>
      </c>
      <c r="AH32" s="89">
        <f>[6]Supplybp_2017!AI32</f>
        <v>0</v>
      </c>
      <c r="AI32" s="89">
        <f>[6]Supplybp_2017!AJ32</f>
        <v>0</v>
      </c>
      <c r="AJ32" s="89">
        <f>[6]Supplybp_2017!AK32</f>
        <v>0</v>
      </c>
      <c r="AK32" s="89">
        <f>[6]Supplybp_2017!AL32</f>
        <v>50.324751027385723</v>
      </c>
      <c r="AL32" s="89">
        <f>[6]Supplybp_2017!AM32</f>
        <v>126.50773614227008</v>
      </c>
      <c r="AM32" s="89">
        <f>[6]Supplybp_2017!AN32</f>
        <v>75642.667827949015</v>
      </c>
      <c r="AN32" s="89">
        <f>[6]Supplybp_2017!AO32</f>
        <v>41923.264299240764</v>
      </c>
      <c r="AO32" s="89">
        <f>[6]Supplybp_2017!AP32</f>
        <v>117565.93212718978</v>
      </c>
      <c r="AP32" s="89">
        <f>[6]Supplybp_2017!AQ32</f>
        <v>0</v>
      </c>
      <c r="AQ32" s="89">
        <f>[6]Supplybp_2017!AR32</f>
        <v>705.64363894859252</v>
      </c>
      <c r="AR32" s="89">
        <f>[6]Supplybp_2017!AS32</f>
        <v>118271.57576613837</v>
      </c>
      <c r="AU32" s="103"/>
    </row>
    <row r="33" spans="1:47">
      <c r="A33" s="37" t="s">
        <v>182</v>
      </c>
      <c r="B33" s="23" t="s">
        <v>184</v>
      </c>
      <c r="C33" s="106" t="s">
        <v>183</v>
      </c>
      <c r="D33" s="89">
        <f>[6]Supplybp_2017!E33</f>
        <v>0</v>
      </c>
      <c r="E33" s="89">
        <f>[6]Supplybp_2017!F33</f>
        <v>0</v>
      </c>
      <c r="F33" s="89">
        <f>[6]Supplybp_2017!G33</f>
        <v>0</v>
      </c>
      <c r="G33" s="89">
        <f>[6]Supplybp_2017!H33</f>
        <v>0</v>
      </c>
      <c r="H33" s="89">
        <f>[6]Supplybp_2017!I33</f>
        <v>211.26945868517674</v>
      </c>
      <c r="I33" s="89">
        <f>[6]Supplybp_2017!J33</f>
        <v>0</v>
      </c>
      <c r="J33" s="89">
        <f>[6]Supplybp_2017!K33</f>
        <v>0</v>
      </c>
      <c r="K33" s="89">
        <f>[6]Supplybp_2017!L33</f>
        <v>0</v>
      </c>
      <c r="L33" s="89">
        <f>[6]Supplybp_2017!M33</f>
        <v>0</v>
      </c>
      <c r="M33" s="89">
        <f>[6]Supplybp_2017!N33</f>
        <v>0</v>
      </c>
      <c r="N33" s="89">
        <f>[6]Supplybp_2017!O33</f>
        <v>0</v>
      </c>
      <c r="O33" s="89">
        <f>[6]Supplybp_2017!P33</f>
        <v>0</v>
      </c>
      <c r="P33" s="89">
        <f>[6]Supplybp_2017!Q33</f>
        <v>0</v>
      </c>
      <c r="Q33" s="89">
        <f>[6]Supplybp_2017!R33</f>
        <v>0</v>
      </c>
      <c r="R33" s="89">
        <f>[6]Supplybp_2017!S33</f>
        <v>179.15774623414421</v>
      </c>
      <c r="S33" s="89">
        <f>[6]Supplybp_2017!T33</f>
        <v>0</v>
      </c>
      <c r="T33" s="89">
        <f>[6]Supplybp_2017!U33</f>
        <v>0</v>
      </c>
      <c r="U33" s="89">
        <f>[6]Supplybp_2017!V33</f>
        <v>20.118265544409169</v>
      </c>
      <c r="V33" s="89">
        <f>[6]Supplybp_2017!W33</f>
        <v>0</v>
      </c>
      <c r="W33" s="89">
        <f>[6]Supplybp_2017!X33</f>
        <v>0</v>
      </c>
      <c r="X33" s="89">
        <f>[6]Supplybp_2017!Y33</f>
        <v>0</v>
      </c>
      <c r="Y33" s="89">
        <f>[6]Supplybp_2017!Z33</f>
        <v>600.56665106261073</v>
      </c>
      <c r="Z33" s="89">
        <f>[6]Supplybp_2017!AA33</f>
        <v>30046.104481210867</v>
      </c>
      <c r="AA33" s="89">
        <f>[6]Supplybp_2017!AB33</f>
        <v>112.09662406942752</v>
      </c>
      <c r="AB33" s="89">
        <f>[6]Supplybp_2017!AC33</f>
        <v>0</v>
      </c>
      <c r="AC33" s="89">
        <f>[6]Supplybp_2017!AD33</f>
        <v>0</v>
      </c>
      <c r="AD33" s="89">
        <f>[6]Supplybp_2017!AE33</f>
        <v>0</v>
      </c>
      <c r="AE33" s="89">
        <f>[6]Supplybp_2017!AF33</f>
        <v>0</v>
      </c>
      <c r="AF33" s="89">
        <f>[6]Supplybp_2017!AG33</f>
        <v>29.317647610228164</v>
      </c>
      <c r="AG33" s="89">
        <f>[6]Supplybp_2017!AH33</f>
        <v>0</v>
      </c>
      <c r="AH33" s="89">
        <f>[6]Supplybp_2017!AI33</f>
        <v>62.374015173618901</v>
      </c>
      <c r="AI33" s="89">
        <f>[6]Supplybp_2017!AJ33</f>
        <v>0</v>
      </c>
      <c r="AJ33" s="89">
        <f>[6]Supplybp_2017!AK33</f>
        <v>0</v>
      </c>
      <c r="AK33" s="89">
        <f>[6]Supplybp_2017!AL33</f>
        <v>0</v>
      </c>
      <c r="AL33" s="89">
        <f>[6]Supplybp_2017!AM33</f>
        <v>560.5806178079456</v>
      </c>
      <c r="AM33" s="89">
        <f>[6]Supplybp_2017!AN33</f>
        <v>31821.585507398428</v>
      </c>
      <c r="AN33" s="89">
        <f>[6]Supplybp_2017!AO33</f>
        <v>5578.9176087605065</v>
      </c>
      <c r="AO33" s="89">
        <f>[6]Supplybp_2017!AP33</f>
        <v>37400.503116158936</v>
      </c>
      <c r="AP33" s="89">
        <f>[6]Supplybp_2017!AQ33</f>
        <v>1786.9759170425032</v>
      </c>
      <c r="AQ33" s="89">
        <f>[6]Supplybp_2017!AR33</f>
        <v>803.3499667930414</v>
      </c>
      <c r="AR33" s="89">
        <f>[6]Supplybp_2017!AS33</f>
        <v>39990.828999994483</v>
      </c>
      <c r="AU33" s="103"/>
    </row>
    <row r="34" spans="1:47">
      <c r="A34" s="37" t="s">
        <v>185</v>
      </c>
      <c r="B34" s="23" t="s">
        <v>187</v>
      </c>
      <c r="C34" s="106" t="s">
        <v>186</v>
      </c>
      <c r="D34" s="89">
        <f>[6]Supplybp_2017!E34</f>
        <v>0</v>
      </c>
      <c r="E34" s="89">
        <f>[6]Supplybp_2017!F34</f>
        <v>0</v>
      </c>
      <c r="F34" s="89">
        <f>[6]Supplybp_2017!G34</f>
        <v>0</v>
      </c>
      <c r="G34" s="89">
        <f>[6]Supplybp_2017!H34</f>
        <v>0</v>
      </c>
      <c r="H34" s="89">
        <f>[6]Supplybp_2017!I34</f>
        <v>0</v>
      </c>
      <c r="I34" s="89">
        <f>[6]Supplybp_2017!J34</f>
        <v>0</v>
      </c>
      <c r="J34" s="89">
        <f>[6]Supplybp_2017!K34</f>
        <v>0</v>
      </c>
      <c r="K34" s="89">
        <f>[6]Supplybp_2017!L34</f>
        <v>0</v>
      </c>
      <c r="L34" s="89">
        <f>[6]Supplybp_2017!M34</f>
        <v>0</v>
      </c>
      <c r="M34" s="89">
        <f>[6]Supplybp_2017!N34</f>
        <v>0</v>
      </c>
      <c r="N34" s="89">
        <f>[6]Supplybp_2017!O34</f>
        <v>0</v>
      </c>
      <c r="O34" s="89">
        <f>[6]Supplybp_2017!P34</f>
        <v>0</v>
      </c>
      <c r="P34" s="89">
        <f>[6]Supplybp_2017!Q34</f>
        <v>0</v>
      </c>
      <c r="Q34" s="89">
        <f>[6]Supplybp_2017!R34</f>
        <v>0</v>
      </c>
      <c r="R34" s="89">
        <f>[6]Supplybp_2017!S34</f>
        <v>0</v>
      </c>
      <c r="S34" s="89">
        <f>[6]Supplybp_2017!T34</f>
        <v>0</v>
      </c>
      <c r="T34" s="89">
        <f>[6]Supplybp_2017!U34</f>
        <v>81.008102967224062</v>
      </c>
      <c r="U34" s="89">
        <f>[6]Supplybp_2017!V34</f>
        <v>58.110096234461402</v>
      </c>
      <c r="V34" s="89">
        <f>[6]Supplybp_2017!W34</f>
        <v>31.272463450062101</v>
      </c>
      <c r="W34" s="89">
        <f>[6]Supplybp_2017!X34</f>
        <v>0</v>
      </c>
      <c r="X34" s="89">
        <f>[6]Supplybp_2017!Y34</f>
        <v>0</v>
      </c>
      <c r="Y34" s="89">
        <f>[6]Supplybp_2017!Z34</f>
        <v>0</v>
      </c>
      <c r="Z34" s="89">
        <f>[6]Supplybp_2017!AA34</f>
        <v>72.245546589828535</v>
      </c>
      <c r="AA34" s="89">
        <f>[6]Supplybp_2017!AB34</f>
        <v>78184.315217255338</v>
      </c>
      <c r="AB34" s="89">
        <f>[6]Supplybp_2017!AC34</f>
        <v>3411.9296009194213</v>
      </c>
      <c r="AC34" s="89">
        <f>[6]Supplybp_2017!AD34</f>
        <v>0</v>
      </c>
      <c r="AD34" s="89">
        <f>[6]Supplybp_2017!AE34</f>
        <v>0</v>
      </c>
      <c r="AE34" s="89">
        <f>[6]Supplybp_2017!AF34</f>
        <v>2268</v>
      </c>
      <c r="AF34" s="89">
        <f>[6]Supplybp_2017!AG34</f>
        <v>0</v>
      </c>
      <c r="AG34" s="89">
        <f>[6]Supplybp_2017!AH34</f>
        <v>9.0091439370422375</v>
      </c>
      <c r="AH34" s="89">
        <f>[6]Supplybp_2017!AI34</f>
        <v>0</v>
      </c>
      <c r="AI34" s="89">
        <f>[6]Supplybp_2017!AJ34</f>
        <v>0</v>
      </c>
      <c r="AJ34" s="89">
        <f>[6]Supplybp_2017!AK34</f>
        <v>0</v>
      </c>
      <c r="AK34" s="89">
        <f>[6]Supplybp_2017!AL34</f>
        <v>0</v>
      </c>
      <c r="AL34" s="89">
        <f>[6]Supplybp_2017!AM34</f>
        <v>7.2251631737859698</v>
      </c>
      <c r="AM34" s="89">
        <f>[6]Supplybp_2017!AN34</f>
        <v>84123.115334527174</v>
      </c>
      <c r="AN34" s="89">
        <f>[6]Supplybp_2017!AO34</f>
        <v>20104.309747790026</v>
      </c>
      <c r="AO34" s="89">
        <f>[6]Supplybp_2017!AP34</f>
        <v>104227.4250823172</v>
      </c>
      <c r="AP34" s="89">
        <f>[6]Supplybp_2017!AQ34</f>
        <v>0</v>
      </c>
      <c r="AQ34" s="89">
        <f>[6]Supplybp_2017!AR34</f>
        <v>1351.4966723644784</v>
      </c>
      <c r="AR34" s="89">
        <f>[6]Supplybp_2017!AS34</f>
        <v>105578.92175468168</v>
      </c>
      <c r="AU34" s="103"/>
    </row>
    <row r="35" spans="1:47">
      <c r="A35" s="37" t="s">
        <v>188</v>
      </c>
      <c r="B35" s="23" t="s">
        <v>190</v>
      </c>
      <c r="C35" s="106" t="s">
        <v>189</v>
      </c>
      <c r="D35" s="89">
        <f>[6]Supplybp_2017!E35</f>
        <v>0</v>
      </c>
      <c r="E35" s="89">
        <f>[6]Supplybp_2017!F35</f>
        <v>0</v>
      </c>
      <c r="F35" s="89">
        <f>[6]Supplybp_2017!G35</f>
        <v>0</v>
      </c>
      <c r="G35" s="89">
        <f>[6]Supplybp_2017!H35</f>
        <v>0</v>
      </c>
      <c r="H35" s="89">
        <f>[6]Supplybp_2017!I35</f>
        <v>0</v>
      </c>
      <c r="I35" s="89">
        <f>[6]Supplybp_2017!J35</f>
        <v>0</v>
      </c>
      <c r="J35" s="89">
        <f>[6]Supplybp_2017!K35</f>
        <v>0</v>
      </c>
      <c r="K35" s="89">
        <f>[6]Supplybp_2017!L35</f>
        <v>0</v>
      </c>
      <c r="L35" s="89">
        <f>[6]Supplybp_2017!M35</f>
        <v>0</v>
      </c>
      <c r="M35" s="89">
        <f>[6]Supplybp_2017!N35</f>
        <v>0</v>
      </c>
      <c r="N35" s="89">
        <f>[6]Supplybp_2017!O35</f>
        <v>0</v>
      </c>
      <c r="O35" s="89">
        <f>[6]Supplybp_2017!P35</f>
        <v>0</v>
      </c>
      <c r="P35" s="89">
        <f>[6]Supplybp_2017!Q35</f>
        <v>0</v>
      </c>
      <c r="Q35" s="89">
        <f>[6]Supplybp_2017!R35</f>
        <v>0</v>
      </c>
      <c r="R35" s="89">
        <f>[6]Supplybp_2017!S35</f>
        <v>0</v>
      </c>
      <c r="S35" s="89">
        <f>[6]Supplybp_2017!T35</f>
        <v>0</v>
      </c>
      <c r="T35" s="89">
        <f>[6]Supplybp_2017!U35</f>
        <v>0</v>
      </c>
      <c r="U35" s="89">
        <f>[6]Supplybp_2017!V35</f>
        <v>14.368294079589578</v>
      </c>
      <c r="V35" s="89">
        <f>[6]Supplybp_2017!W35</f>
        <v>0</v>
      </c>
      <c r="W35" s="89">
        <f>[6]Supplybp_2017!X35</f>
        <v>0</v>
      </c>
      <c r="X35" s="89">
        <f>[6]Supplybp_2017!Y35</f>
        <v>0</v>
      </c>
      <c r="Y35" s="89">
        <f>[6]Supplybp_2017!Z35</f>
        <v>15.552568946776551</v>
      </c>
      <c r="Z35" s="89">
        <f>[6]Supplybp_2017!AA35</f>
        <v>0.3861126102142407</v>
      </c>
      <c r="AA35" s="89">
        <f>[6]Supplybp_2017!AB35</f>
        <v>37.733679107339256</v>
      </c>
      <c r="AB35" s="89">
        <f>[6]Supplybp_2017!AC35</f>
        <v>10900.364524844263</v>
      </c>
      <c r="AC35" s="89">
        <f>[6]Supplybp_2017!AD35</f>
        <v>0</v>
      </c>
      <c r="AD35" s="89">
        <f>[6]Supplybp_2017!AE35</f>
        <v>0</v>
      </c>
      <c r="AE35" s="89">
        <f>[6]Supplybp_2017!AF35</f>
        <v>717.54978510360229</v>
      </c>
      <c r="AF35" s="89">
        <f>[6]Supplybp_2017!AG35</f>
        <v>80.726936852260579</v>
      </c>
      <c r="AG35" s="89">
        <f>[6]Supplybp_2017!AH35</f>
        <v>108.92769724243169</v>
      </c>
      <c r="AH35" s="89">
        <f>[6]Supplybp_2017!AI35</f>
        <v>0</v>
      </c>
      <c r="AI35" s="89">
        <f>[6]Supplybp_2017!AJ35</f>
        <v>0</v>
      </c>
      <c r="AJ35" s="89">
        <f>[6]Supplybp_2017!AK35</f>
        <v>0</v>
      </c>
      <c r="AK35" s="89">
        <f>[6]Supplybp_2017!AL35</f>
        <v>0</v>
      </c>
      <c r="AL35" s="89">
        <f>[6]Supplybp_2017!AM35</f>
        <v>85.15073877534644</v>
      </c>
      <c r="AM35" s="89">
        <f>[6]Supplybp_2017!AN35</f>
        <v>11960.760337561824</v>
      </c>
      <c r="AN35" s="89">
        <f>[6]Supplybp_2017!AO35</f>
        <v>3498.1863787246202</v>
      </c>
      <c r="AO35" s="89">
        <f>[6]Supplybp_2017!AP35</f>
        <v>15458.946716286444</v>
      </c>
      <c r="AP35" s="89">
        <f>[6]Supplybp_2017!AQ35</f>
        <v>0</v>
      </c>
      <c r="AQ35" s="89">
        <f>[6]Supplybp_2017!AR35</f>
        <v>242.09385321799232</v>
      </c>
      <c r="AR35" s="89">
        <f>[6]Supplybp_2017!AS35</f>
        <v>15701.040569504436</v>
      </c>
      <c r="AU35" s="103"/>
    </row>
    <row r="36" spans="1:47">
      <c r="A36" s="37" t="s">
        <v>191</v>
      </c>
      <c r="B36" s="23" t="s">
        <v>193</v>
      </c>
      <c r="C36" s="106" t="s">
        <v>192</v>
      </c>
      <c r="D36" s="89">
        <f>[6]Supplybp_2017!E36</f>
        <v>0</v>
      </c>
      <c r="E36" s="89">
        <f>[6]Supplybp_2017!F36</f>
        <v>0</v>
      </c>
      <c r="F36" s="89">
        <f>[6]Supplybp_2017!G36</f>
        <v>0</v>
      </c>
      <c r="G36" s="89">
        <f>[6]Supplybp_2017!H36</f>
        <v>0</v>
      </c>
      <c r="H36" s="89">
        <f>[6]Supplybp_2017!I36</f>
        <v>0</v>
      </c>
      <c r="I36" s="89">
        <f>[6]Supplybp_2017!J36</f>
        <v>0</v>
      </c>
      <c r="J36" s="89">
        <f>[6]Supplybp_2017!K36</f>
        <v>0</v>
      </c>
      <c r="K36" s="89">
        <f>[6]Supplybp_2017!L36</f>
        <v>0</v>
      </c>
      <c r="L36" s="89">
        <f>[6]Supplybp_2017!M36</f>
        <v>0</v>
      </c>
      <c r="M36" s="89">
        <f>[6]Supplybp_2017!N36</f>
        <v>0</v>
      </c>
      <c r="N36" s="89">
        <f>[6]Supplybp_2017!O36</f>
        <v>0</v>
      </c>
      <c r="O36" s="89">
        <f>[6]Supplybp_2017!P36</f>
        <v>0</v>
      </c>
      <c r="P36" s="89">
        <f>[6]Supplybp_2017!Q36</f>
        <v>0</v>
      </c>
      <c r="Q36" s="89">
        <f>[6]Supplybp_2017!R36</f>
        <v>0</v>
      </c>
      <c r="R36" s="89">
        <f>[6]Supplybp_2017!S36</f>
        <v>0</v>
      </c>
      <c r="S36" s="89">
        <f>[6]Supplybp_2017!T36</f>
        <v>0</v>
      </c>
      <c r="T36" s="89">
        <f>[6]Supplybp_2017!U36</f>
        <v>0</v>
      </c>
      <c r="U36" s="89">
        <f>[6]Supplybp_2017!V36</f>
        <v>0</v>
      </c>
      <c r="V36" s="89">
        <f>[6]Supplybp_2017!W36</f>
        <v>0</v>
      </c>
      <c r="W36" s="89">
        <f>[6]Supplybp_2017!X36</f>
        <v>0</v>
      </c>
      <c r="X36" s="89">
        <f>[6]Supplybp_2017!Y36</f>
        <v>829.01092272720052</v>
      </c>
      <c r="Y36" s="89">
        <f>[6]Supplybp_2017!Z36</f>
        <v>70.040636075581389</v>
      </c>
      <c r="Z36" s="89">
        <f>[6]Supplybp_2017!AA36</f>
        <v>0</v>
      </c>
      <c r="AA36" s="89">
        <f>[6]Supplybp_2017!AB36</f>
        <v>0</v>
      </c>
      <c r="AB36" s="89">
        <f>[6]Supplybp_2017!AC36</f>
        <v>0</v>
      </c>
      <c r="AC36" s="89">
        <f>[6]Supplybp_2017!AD36</f>
        <v>62723.284181901035</v>
      </c>
      <c r="AD36" s="89">
        <f>[6]Supplybp_2017!AE36</f>
        <v>0</v>
      </c>
      <c r="AE36" s="89">
        <f>[6]Supplybp_2017!AF36</f>
        <v>0</v>
      </c>
      <c r="AF36" s="89">
        <f>[6]Supplybp_2017!AG36</f>
        <v>0</v>
      </c>
      <c r="AG36" s="89">
        <f>[6]Supplybp_2017!AH36</f>
        <v>17.963094706424545</v>
      </c>
      <c r="AH36" s="89">
        <f>[6]Supplybp_2017!AI36</f>
        <v>0</v>
      </c>
      <c r="AI36" s="89">
        <f>[6]Supplybp_2017!AJ36</f>
        <v>0</v>
      </c>
      <c r="AJ36" s="89">
        <f>[6]Supplybp_2017!AK36</f>
        <v>0</v>
      </c>
      <c r="AK36" s="89">
        <f>[6]Supplybp_2017!AL36</f>
        <v>0</v>
      </c>
      <c r="AL36" s="89">
        <f>[6]Supplybp_2017!AM36</f>
        <v>0</v>
      </c>
      <c r="AM36" s="89">
        <f>[6]Supplybp_2017!AN36</f>
        <v>63640.298835410242</v>
      </c>
      <c r="AN36" s="89">
        <f>[6]Supplybp_2017!AO36</f>
        <v>6548.8215171779175</v>
      </c>
      <c r="AO36" s="89">
        <f>[6]Supplybp_2017!AP36</f>
        <v>70189.120352588157</v>
      </c>
      <c r="AP36" s="89">
        <f>[6]Supplybp_2017!AQ36</f>
        <v>0</v>
      </c>
      <c r="AQ36" s="89">
        <f>[6]Supplybp_2017!AR36</f>
        <v>0</v>
      </c>
      <c r="AR36" s="89">
        <f>[6]Supplybp_2017!AS36</f>
        <v>70189.120352588157</v>
      </c>
      <c r="AU36" s="103"/>
    </row>
    <row r="37" spans="1:47">
      <c r="A37" s="37" t="s">
        <v>194</v>
      </c>
      <c r="B37" s="21" t="s">
        <v>196</v>
      </c>
      <c r="C37" s="107" t="s">
        <v>195</v>
      </c>
      <c r="D37" s="89">
        <f>[6]Supplybp_2017!E37</f>
        <v>0</v>
      </c>
      <c r="E37" s="89">
        <f>[6]Supplybp_2017!F37</f>
        <v>3.816100551968173</v>
      </c>
      <c r="F37" s="89">
        <f>[6]Supplybp_2017!G37</f>
        <v>0.46118157701891827</v>
      </c>
      <c r="G37" s="89">
        <f>[6]Supplybp_2017!H37</f>
        <v>0.61220635283074509</v>
      </c>
      <c r="H37" s="89">
        <f>[6]Supplybp_2017!I37</f>
        <v>107.03039764556215</v>
      </c>
      <c r="I37" s="89">
        <f>[6]Supplybp_2017!J37</f>
        <v>0</v>
      </c>
      <c r="J37" s="89">
        <f>[6]Supplybp_2017!K37</f>
        <v>0</v>
      </c>
      <c r="K37" s="89">
        <f>[6]Supplybp_2017!L37</f>
        <v>56.370961893059587</v>
      </c>
      <c r="L37" s="89">
        <f>[6]Supplybp_2017!M37</f>
        <v>43.750346547280515</v>
      </c>
      <c r="M37" s="89">
        <f>[6]Supplybp_2017!N37</f>
        <v>69.684231545450217</v>
      </c>
      <c r="N37" s="89">
        <f>[6]Supplybp_2017!O37</f>
        <v>88.980106922398704</v>
      </c>
      <c r="O37" s="89">
        <f>[6]Supplybp_2017!P37</f>
        <v>0</v>
      </c>
      <c r="P37" s="89">
        <f>[6]Supplybp_2017!Q37</f>
        <v>0.1703569788190214</v>
      </c>
      <c r="Q37" s="89">
        <f>[6]Supplybp_2017!R37</f>
        <v>3.0968588011550451</v>
      </c>
      <c r="R37" s="89">
        <f>[6]Supplybp_2017!S37</f>
        <v>17662.547135238245</v>
      </c>
      <c r="S37" s="89">
        <f>[6]Supplybp_2017!T37</f>
        <v>0.15222818924123366</v>
      </c>
      <c r="T37" s="89">
        <f>[6]Supplybp_2017!U37</f>
        <v>16.545489765318294</v>
      </c>
      <c r="U37" s="89">
        <f>[6]Supplybp_2017!V37</f>
        <v>61.091235286221711</v>
      </c>
      <c r="V37" s="89">
        <f>[6]Supplybp_2017!W37</f>
        <v>7.0735333994188085</v>
      </c>
      <c r="W37" s="89">
        <f>[6]Supplybp_2017!X37</f>
        <v>33.060996792095729</v>
      </c>
      <c r="X37" s="89">
        <f>[6]Supplybp_2017!Y37</f>
        <v>0</v>
      </c>
      <c r="Y37" s="89">
        <f>[6]Supplybp_2017!Z37</f>
        <v>348.61415165454474</v>
      </c>
      <c r="Z37" s="89">
        <f>[6]Supplybp_2017!AA37</f>
        <v>0</v>
      </c>
      <c r="AA37" s="89">
        <f>[6]Supplybp_2017!AB37</f>
        <v>0</v>
      </c>
      <c r="AB37" s="89">
        <f>[6]Supplybp_2017!AC37</f>
        <v>0</v>
      </c>
      <c r="AC37" s="89">
        <f>[6]Supplybp_2017!AD37</f>
        <v>0</v>
      </c>
      <c r="AD37" s="89">
        <f>[6]Supplybp_2017!AE37</f>
        <v>100233.15752558596</v>
      </c>
      <c r="AE37" s="89">
        <f>[6]Supplybp_2017!AF37</f>
        <v>162.36304017101816</v>
      </c>
      <c r="AF37" s="89">
        <f>[6]Supplybp_2017!AG37</f>
        <v>23.34202281402699</v>
      </c>
      <c r="AG37" s="89">
        <f>[6]Supplybp_2017!AH37</f>
        <v>6.7552873214735962</v>
      </c>
      <c r="AH37" s="89">
        <f>[6]Supplybp_2017!AI37</f>
        <v>0</v>
      </c>
      <c r="AI37" s="89">
        <f>[6]Supplybp_2017!AJ37</f>
        <v>0</v>
      </c>
      <c r="AJ37" s="89">
        <f>[6]Supplybp_2017!AK37</f>
        <v>0</v>
      </c>
      <c r="AK37" s="89">
        <f>[6]Supplybp_2017!AL37</f>
        <v>0</v>
      </c>
      <c r="AL37" s="89">
        <f>[6]Supplybp_2017!AM37</f>
        <v>0</v>
      </c>
      <c r="AM37" s="89">
        <f>[6]Supplybp_2017!AN37</f>
        <v>118928.67539503312</v>
      </c>
      <c r="AN37" s="89">
        <f>[6]Supplybp_2017!AO37</f>
        <v>0</v>
      </c>
      <c r="AO37" s="89">
        <f>[6]Supplybp_2017!AP37</f>
        <v>118928.67539503312</v>
      </c>
      <c r="AP37" s="89">
        <f>[6]Supplybp_2017!AQ37</f>
        <v>0</v>
      </c>
      <c r="AQ37" s="89">
        <f>[6]Supplybp_2017!AR37</f>
        <v>124.20757401791732</v>
      </c>
      <c r="AR37" s="89">
        <f>[6]Supplybp_2017!AS37</f>
        <v>119052.88296905103</v>
      </c>
      <c r="AU37" s="103"/>
    </row>
    <row r="38" spans="1:47">
      <c r="A38" s="37" t="s">
        <v>197</v>
      </c>
      <c r="B38" s="23" t="s">
        <v>199</v>
      </c>
      <c r="C38" s="106" t="s">
        <v>198</v>
      </c>
      <c r="D38" s="89">
        <f>[6]Supplybp_2017!E38</f>
        <v>0</v>
      </c>
      <c r="E38" s="89">
        <f>[6]Supplybp_2017!F38</f>
        <v>286.92086249064357</v>
      </c>
      <c r="F38" s="89">
        <f>[6]Supplybp_2017!G38</f>
        <v>0</v>
      </c>
      <c r="G38" s="89">
        <f>[6]Supplybp_2017!H38</f>
        <v>8.2869597660832195</v>
      </c>
      <c r="H38" s="89">
        <f>[6]Supplybp_2017!I38</f>
        <v>0</v>
      </c>
      <c r="I38" s="89">
        <f>[6]Supplybp_2017!J38</f>
        <v>0</v>
      </c>
      <c r="J38" s="89">
        <f>[6]Supplybp_2017!K38</f>
        <v>0</v>
      </c>
      <c r="K38" s="89">
        <f>[6]Supplybp_2017!L38</f>
        <v>5.3055416685909353</v>
      </c>
      <c r="L38" s="89">
        <f>[6]Supplybp_2017!M38</f>
        <v>0</v>
      </c>
      <c r="M38" s="89">
        <f>[6]Supplybp_2017!N38</f>
        <v>0</v>
      </c>
      <c r="N38" s="89">
        <f>[6]Supplybp_2017!O38</f>
        <v>0</v>
      </c>
      <c r="O38" s="89">
        <f>[6]Supplybp_2017!P38</f>
        <v>0</v>
      </c>
      <c r="P38" s="89">
        <f>[6]Supplybp_2017!Q38</f>
        <v>0</v>
      </c>
      <c r="Q38" s="89">
        <f>[6]Supplybp_2017!R38</f>
        <v>0</v>
      </c>
      <c r="R38" s="89">
        <f>[6]Supplybp_2017!S38</f>
        <v>2213.7082677654862</v>
      </c>
      <c r="S38" s="89">
        <f>[6]Supplybp_2017!T38</f>
        <v>173.28781751133903</v>
      </c>
      <c r="T38" s="89">
        <f>[6]Supplybp_2017!U38</f>
        <v>154.96540226822538</v>
      </c>
      <c r="U38" s="89">
        <f>[6]Supplybp_2017!V38</f>
        <v>0</v>
      </c>
      <c r="V38" s="89">
        <f>[6]Supplybp_2017!W38</f>
        <v>0</v>
      </c>
      <c r="W38" s="89">
        <f>[6]Supplybp_2017!X38</f>
        <v>1.6613414789839274</v>
      </c>
      <c r="X38" s="89">
        <f>[6]Supplybp_2017!Y38</f>
        <v>0</v>
      </c>
      <c r="Y38" s="89">
        <f>[6]Supplybp_2017!Z38</f>
        <v>41.60665849859965</v>
      </c>
      <c r="Z38" s="89">
        <f>[6]Supplybp_2017!AA38</f>
        <v>0</v>
      </c>
      <c r="AA38" s="89">
        <f>[6]Supplybp_2017!AB38</f>
        <v>0.79264109037578534</v>
      </c>
      <c r="AB38" s="89">
        <f>[6]Supplybp_2017!AC38</f>
        <v>982.00655166916295</v>
      </c>
      <c r="AC38" s="89">
        <f>[6]Supplybp_2017!AD38</f>
        <v>0</v>
      </c>
      <c r="AD38" s="89">
        <f>[6]Supplybp_2017!AE38</f>
        <v>146.98801631027419</v>
      </c>
      <c r="AE38" s="89">
        <f>[6]Supplybp_2017!AF38</f>
        <v>86261.446195002893</v>
      </c>
      <c r="AF38" s="89">
        <f>[6]Supplybp_2017!AG38</f>
        <v>347.81042394470978</v>
      </c>
      <c r="AG38" s="89">
        <f>[6]Supplybp_2017!AH38</f>
        <v>34.805343812263331</v>
      </c>
      <c r="AH38" s="89">
        <f>[6]Supplybp_2017!AI38</f>
        <v>0</v>
      </c>
      <c r="AI38" s="89">
        <f>[6]Supplybp_2017!AJ38</f>
        <v>0</v>
      </c>
      <c r="AJ38" s="89">
        <f>[6]Supplybp_2017!AK38</f>
        <v>0</v>
      </c>
      <c r="AK38" s="89">
        <f>[6]Supplybp_2017!AL38</f>
        <v>0</v>
      </c>
      <c r="AL38" s="89">
        <f>[6]Supplybp_2017!AM38</f>
        <v>0</v>
      </c>
      <c r="AM38" s="89">
        <f>[6]Supplybp_2017!AN38</f>
        <v>90659.592023277626</v>
      </c>
      <c r="AN38" s="89">
        <f>[6]Supplybp_2017!AO38</f>
        <v>9710.0920785900635</v>
      </c>
      <c r="AO38" s="89">
        <f>[6]Supplybp_2017!AP38</f>
        <v>100369.68410186769</v>
      </c>
      <c r="AP38" s="89">
        <f>[6]Supplybp_2017!AQ38</f>
        <v>0</v>
      </c>
      <c r="AQ38" s="89">
        <f>[6]Supplybp_2017!AR38</f>
        <v>2260.4906493933204</v>
      </c>
      <c r="AR38" s="89">
        <f>[6]Supplybp_2017!AS38</f>
        <v>102630.17475126102</v>
      </c>
      <c r="AU38" s="103"/>
    </row>
    <row r="39" spans="1:47">
      <c r="A39" s="37" t="s">
        <v>200</v>
      </c>
      <c r="B39" s="23" t="s">
        <v>202</v>
      </c>
      <c r="C39" s="106" t="s">
        <v>201</v>
      </c>
      <c r="D39" s="89">
        <f>[6]Supplybp_2017!E39</f>
        <v>1663.2622095671338</v>
      </c>
      <c r="E39" s="89">
        <f>[6]Supplybp_2017!F39</f>
        <v>0</v>
      </c>
      <c r="F39" s="89">
        <f>[6]Supplybp_2017!G39</f>
        <v>0</v>
      </c>
      <c r="G39" s="89">
        <f>[6]Supplybp_2017!H39</f>
        <v>0</v>
      </c>
      <c r="H39" s="89">
        <f>[6]Supplybp_2017!I39</f>
        <v>0</v>
      </c>
      <c r="I39" s="89">
        <f>[6]Supplybp_2017!J39</f>
        <v>0</v>
      </c>
      <c r="J39" s="89">
        <f>[6]Supplybp_2017!K39</f>
        <v>258.03209718906766</v>
      </c>
      <c r="K39" s="89">
        <f>[6]Supplybp_2017!L39</f>
        <v>0</v>
      </c>
      <c r="L39" s="89">
        <f>[6]Supplybp_2017!M39</f>
        <v>0</v>
      </c>
      <c r="M39" s="89">
        <f>[6]Supplybp_2017!N39</f>
        <v>0</v>
      </c>
      <c r="N39" s="89">
        <f>[6]Supplybp_2017!O39</f>
        <v>0</v>
      </c>
      <c r="O39" s="89">
        <f>[6]Supplybp_2017!P39</f>
        <v>0</v>
      </c>
      <c r="P39" s="89">
        <f>[6]Supplybp_2017!Q39</f>
        <v>0</v>
      </c>
      <c r="Q39" s="89">
        <f>[6]Supplybp_2017!R39</f>
        <v>0</v>
      </c>
      <c r="R39" s="89">
        <f>[6]Supplybp_2017!S39</f>
        <v>0</v>
      </c>
      <c r="S39" s="89">
        <f>[6]Supplybp_2017!T39</f>
        <v>0</v>
      </c>
      <c r="T39" s="89">
        <f>[6]Supplybp_2017!U39</f>
        <v>99.895480072062895</v>
      </c>
      <c r="U39" s="89">
        <f>[6]Supplybp_2017!V39</f>
        <v>27.832073417213305</v>
      </c>
      <c r="V39" s="89">
        <f>[6]Supplybp_2017!W39</f>
        <v>0</v>
      </c>
      <c r="W39" s="89">
        <f>[6]Supplybp_2017!X39</f>
        <v>0</v>
      </c>
      <c r="X39" s="89">
        <f>[6]Supplybp_2017!Y39</f>
        <v>0</v>
      </c>
      <c r="Y39" s="89">
        <f>[6]Supplybp_2017!Z39</f>
        <v>0</v>
      </c>
      <c r="Z39" s="89">
        <f>[6]Supplybp_2017!AA39</f>
        <v>26.421605314571977</v>
      </c>
      <c r="AA39" s="89">
        <f>[6]Supplybp_2017!AB39</f>
        <v>0</v>
      </c>
      <c r="AB39" s="89">
        <f>[6]Supplybp_2017!AC39</f>
        <v>0</v>
      </c>
      <c r="AC39" s="89">
        <f>[6]Supplybp_2017!AD39</f>
        <v>0</v>
      </c>
      <c r="AD39" s="89">
        <f>[6]Supplybp_2017!AE39</f>
        <v>0</v>
      </c>
      <c r="AE39" s="89">
        <f>[6]Supplybp_2017!AF39</f>
        <v>30.066222473396614</v>
      </c>
      <c r="AF39" s="89">
        <f>[6]Supplybp_2017!AG39</f>
        <v>15089.461430964178</v>
      </c>
      <c r="AG39" s="89">
        <f>[6]Supplybp_2017!AH39</f>
        <v>103.10971909033023</v>
      </c>
      <c r="AH39" s="89">
        <f>[6]Supplybp_2017!AI39</f>
        <v>258.94082050695084</v>
      </c>
      <c r="AI39" s="89">
        <f>[6]Supplybp_2017!AJ39</f>
        <v>37.217505778119175</v>
      </c>
      <c r="AJ39" s="89">
        <f>[6]Supplybp_2017!AK39</f>
        <v>0</v>
      </c>
      <c r="AK39" s="89">
        <f>[6]Supplybp_2017!AL39</f>
        <v>1.2253128434372171</v>
      </c>
      <c r="AL39" s="89">
        <f>[6]Supplybp_2017!AM39</f>
        <v>6.3711357250956375</v>
      </c>
      <c r="AM39" s="89">
        <f>[6]Supplybp_2017!AN39</f>
        <v>17601.835612941559</v>
      </c>
      <c r="AN39" s="89">
        <f>[6]Supplybp_2017!AO39</f>
        <v>3204.8445609061273</v>
      </c>
      <c r="AO39" s="89">
        <f>[6]Supplybp_2017!AP39</f>
        <v>20806.680173847686</v>
      </c>
      <c r="AP39" s="89">
        <f>[6]Supplybp_2017!AQ39</f>
        <v>119.92391590623755</v>
      </c>
      <c r="AQ39" s="89">
        <f>[6]Supplybp_2017!AR39</f>
        <v>224.64733961814764</v>
      </c>
      <c r="AR39" s="89">
        <f>[6]Supplybp_2017!AS39</f>
        <v>21151.251429372071</v>
      </c>
      <c r="AU39" s="103"/>
    </row>
    <row r="40" spans="1:47">
      <c r="A40" s="37" t="s">
        <v>203</v>
      </c>
      <c r="B40" s="23" t="s">
        <v>205</v>
      </c>
      <c r="C40" s="106" t="s">
        <v>204</v>
      </c>
      <c r="D40" s="89">
        <f>[6]Supplybp_2017!E40</f>
        <v>0</v>
      </c>
      <c r="E40" s="89">
        <f>[6]Supplybp_2017!F40</f>
        <v>28.535919952660276</v>
      </c>
      <c r="F40" s="89">
        <f>[6]Supplybp_2017!G40</f>
        <v>0</v>
      </c>
      <c r="G40" s="89">
        <f>[6]Supplybp_2017!H40</f>
        <v>1.7465693435703775</v>
      </c>
      <c r="H40" s="89">
        <f>[6]Supplybp_2017!I40</f>
        <v>0</v>
      </c>
      <c r="I40" s="89">
        <f>[6]Supplybp_2017!J40</f>
        <v>0</v>
      </c>
      <c r="J40" s="89">
        <f>[6]Supplybp_2017!K40</f>
        <v>0</v>
      </c>
      <c r="K40" s="89">
        <f>[6]Supplybp_2017!L40</f>
        <v>0</v>
      </c>
      <c r="L40" s="89">
        <f>[6]Supplybp_2017!M40</f>
        <v>0</v>
      </c>
      <c r="M40" s="89">
        <f>[6]Supplybp_2017!N40</f>
        <v>0</v>
      </c>
      <c r="N40" s="89">
        <f>[6]Supplybp_2017!O40</f>
        <v>0</v>
      </c>
      <c r="O40" s="89">
        <f>[6]Supplybp_2017!P40</f>
        <v>0</v>
      </c>
      <c r="P40" s="89">
        <f>[6]Supplybp_2017!Q40</f>
        <v>0</v>
      </c>
      <c r="Q40" s="89">
        <f>[6]Supplybp_2017!R40</f>
        <v>345.92509830618337</v>
      </c>
      <c r="R40" s="89">
        <f>[6]Supplybp_2017!S40</f>
        <v>5846.1673437848967</v>
      </c>
      <c r="S40" s="89">
        <f>[6]Supplybp_2017!T40</f>
        <v>0</v>
      </c>
      <c r="T40" s="89">
        <f>[6]Supplybp_2017!U40</f>
        <v>2150.710178401589</v>
      </c>
      <c r="U40" s="89">
        <f>[6]Supplybp_2017!V40</f>
        <v>17.642681676055687</v>
      </c>
      <c r="V40" s="89">
        <f>[6]Supplybp_2017!W40</f>
        <v>425.36980240496143</v>
      </c>
      <c r="W40" s="89">
        <f>[6]Supplybp_2017!X40</f>
        <v>16.805389591986504</v>
      </c>
      <c r="X40" s="89">
        <f>[6]Supplybp_2017!Y40</f>
        <v>0</v>
      </c>
      <c r="Y40" s="89">
        <f>[6]Supplybp_2017!Z40</f>
        <v>39.754387176867837</v>
      </c>
      <c r="Z40" s="89">
        <f>[6]Supplybp_2017!AA40</f>
        <v>9.0989789147707292</v>
      </c>
      <c r="AA40" s="89">
        <f>[6]Supplybp_2017!AB40</f>
        <v>3.1705643615031414</v>
      </c>
      <c r="AB40" s="89">
        <f>[6]Supplybp_2017!AC40</f>
        <v>729.58300733526096</v>
      </c>
      <c r="AC40" s="89">
        <f>[6]Supplybp_2017!AD40</f>
        <v>0</v>
      </c>
      <c r="AD40" s="89">
        <f>[6]Supplybp_2017!AE40</f>
        <v>43.9736969555576</v>
      </c>
      <c r="AE40" s="89">
        <f>[6]Supplybp_2017!AF40</f>
        <v>1757.8775846648705</v>
      </c>
      <c r="AF40" s="89">
        <f>[6]Supplybp_2017!AG40</f>
        <v>0</v>
      </c>
      <c r="AG40" s="89">
        <f>[6]Supplybp_2017!AH40</f>
        <v>86866.709760637023</v>
      </c>
      <c r="AH40" s="89">
        <f>[6]Supplybp_2017!AI40</f>
        <v>5998.3482882724556</v>
      </c>
      <c r="AI40" s="89">
        <f>[6]Supplybp_2017!AJ40</f>
        <v>10.259470044844578</v>
      </c>
      <c r="AJ40" s="89">
        <f>[6]Supplybp_2017!AK40</f>
        <v>0</v>
      </c>
      <c r="AK40" s="89">
        <f>[6]Supplybp_2017!AL40</f>
        <v>727.02315158482213</v>
      </c>
      <c r="AL40" s="89">
        <f>[6]Supplybp_2017!AM40</f>
        <v>83.101121983928365</v>
      </c>
      <c r="AM40" s="89">
        <f>[6]Supplybp_2017!AN40</f>
        <v>105101.80299539379</v>
      </c>
      <c r="AN40" s="89">
        <f>[6]Supplybp_2017!AO40</f>
        <v>18173.799787642096</v>
      </c>
      <c r="AO40" s="89">
        <f>[6]Supplybp_2017!AP40</f>
        <v>123275.60278303589</v>
      </c>
      <c r="AP40" s="89">
        <f>[6]Supplybp_2017!AQ40</f>
        <v>0</v>
      </c>
      <c r="AQ40" s="89">
        <f>[6]Supplybp_2017!AR40</f>
        <v>630.73082807730907</v>
      </c>
      <c r="AR40" s="89">
        <f>[6]Supplybp_2017!AS40</f>
        <v>123906.33361111321</v>
      </c>
      <c r="AU40" s="103"/>
    </row>
    <row r="41" spans="1:47">
      <c r="A41" s="37" t="s">
        <v>206</v>
      </c>
      <c r="B41" s="23" t="s">
        <v>208</v>
      </c>
      <c r="C41" s="106" t="s">
        <v>207</v>
      </c>
      <c r="D41" s="89">
        <f>[6]Supplybp_2017!E41</f>
        <v>0</v>
      </c>
      <c r="E41" s="89">
        <f>[6]Supplybp_2017!F41</f>
        <v>0</v>
      </c>
      <c r="F41" s="89">
        <f>[6]Supplybp_2017!G41</f>
        <v>0</v>
      </c>
      <c r="G41" s="89">
        <f>[6]Supplybp_2017!H41</f>
        <v>0</v>
      </c>
      <c r="H41" s="89">
        <f>[6]Supplybp_2017!I41</f>
        <v>0</v>
      </c>
      <c r="I41" s="89">
        <f>[6]Supplybp_2017!J41</f>
        <v>0</v>
      </c>
      <c r="J41" s="89">
        <f>[6]Supplybp_2017!K41</f>
        <v>0</v>
      </c>
      <c r="K41" s="89">
        <f>[6]Supplybp_2017!L41</f>
        <v>0</v>
      </c>
      <c r="L41" s="89">
        <f>[6]Supplybp_2017!M41</f>
        <v>0</v>
      </c>
      <c r="M41" s="89">
        <f>[6]Supplybp_2017!N41</f>
        <v>0</v>
      </c>
      <c r="N41" s="89">
        <f>[6]Supplybp_2017!O41</f>
        <v>0</v>
      </c>
      <c r="O41" s="89">
        <f>[6]Supplybp_2017!P41</f>
        <v>0</v>
      </c>
      <c r="P41" s="89">
        <f>[6]Supplybp_2017!Q41</f>
        <v>0</v>
      </c>
      <c r="Q41" s="89">
        <f>[6]Supplybp_2017!R41</f>
        <v>0</v>
      </c>
      <c r="R41" s="89">
        <f>[6]Supplybp_2017!S41</f>
        <v>0</v>
      </c>
      <c r="S41" s="89">
        <f>[6]Supplybp_2017!T41</f>
        <v>0</v>
      </c>
      <c r="T41" s="89">
        <f>[6]Supplybp_2017!U41</f>
        <v>0</v>
      </c>
      <c r="U41" s="89">
        <f>[6]Supplybp_2017!V41</f>
        <v>0</v>
      </c>
      <c r="V41" s="89">
        <f>[6]Supplybp_2017!W41</f>
        <v>0</v>
      </c>
      <c r="W41" s="89">
        <f>[6]Supplybp_2017!X41</f>
        <v>0</v>
      </c>
      <c r="X41" s="89">
        <f>[6]Supplybp_2017!Y41</f>
        <v>0</v>
      </c>
      <c r="Y41" s="89">
        <f>[6]Supplybp_2017!Z41</f>
        <v>0</v>
      </c>
      <c r="Z41" s="89">
        <f>[6]Supplybp_2017!AA41</f>
        <v>0</v>
      </c>
      <c r="AA41" s="89">
        <f>[6]Supplybp_2017!AB41</f>
        <v>0</v>
      </c>
      <c r="AB41" s="89">
        <f>[6]Supplybp_2017!AC41</f>
        <v>0</v>
      </c>
      <c r="AC41" s="89">
        <f>[6]Supplybp_2017!AD41</f>
        <v>0</v>
      </c>
      <c r="AD41" s="89">
        <f>[6]Supplybp_2017!AE41</f>
        <v>0</v>
      </c>
      <c r="AE41" s="89">
        <f>[6]Supplybp_2017!AF41</f>
        <v>0</v>
      </c>
      <c r="AF41" s="89">
        <f>[6]Supplybp_2017!AG41</f>
        <v>0</v>
      </c>
      <c r="AG41" s="89">
        <f>[6]Supplybp_2017!AH41</f>
        <v>0</v>
      </c>
      <c r="AH41" s="89">
        <f>[6]Supplybp_2017!AI41</f>
        <v>79994.751385275871</v>
      </c>
      <c r="AI41" s="89">
        <f>[6]Supplybp_2017!AJ41</f>
        <v>4428.9068585757477</v>
      </c>
      <c r="AJ41" s="89">
        <f>[6]Supplybp_2017!AK41</f>
        <v>967.37473540772248</v>
      </c>
      <c r="AK41" s="89">
        <f>[6]Supplybp_2017!AL41</f>
        <v>57.412489325870062</v>
      </c>
      <c r="AL41" s="89">
        <f>[6]Supplybp_2017!AM41</f>
        <v>0</v>
      </c>
      <c r="AM41" s="89">
        <f>[6]Supplybp_2017!AN41</f>
        <v>85448.445468585211</v>
      </c>
      <c r="AN41" s="89">
        <f>[6]Supplybp_2017!AO41</f>
        <v>13206.912166796565</v>
      </c>
      <c r="AO41" s="89">
        <f>[6]Supplybp_2017!AP41</f>
        <v>98655.357635381777</v>
      </c>
      <c r="AP41" s="89">
        <f>[6]Supplybp_2017!AQ41</f>
        <v>0</v>
      </c>
      <c r="AQ41" s="89">
        <f>[6]Supplybp_2017!AR41</f>
        <v>12.195338463480091</v>
      </c>
      <c r="AR41" s="89">
        <f>[6]Supplybp_2017!AS41</f>
        <v>98667.552973845261</v>
      </c>
      <c r="AU41" s="103"/>
    </row>
    <row r="42" spans="1:47">
      <c r="A42" s="37" t="s">
        <v>209</v>
      </c>
      <c r="B42" s="23" t="s">
        <v>211</v>
      </c>
      <c r="C42" s="106" t="s">
        <v>210</v>
      </c>
      <c r="D42" s="89">
        <f>[6]Supplybp_2017!E42</f>
        <v>0</v>
      </c>
      <c r="E42" s="89">
        <f>[6]Supplybp_2017!F42</f>
        <v>0</v>
      </c>
      <c r="F42" s="89">
        <f>[6]Supplybp_2017!G42</f>
        <v>0</v>
      </c>
      <c r="G42" s="89">
        <f>[6]Supplybp_2017!H42</f>
        <v>0</v>
      </c>
      <c r="H42" s="89">
        <f>[6]Supplybp_2017!I42</f>
        <v>0</v>
      </c>
      <c r="I42" s="89">
        <f>[6]Supplybp_2017!J42</f>
        <v>0</v>
      </c>
      <c r="J42" s="89">
        <f>[6]Supplybp_2017!K42</f>
        <v>0</v>
      </c>
      <c r="K42" s="89">
        <f>[6]Supplybp_2017!L42</f>
        <v>0</v>
      </c>
      <c r="L42" s="89">
        <f>[6]Supplybp_2017!M42</f>
        <v>0</v>
      </c>
      <c r="M42" s="89">
        <f>[6]Supplybp_2017!N42</f>
        <v>0</v>
      </c>
      <c r="N42" s="89">
        <f>[6]Supplybp_2017!O42</f>
        <v>0</v>
      </c>
      <c r="O42" s="89">
        <f>[6]Supplybp_2017!P42</f>
        <v>0</v>
      </c>
      <c r="P42" s="89">
        <f>[6]Supplybp_2017!Q42</f>
        <v>0</v>
      </c>
      <c r="Q42" s="89">
        <f>[6]Supplybp_2017!R42</f>
        <v>0</v>
      </c>
      <c r="R42" s="89">
        <f>[6]Supplybp_2017!S42</f>
        <v>88.729972404000222</v>
      </c>
      <c r="S42" s="89">
        <f>[6]Supplybp_2017!T42</f>
        <v>4.3533456418261798</v>
      </c>
      <c r="T42" s="89">
        <f>[6]Supplybp_2017!U42</f>
        <v>0</v>
      </c>
      <c r="U42" s="89">
        <f>[6]Supplybp_2017!V42</f>
        <v>47.435053057275184</v>
      </c>
      <c r="V42" s="89">
        <f>[6]Supplybp_2017!W42</f>
        <v>30.911121960618107</v>
      </c>
      <c r="W42" s="89">
        <f>[6]Supplybp_2017!X42</f>
        <v>4.1887013885020297</v>
      </c>
      <c r="X42" s="89">
        <f>[6]Supplybp_2017!Y42</f>
        <v>0</v>
      </c>
      <c r="Y42" s="89">
        <f>[6]Supplybp_2017!Z42</f>
        <v>2.1635462419271816</v>
      </c>
      <c r="Z42" s="89">
        <f>[6]Supplybp_2017!AA42</f>
        <v>0</v>
      </c>
      <c r="AA42" s="89">
        <f>[6]Supplybp_2017!AB42</f>
        <v>0</v>
      </c>
      <c r="AB42" s="89">
        <f>[6]Supplybp_2017!AC42</f>
        <v>0</v>
      </c>
      <c r="AC42" s="89">
        <f>[6]Supplybp_2017!AD42</f>
        <v>0</v>
      </c>
      <c r="AD42" s="89">
        <f>[6]Supplybp_2017!AE42</f>
        <v>7.8205033574983505</v>
      </c>
      <c r="AE42" s="89">
        <f>[6]Supplybp_2017!AF42</f>
        <v>0</v>
      </c>
      <c r="AF42" s="89">
        <f>[6]Supplybp_2017!AG42</f>
        <v>10.601168694703924</v>
      </c>
      <c r="AG42" s="89">
        <f>[6]Supplybp_2017!AH42</f>
        <v>0</v>
      </c>
      <c r="AH42" s="89">
        <f>[6]Supplybp_2017!AI42</f>
        <v>3339.712520633153</v>
      </c>
      <c r="AI42" s="89">
        <f>[6]Supplybp_2017!AJ42</f>
        <v>71627.621793935265</v>
      </c>
      <c r="AJ42" s="89">
        <f>[6]Supplybp_2017!AK42</f>
        <v>0</v>
      </c>
      <c r="AK42" s="89">
        <f>[6]Supplybp_2017!AL42</f>
        <v>0</v>
      </c>
      <c r="AL42" s="89">
        <f>[6]Supplybp_2017!AM42</f>
        <v>3.737012374856536</v>
      </c>
      <c r="AM42" s="89">
        <f>[6]Supplybp_2017!AN42</f>
        <v>75167.27473968963</v>
      </c>
      <c r="AN42" s="89">
        <f>[6]Supplybp_2017!AO42</f>
        <v>2083.6602863766748</v>
      </c>
      <c r="AO42" s="89">
        <f>[6]Supplybp_2017!AP42</f>
        <v>77250.935026066305</v>
      </c>
      <c r="AP42" s="89">
        <f>[6]Supplybp_2017!AQ42</f>
        <v>0</v>
      </c>
      <c r="AQ42" s="89">
        <f>[6]Supplybp_2017!AR42</f>
        <v>21.870564206137654</v>
      </c>
      <c r="AR42" s="89">
        <f>[6]Supplybp_2017!AS42</f>
        <v>77272.805590272445</v>
      </c>
      <c r="AU42" s="103"/>
    </row>
    <row r="43" spans="1:47">
      <c r="A43" s="37" t="s">
        <v>212</v>
      </c>
      <c r="B43" s="23" t="s">
        <v>214</v>
      </c>
      <c r="C43" s="106" t="s">
        <v>213</v>
      </c>
      <c r="D43" s="89">
        <f>[6]Supplybp_2017!E43</f>
        <v>0</v>
      </c>
      <c r="E43" s="89">
        <f>[6]Supplybp_2017!F43</f>
        <v>0</v>
      </c>
      <c r="F43" s="89">
        <f>[6]Supplybp_2017!G43</f>
        <v>0</v>
      </c>
      <c r="G43" s="89">
        <f>[6]Supplybp_2017!H43</f>
        <v>0</v>
      </c>
      <c r="H43" s="89">
        <f>[6]Supplybp_2017!I43</f>
        <v>0</v>
      </c>
      <c r="I43" s="89">
        <f>[6]Supplybp_2017!J43</f>
        <v>0</v>
      </c>
      <c r="J43" s="89">
        <f>[6]Supplybp_2017!K43</f>
        <v>0</v>
      </c>
      <c r="K43" s="89">
        <f>[6]Supplybp_2017!L43</f>
        <v>0</v>
      </c>
      <c r="L43" s="89">
        <f>[6]Supplybp_2017!M43</f>
        <v>0</v>
      </c>
      <c r="M43" s="89">
        <f>[6]Supplybp_2017!N43</f>
        <v>0</v>
      </c>
      <c r="N43" s="89">
        <f>[6]Supplybp_2017!O43</f>
        <v>0</v>
      </c>
      <c r="O43" s="89">
        <f>[6]Supplybp_2017!P43</f>
        <v>0</v>
      </c>
      <c r="P43" s="89">
        <f>[6]Supplybp_2017!Q43</f>
        <v>0</v>
      </c>
      <c r="Q43" s="89">
        <f>[6]Supplybp_2017!R43</f>
        <v>0</v>
      </c>
      <c r="R43" s="89">
        <f>[6]Supplybp_2017!S43</f>
        <v>10.456751042084568</v>
      </c>
      <c r="S43" s="89">
        <f>[6]Supplybp_2017!T43</f>
        <v>0</v>
      </c>
      <c r="T43" s="89">
        <f>[6]Supplybp_2017!U43</f>
        <v>0</v>
      </c>
      <c r="U43" s="89">
        <f>[6]Supplybp_2017!V43</f>
        <v>14.008257404792412</v>
      </c>
      <c r="V43" s="89">
        <f>[6]Supplybp_2017!W43</f>
        <v>0</v>
      </c>
      <c r="W43" s="89">
        <f>[6]Supplybp_2017!X43</f>
        <v>0</v>
      </c>
      <c r="X43" s="89">
        <f>[6]Supplybp_2017!Y43</f>
        <v>0</v>
      </c>
      <c r="Y43" s="89">
        <f>[6]Supplybp_2017!Z43</f>
        <v>20.611938620206267</v>
      </c>
      <c r="Z43" s="89">
        <f>[6]Supplybp_2017!AA43</f>
        <v>0</v>
      </c>
      <c r="AA43" s="89">
        <f>[6]Supplybp_2017!AB43</f>
        <v>0</v>
      </c>
      <c r="AB43" s="89">
        <f>[6]Supplybp_2017!AC43</f>
        <v>0</v>
      </c>
      <c r="AC43" s="89">
        <f>[6]Supplybp_2017!AD43</f>
        <v>0</v>
      </c>
      <c r="AD43" s="89">
        <f>[6]Supplybp_2017!AE43</f>
        <v>0</v>
      </c>
      <c r="AE43" s="89">
        <f>[6]Supplybp_2017!AF43</f>
        <v>0</v>
      </c>
      <c r="AF43" s="89">
        <f>[6]Supplybp_2017!AG43</f>
        <v>7.7758976122105095</v>
      </c>
      <c r="AG43" s="89">
        <f>[6]Supplybp_2017!AH43</f>
        <v>110.90084667395109</v>
      </c>
      <c r="AH43" s="89">
        <f>[6]Supplybp_2017!AI43</f>
        <v>3600.0452513465502</v>
      </c>
      <c r="AI43" s="89">
        <f>[6]Supplybp_2017!AJ43</f>
        <v>552</v>
      </c>
      <c r="AJ43" s="89">
        <f>[6]Supplybp_2017!AK43</f>
        <v>66935.245462072839</v>
      </c>
      <c r="AK43" s="89">
        <f>[6]Supplybp_2017!AL43</f>
        <v>20.476459777270186</v>
      </c>
      <c r="AL43" s="89">
        <f>[6]Supplybp_2017!AM43</f>
        <v>1010.0134617303106</v>
      </c>
      <c r="AM43" s="89">
        <f>[6]Supplybp_2017!AN43</f>
        <v>72281.53432628022</v>
      </c>
      <c r="AN43" s="89">
        <f>[6]Supplybp_2017!AO43</f>
        <v>9755.6706536115471</v>
      </c>
      <c r="AO43" s="89">
        <f>[6]Supplybp_2017!AP43</f>
        <v>82037.204979891772</v>
      </c>
      <c r="AP43" s="89">
        <f>[6]Supplybp_2017!AQ43</f>
        <v>0</v>
      </c>
      <c r="AQ43" s="89">
        <f>[6]Supplybp_2017!AR43</f>
        <v>97.654367931872969</v>
      </c>
      <c r="AR43" s="89">
        <f>[6]Supplybp_2017!AS43</f>
        <v>82134.859347823643</v>
      </c>
      <c r="AU43" s="103"/>
    </row>
    <row r="44" spans="1:47" s="25" customFormat="1">
      <c r="A44" s="37" t="s">
        <v>215</v>
      </c>
      <c r="B44" s="23" t="s">
        <v>216</v>
      </c>
      <c r="C44" s="106" t="s">
        <v>64</v>
      </c>
      <c r="D44" s="89">
        <f>[6]Supplybp_2017!E44</f>
        <v>0</v>
      </c>
      <c r="E44" s="89">
        <f>[6]Supplybp_2017!F44</f>
        <v>0</v>
      </c>
      <c r="F44" s="89">
        <f>[6]Supplybp_2017!G44</f>
        <v>6.44534142044247E-2</v>
      </c>
      <c r="G44" s="89">
        <f>[6]Supplybp_2017!H44</f>
        <v>0</v>
      </c>
      <c r="H44" s="89">
        <f>[6]Supplybp_2017!I44</f>
        <v>0</v>
      </c>
      <c r="I44" s="89">
        <f>[6]Supplybp_2017!J44</f>
        <v>0</v>
      </c>
      <c r="J44" s="89">
        <f>[6]Supplybp_2017!K44</f>
        <v>0</v>
      </c>
      <c r="K44" s="89">
        <f>[6]Supplybp_2017!L44</f>
        <v>0</v>
      </c>
      <c r="L44" s="89">
        <f>[6]Supplybp_2017!M44</f>
        <v>0</v>
      </c>
      <c r="M44" s="89">
        <f>[6]Supplybp_2017!N44</f>
        <v>0</v>
      </c>
      <c r="N44" s="89">
        <f>[6]Supplybp_2017!O44</f>
        <v>0</v>
      </c>
      <c r="O44" s="89">
        <f>[6]Supplybp_2017!P44</f>
        <v>0</v>
      </c>
      <c r="P44" s="89">
        <f>[6]Supplybp_2017!Q44</f>
        <v>0</v>
      </c>
      <c r="Q44" s="89">
        <f>[6]Supplybp_2017!R44</f>
        <v>0</v>
      </c>
      <c r="R44" s="89">
        <f>[6]Supplybp_2017!S44</f>
        <v>0</v>
      </c>
      <c r="S44" s="89">
        <f>[6]Supplybp_2017!T44</f>
        <v>0.58036997148220326</v>
      </c>
      <c r="T44" s="89">
        <f>[6]Supplybp_2017!U44</f>
        <v>0.22227502136720598</v>
      </c>
      <c r="U44" s="89">
        <f>[6]Supplybp_2017!V44</f>
        <v>0.11278790180992281</v>
      </c>
      <c r="V44" s="89">
        <f>[6]Supplybp_2017!W44</f>
        <v>72.312096857216432</v>
      </c>
      <c r="W44" s="89">
        <f>[6]Supplybp_2017!X44</f>
        <v>0</v>
      </c>
      <c r="X44" s="89">
        <f>[6]Supplybp_2017!Y44</f>
        <v>0</v>
      </c>
      <c r="Y44" s="89">
        <f>[6]Supplybp_2017!Z44</f>
        <v>15.041152952429371</v>
      </c>
      <c r="Z44" s="89">
        <f>[6]Supplybp_2017!AA44</f>
        <v>8.2052968340599206E-2</v>
      </c>
      <c r="AA44" s="89">
        <f>[6]Supplybp_2017!AB44</f>
        <v>0</v>
      </c>
      <c r="AB44" s="89">
        <f>[6]Supplybp_2017!AC44</f>
        <v>0</v>
      </c>
      <c r="AC44" s="89">
        <f>[6]Supplybp_2017!AD44</f>
        <v>0</v>
      </c>
      <c r="AD44" s="89">
        <f>[6]Supplybp_2017!AE44</f>
        <v>0</v>
      </c>
      <c r="AE44" s="89">
        <f>[6]Supplybp_2017!AF44</f>
        <v>25.503034293050902</v>
      </c>
      <c r="AF44" s="89">
        <f>[6]Supplybp_2017!AG44</f>
        <v>0</v>
      </c>
      <c r="AG44" s="89">
        <f>[6]Supplybp_2017!AH44</f>
        <v>111.58170272079271</v>
      </c>
      <c r="AH44" s="89">
        <f>[6]Supplybp_2017!AI44</f>
        <v>82.356343687906516</v>
      </c>
      <c r="AI44" s="89">
        <f>[6]Supplybp_2017!AJ44</f>
        <v>46.052008079600327</v>
      </c>
      <c r="AJ44" s="89">
        <f>[6]Supplybp_2017!AK44</f>
        <v>0</v>
      </c>
      <c r="AK44" s="89">
        <f>[6]Supplybp_2017!AL44</f>
        <v>22961.646282225647</v>
      </c>
      <c r="AL44" s="89">
        <f>[6]Supplybp_2017!AM44</f>
        <v>3358.5910154486437</v>
      </c>
      <c r="AM44" s="89">
        <f>[6]Supplybp_2017!AN44</f>
        <v>26674.145575542494</v>
      </c>
      <c r="AN44" s="89">
        <f>[6]Supplybp_2017!AO44</f>
        <v>23919.631167479973</v>
      </c>
      <c r="AO44" s="89">
        <f>[6]Supplybp_2017!AP44</f>
        <v>50593.776743022463</v>
      </c>
      <c r="AP44" s="89">
        <f>[6]Supplybp_2017!AQ44</f>
        <v>68.703043666962444</v>
      </c>
      <c r="AQ44" s="89">
        <f>[6]Supplybp_2017!AR44</f>
        <v>1319.3211401417109</v>
      </c>
      <c r="AR44" s="89">
        <f>[6]Supplybp_2017!AS44</f>
        <v>51981.800926831136</v>
      </c>
      <c r="AT44" s="84"/>
      <c r="AU44" s="103"/>
    </row>
    <row r="45" spans="1:47" s="25" customFormat="1">
      <c r="A45" s="37" t="s">
        <v>217</v>
      </c>
      <c r="B45" s="26" t="s">
        <v>218</v>
      </c>
      <c r="C45" s="108" t="s">
        <v>65</v>
      </c>
      <c r="D45" s="89">
        <f>[6]Supplybp_2017!E45</f>
        <v>0</v>
      </c>
      <c r="E45" s="89">
        <f>[6]Supplybp_2017!F45</f>
        <v>0.7537781669796324</v>
      </c>
      <c r="F45" s="89">
        <f>[6]Supplybp_2017!G45</f>
        <v>0</v>
      </c>
      <c r="G45" s="89">
        <f>[6]Supplybp_2017!H45</f>
        <v>18.222739368280553</v>
      </c>
      <c r="H45" s="89">
        <f>[6]Supplybp_2017!I45</f>
        <v>4.1717337922418904</v>
      </c>
      <c r="I45" s="89">
        <f>[6]Supplybp_2017!J45</f>
        <v>0</v>
      </c>
      <c r="J45" s="89">
        <f>[6]Supplybp_2017!K45</f>
        <v>0</v>
      </c>
      <c r="K45" s="89">
        <f>[6]Supplybp_2017!L45</f>
        <v>1.3369009228902391</v>
      </c>
      <c r="L45" s="89">
        <f>[6]Supplybp_2017!M45</f>
        <v>0</v>
      </c>
      <c r="M45" s="89">
        <f>[6]Supplybp_2017!N45</f>
        <v>0</v>
      </c>
      <c r="N45" s="89">
        <f>[6]Supplybp_2017!O45</f>
        <v>0</v>
      </c>
      <c r="O45" s="89">
        <f>[6]Supplybp_2017!P45</f>
        <v>0</v>
      </c>
      <c r="P45" s="89">
        <f>[6]Supplybp_2017!Q45</f>
        <v>0</v>
      </c>
      <c r="Q45" s="89">
        <f>[6]Supplybp_2017!R45</f>
        <v>155.22717711118278</v>
      </c>
      <c r="R45" s="89">
        <f>[6]Supplybp_2017!S45</f>
        <v>9.6887229388830765</v>
      </c>
      <c r="S45" s="89">
        <f>[6]Supplybp_2017!T45</f>
        <v>0</v>
      </c>
      <c r="T45" s="89">
        <f>[6]Supplybp_2017!U45</f>
        <v>0</v>
      </c>
      <c r="U45" s="89">
        <f>[6]Supplybp_2017!V45</f>
        <v>19.955054815907751</v>
      </c>
      <c r="V45" s="89">
        <f>[6]Supplybp_2017!W45</f>
        <v>8.5298490992991507</v>
      </c>
      <c r="W45" s="89">
        <f>[6]Supplybp_2017!X45</f>
        <v>0</v>
      </c>
      <c r="X45" s="89">
        <f>[6]Supplybp_2017!Y45</f>
        <v>0</v>
      </c>
      <c r="Y45" s="89">
        <f>[6]Supplybp_2017!Z45</f>
        <v>16.506640156897522</v>
      </c>
      <c r="Z45" s="89">
        <f>[6]Supplybp_2017!AA45</f>
        <v>1.491611163054575</v>
      </c>
      <c r="AA45" s="89">
        <f>[6]Supplybp_2017!AB45</f>
        <v>0</v>
      </c>
      <c r="AB45" s="89">
        <f>[6]Supplybp_2017!AC45</f>
        <v>0.88235713935862414</v>
      </c>
      <c r="AC45" s="89">
        <f>[6]Supplybp_2017!AD45</f>
        <v>0</v>
      </c>
      <c r="AD45" s="89">
        <f>[6]Supplybp_2017!AE45</f>
        <v>0</v>
      </c>
      <c r="AE45" s="89">
        <f>[6]Supplybp_2017!AF45</f>
        <v>0</v>
      </c>
      <c r="AF45" s="89">
        <f>[6]Supplybp_2017!AG45</f>
        <v>4.7711493395031299</v>
      </c>
      <c r="AG45" s="89">
        <f>[6]Supplybp_2017!AH45</f>
        <v>33.966605704955114</v>
      </c>
      <c r="AH45" s="89">
        <f>[6]Supplybp_2017!AI45</f>
        <v>0</v>
      </c>
      <c r="AI45" s="89">
        <f>[6]Supplybp_2017!AJ45</f>
        <v>0</v>
      </c>
      <c r="AJ45" s="89">
        <f>[6]Supplybp_2017!AK45</f>
        <v>0</v>
      </c>
      <c r="AK45" s="89">
        <f>[6]Supplybp_2017!AL45</f>
        <v>60.771236545428806</v>
      </c>
      <c r="AL45" s="89">
        <f>[6]Supplybp_2017!AM45</f>
        <v>51454.21220667116</v>
      </c>
      <c r="AM45" s="89">
        <f>[6]Supplybp_2017!AN45</f>
        <v>51790.48776293602</v>
      </c>
      <c r="AN45" s="89">
        <f>[6]Supplybp_2017!AO45</f>
        <v>15986.71097844139</v>
      </c>
      <c r="AO45" s="89">
        <f>[6]Supplybp_2017!AP45</f>
        <v>67777.198741377404</v>
      </c>
      <c r="AP45" s="89">
        <f>[6]Supplybp_2017!AQ45</f>
        <v>0</v>
      </c>
      <c r="AQ45" s="89">
        <f>[6]Supplybp_2017!AR45</f>
        <v>212.00725197706871</v>
      </c>
      <c r="AR45" s="89">
        <f>[6]Supplybp_2017!AS45</f>
        <v>67989.205993354466</v>
      </c>
      <c r="AT45" s="84"/>
      <c r="AU45" s="103"/>
    </row>
    <row r="46" spans="1:47" s="25" customFormat="1" ht="15" thickBot="1">
      <c r="A46" s="58" t="s">
        <v>219</v>
      </c>
      <c r="B46" s="27" t="s">
        <v>277</v>
      </c>
      <c r="C46" s="109" t="s">
        <v>220</v>
      </c>
      <c r="D46" s="90">
        <f>SUM(D11:D45)</f>
        <v>410524.04452281911</v>
      </c>
      <c r="E46" s="82">
        <f>SUM(E11:E45)</f>
        <v>70843.823777454862</v>
      </c>
      <c r="F46" s="82">
        <f t="shared" ref="F46:AL46" si="0">SUM(F11:F45)</f>
        <v>52130.619183092873</v>
      </c>
      <c r="G46" s="82">
        <f t="shared" si="0"/>
        <v>64556.554356015666</v>
      </c>
      <c r="H46" s="82">
        <f t="shared" si="0"/>
        <v>17531.877339168896</v>
      </c>
      <c r="I46" s="82">
        <f t="shared" si="0"/>
        <v>1913.7428997826996</v>
      </c>
      <c r="J46" s="82">
        <f t="shared" si="0"/>
        <v>6562.6784560909891</v>
      </c>
      <c r="K46" s="82">
        <f t="shared" si="0"/>
        <v>41506.181173519522</v>
      </c>
      <c r="L46" s="82">
        <f t="shared" si="0"/>
        <v>66125.323901571028</v>
      </c>
      <c r="M46" s="82">
        <f t="shared" si="0"/>
        <v>4299.6384388784327</v>
      </c>
      <c r="N46" s="82">
        <f t="shared" si="0"/>
        <v>16497.850924834489</v>
      </c>
      <c r="O46" s="82">
        <f t="shared" si="0"/>
        <v>43399.706061183839</v>
      </c>
      <c r="P46" s="82">
        <f t="shared" si="0"/>
        <v>10900.659260809332</v>
      </c>
      <c r="Q46" s="82">
        <f t="shared" si="0"/>
        <v>14444.994891320626</v>
      </c>
      <c r="R46" s="82">
        <f t="shared" si="0"/>
        <v>443017.98791211238</v>
      </c>
      <c r="S46" s="82">
        <f t="shared" si="0"/>
        <v>13639.658314840144</v>
      </c>
      <c r="T46" s="82">
        <f t="shared" si="0"/>
        <v>160381.21287428847</v>
      </c>
      <c r="U46" s="82">
        <f t="shared" si="0"/>
        <v>74214.334479538025</v>
      </c>
      <c r="V46" s="82">
        <f t="shared" si="0"/>
        <v>63385.260845999059</v>
      </c>
      <c r="W46" s="82">
        <f t="shared" si="0"/>
        <v>41322.073844129583</v>
      </c>
      <c r="X46" s="82">
        <f t="shared" si="0"/>
        <v>8365.4738566108426</v>
      </c>
      <c r="Y46" s="82">
        <f t="shared" si="0"/>
        <v>72503.589755054898</v>
      </c>
      <c r="Z46" s="82">
        <f t="shared" si="0"/>
        <v>30600.005203682475</v>
      </c>
      <c r="AA46" s="82">
        <f t="shared" si="0"/>
        <v>79139.063300229318</v>
      </c>
      <c r="AB46" s="82">
        <f t="shared" si="0"/>
        <v>16043.35146587804</v>
      </c>
      <c r="AC46" s="82">
        <f t="shared" si="0"/>
        <v>62723.284181901035</v>
      </c>
      <c r="AD46" s="82">
        <f t="shared" si="0"/>
        <v>101188.84400240587</v>
      </c>
      <c r="AE46" s="82">
        <f t="shared" si="0"/>
        <v>93386.894127160529</v>
      </c>
      <c r="AF46" s="82">
        <f t="shared" si="0"/>
        <v>15782.113653353597</v>
      </c>
      <c r="AG46" s="82">
        <f t="shared" si="0"/>
        <v>89009.286619653765</v>
      </c>
      <c r="AH46" s="82">
        <f t="shared" si="0"/>
        <v>94285.397389336547</v>
      </c>
      <c r="AI46" s="82">
        <f t="shared" si="0"/>
        <v>76702.057636413578</v>
      </c>
      <c r="AJ46" s="82">
        <f t="shared" si="0"/>
        <v>67902.620197480559</v>
      </c>
      <c r="AK46" s="82">
        <f t="shared" si="0"/>
        <v>23882.478915283795</v>
      </c>
      <c r="AL46" s="88">
        <f t="shared" si="0"/>
        <v>57315.636237761697</v>
      </c>
      <c r="AM46" s="94">
        <f t="shared" ref="AM46" si="1">SUM(D46:AL46)</f>
        <v>2506028.3199996566</v>
      </c>
      <c r="AN46" s="93">
        <f>SUM(AN11:AN45)</f>
        <v>722979.94815118948</v>
      </c>
      <c r="AO46" s="94">
        <f>SUM(AO11:AO45)</f>
        <v>3229008.2681508465</v>
      </c>
      <c r="AP46" s="90">
        <f>SUM(AP11:AP45)</f>
        <v>-5.2625222485858103E-4</v>
      </c>
      <c r="AQ46" s="88">
        <f>SUM(AQ11:AQ45)</f>
        <v>196155.25639300325</v>
      </c>
      <c r="AR46" s="95">
        <f>SUM(AR11:AR45)</f>
        <v>3425163.5240175966</v>
      </c>
      <c r="AT46" s="84"/>
      <c r="AU46" s="103"/>
    </row>
    <row r="47" spans="1:47" s="25" customFormat="1">
      <c r="A47" s="28"/>
      <c r="B47" s="28"/>
      <c r="AT47" s="86"/>
    </row>
    <row r="48" spans="1:47" s="25" customFormat="1">
      <c r="A48" s="28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T48" s="86"/>
    </row>
    <row r="49" spans="1:46" s="25" customFormat="1">
      <c r="A49" s="28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 t="s">
        <v>66</v>
      </c>
      <c r="AI49" s="41"/>
      <c r="AJ49" s="41"/>
      <c r="AK49" s="41"/>
      <c r="AL49" s="41"/>
      <c r="AM49" s="41"/>
      <c r="AN49" s="87"/>
      <c r="AO49" s="87"/>
      <c r="AP49" s="87"/>
      <c r="AQ49" s="87"/>
      <c r="AR49" s="41"/>
      <c r="AT49" s="86"/>
    </row>
    <row r="50" spans="1:46" s="25" customFormat="1">
      <c r="A50" s="28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T50" s="86"/>
    </row>
    <row r="51" spans="1:46" s="25" customFormat="1">
      <c r="A51" s="28"/>
      <c r="C51" s="28"/>
      <c r="AD51" s="41"/>
      <c r="AM51" s="41"/>
      <c r="AN51" s="41"/>
      <c r="AO51" s="41"/>
      <c r="AP51" s="41"/>
      <c r="AQ51" s="41"/>
      <c r="AR51" s="41"/>
      <c r="AT51" s="86"/>
    </row>
    <row r="52" spans="1:46" s="25" customFormat="1">
      <c r="A52" s="28"/>
      <c r="C52" s="28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127"/>
      <c r="AN52" s="86"/>
      <c r="AO52" s="86"/>
      <c r="AP52" s="86"/>
      <c r="AQ52" s="86"/>
      <c r="AR52" s="86" t="s">
        <v>66</v>
      </c>
      <c r="AT52" s="86"/>
    </row>
    <row r="53" spans="1:46" s="25" customFormat="1">
      <c r="A53" s="28"/>
      <c r="C53" s="28"/>
      <c r="AD53" s="41"/>
      <c r="AT53" s="86"/>
    </row>
    <row r="54" spans="1:46" s="25" customFormat="1">
      <c r="A54" s="28"/>
      <c r="C54" s="28"/>
      <c r="AD54" s="41"/>
      <c r="AM54" s="41"/>
      <c r="AN54" s="41"/>
      <c r="AQ54" s="41"/>
      <c r="AT54" s="86"/>
    </row>
    <row r="55" spans="1:46" s="25" customFormat="1">
      <c r="A55" s="28"/>
      <c r="C55" s="28"/>
      <c r="I55" s="25" t="s">
        <v>66</v>
      </c>
      <c r="AD55" s="41"/>
      <c r="AT55" s="86"/>
    </row>
    <row r="56" spans="1:46" s="25" customFormat="1">
      <c r="A56" s="28"/>
      <c r="C56" s="28"/>
      <c r="AD56" s="41"/>
      <c r="AM56" s="124"/>
      <c r="AN56" s="124"/>
      <c r="AO56" s="124"/>
      <c r="AP56" s="124"/>
      <c r="AQ56" s="124"/>
      <c r="AT56" s="86"/>
    </row>
    <row r="57" spans="1:46" s="25" customFormat="1">
      <c r="A57" s="28"/>
      <c r="C57" s="28"/>
      <c r="AD57" s="41"/>
      <c r="AT57" s="86"/>
    </row>
    <row r="58" spans="1:46" s="25" customFormat="1">
      <c r="A58" s="28"/>
      <c r="C58" s="28"/>
      <c r="AD58" s="41"/>
      <c r="AE58" s="25" t="s">
        <v>66</v>
      </c>
      <c r="AT58" s="86"/>
    </row>
    <row r="59" spans="1:46" s="25" customFormat="1">
      <c r="A59" s="28"/>
      <c r="C59" s="28"/>
      <c r="I59" s="25" t="s">
        <v>66</v>
      </c>
      <c r="AD59" s="41"/>
      <c r="AT59" s="86"/>
    </row>
    <row r="60" spans="1:46" s="25" customFormat="1">
      <c r="A60" s="28"/>
      <c r="C60" s="28"/>
      <c r="AD60" s="41"/>
      <c r="AT60" s="86"/>
    </row>
    <row r="61" spans="1:46" s="25" customFormat="1">
      <c r="A61" s="28"/>
      <c r="C61" s="28"/>
      <c r="AD61" s="41"/>
      <c r="AT61" s="86"/>
    </row>
    <row r="62" spans="1:46" s="25" customFormat="1">
      <c r="A62" s="28"/>
      <c r="C62" s="28"/>
      <c r="AD62" s="41"/>
      <c r="AT62" s="86"/>
    </row>
    <row r="63" spans="1:46" s="25" customFormat="1">
      <c r="A63" s="28"/>
      <c r="C63" s="28"/>
      <c r="AD63" s="41"/>
      <c r="AT63" s="86"/>
    </row>
    <row r="64" spans="1:46" s="25" customFormat="1">
      <c r="A64" s="28"/>
      <c r="C64" s="28"/>
      <c r="AD64" s="41"/>
      <c r="AT64" s="86"/>
    </row>
    <row r="65" spans="1:46" s="25" customFormat="1">
      <c r="A65" s="28"/>
      <c r="C65" s="28"/>
      <c r="AD65" s="41"/>
      <c r="AT65" s="86"/>
    </row>
    <row r="66" spans="1:46" s="25" customFormat="1">
      <c r="A66" s="28"/>
      <c r="C66" s="28"/>
      <c r="AD66" s="41"/>
      <c r="AT66" s="86"/>
    </row>
    <row r="67" spans="1:46" s="25" customFormat="1">
      <c r="A67" s="28"/>
      <c r="C67" s="28"/>
      <c r="AD67" s="41"/>
      <c r="AT67" s="86"/>
    </row>
    <row r="68" spans="1:46" s="25" customFormat="1">
      <c r="A68" s="28"/>
      <c r="C68" s="28"/>
      <c r="AD68" s="41"/>
      <c r="AT68" s="86"/>
    </row>
    <row r="69" spans="1:46" s="25" customFormat="1">
      <c r="A69" s="28"/>
      <c r="C69" s="28"/>
      <c r="AD69" s="41"/>
      <c r="AT69" s="86"/>
    </row>
    <row r="70" spans="1:46" s="25" customFormat="1">
      <c r="A70" s="28"/>
      <c r="C70" s="28"/>
      <c r="AD70" s="41"/>
      <c r="AT70" s="86"/>
    </row>
    <row r="71" spans="1:46" s="25" customFormat="1">
      <c r="A71" s="28"/>
      <c r="C71" s="28"/>
      <c r="AD71" s="41"/>
      <c r="AT71" s="86"/>
    </row>
    <row r="72" spans="1:46" s="25" customFormat="1">
      <c r="A72" s="28"/>
      <c r="C72" s="28"/>
      <c r="AD72" s="41"/>
      <c r="AT72" s="86"/>
    </row>
    <row r="73" spans="1:46" s="25" customFormat="1">
      <c r="A73" s="28"/>
      <c r="C73" s="28"/>
      <c r="AD73" s="41"/>
      <c r="AT73" s="86"/>
    </row>
    <row r="74" spans="1:46" s="25" customFormat="1">
      <c r="A74" s="28"/>
      <c r="C74" s="28"/>
      <c r="AD74" s="41"/>
      <c r="AT74" s="86"/>
    </row>
    <row r="75" spans="1:46" s="25" customFormat="1">
      <c r="A75" s="28"/>
      <c r="C75" s="28"/>
      <c r="AD75" s="41"/>
      <c r="AT75" s="86"/>
    </row>
    <row r="76" spans="1:46" s="25" customFormat="1">
      <c r="A76" s="28"/>
      <c r="C76" s="28"/>
      <c r="AD76" s="41"/>
      <c r="AT76" s="86"/>
    </row>
    <row r="77" spans="1:46" s="25" customFormat="1">
      <c r="A77" s="28"/>
      <c r="C77" s="28"/>
      <c r="AD77" s="41"/>
      <c r="AT77" s="86"/>
    </row>
    <row r="78" spans="1:46" s="25" customFormat="1">
      <c r="A78" s="28"/>
      <c r="C78" s="28"/>
      <c r="AD78" s="41"/>
      <c r="AT78" s="86"/>
    </row>
    <row r="79" spans="1:46" s="25" customFormat="1">
      <c r="A79" s="28"/>
      <c r="C79" s="28"/>
      <c r="AD79" s="41"/>
      <c r="AT79" s="86"/>
    </row>
    <row r="80" spans="1:46" s="25" customFormat="1">
      <c r="A80" s="28"/>
      <c r="C80" s="28"/>
      <c r="AD80" s="41"/>
      <c r="AT80" s="86"/>
    </row>
    <row r="81" spans="1:46" s="25" customFormat="1">
      <c r="A81" s="28"/>
      <c r="C81" s="28"/>
      <c r="AD81" s="41"/>
      <c r="AT81" s="86"/>
    </row>
    <row r="82" spans="1:46" s="25" customFormat="1">
      <c r="A82" s="28"/>
      <c r="C82" s="28"/>
      <c r="AD82" s="41"/>
      <c r="AT82" s="86"/>
    </row>
    <row r="83" spans="1:46" s="25" customFormat="1">
      <c r="A83" s="28"/>
      <c r="C83" s="28"/>
      <c r="AD83" s="41"/>
      <c r="AT83" s="86"/>
    </row>
    <row r="84" spans="1:46" s="25" customFormat="1">
      <c r="A84" s="28"/>
      <c r="C84" s="28"/>
      <c r="AD84" s="41"/>
      <c r="AT84" s="86"/>
    </row>
    <row r="85" spans="1:46" s="25" customFormat="1">
      <c r="A85" s="28"/>
      <c r="C85" s="28"/>
      <c r="AD85" s="41"/>
      <c r="AT85" s="86"/>
    </row>
    <row r="86" spans="1:46" s="25" customFormat="1">
      <c r="A86" s="28"/>
      <c r="C86" s="28"/>
      <c r="AD86" s="41"/>
      <c r="AT86" s="86"/>
    </row>
    <row r="87" spans="1:46" s="25" customFormat="1">
      <c r="A87" s="28"/>
      <c r="C87" s="28"/>
      <c r="AD87" s="41"/>
      <c r="AT87" s="86"/>
    </row>
    <row r="88" spans="1:46" s="25" customFormat="1">
      <c r="A88" s="28"/>
      <c r="C88" s="28"/>
      <c r="AD88" s="41"/>
      <c r="AT88" s="86"/>
    </row>
    <row r="89" spans="1:46" s="25" customFormat="1">
      <c r="A89" s="28"/>
      <c r="C89" s="28"/>
      <c r="AT89" s="86"/>
    </row>
    <row r="90" spans="1:46" s="25" customFormat="1">
      <c r="A90" s="28"/>
      <c r="C90" s="28"/>
      <c r="AT90" s="86"/>
    </row>
    <row r="91" spans="1:46" s="25" customFormat="1">
      <c r="A91" s="28"/>
      <c r="C91" s="28"/>
      <c r="AT91" s="86"/>
    </row>
    <row r="92" spans="1:46" s="25" customFormat="1">
      <c r="A92" s="28"/>
      <c r="C92" s="28"/>
      <c r="AT92" s="86"/>
    </row>
    <row r="93" spans="1:46" s="25" customFormat="1">
      <c r="A93" s="28"/>
      <c r="C93" s="28"/>
      <c r="AT93" s="86"/>
    </row>
    <row r="94" spans="1:46" s="25" customFormat="1">
      <c r="A94" s="28"/>
      <c r="C94" s="28"/>
      <c r="AT94" s="86"/>
    </row>
    <row r="95" spans="1:46" s="25" customFormat="1">
      <c r="A95" s="28"/>
      <c r="C95" s="28"/>
      <c r="AT95" s="86"/>
    </row>
    <row r="96" spans="1:46" s="25" customFormat="1">
      <c r="A96" s="28"/>
      <c r="C96" s="28"/>
      <c r="AT96" s="86"/>
    </row>
    <row r="97" spans="1:46" s="25" customFormat="1">
      <c r="A97" s="28"/>
      <c r="C97" s="28"/>
      <c r="AT97" s="86"/>
    </row>
    <row r="98" spans="1:46" s="25" customFormat="1">
      <c r="A98" s="28"/>
      <c r="C98" s="28"/>
      <c r="AT98" s="86"/>
    </row>
    <row r="99" spans="1:46" s="25" customFormat="1">
      <c r="A99" s="28"/>
      <c r="C99" s="28"/>
      <c r="AT99" s="86"/>
    </row>
    <row r="100" spans="1:46" s="25" customFormat="1">
      <c r="A100" s="28"/>
      <c r="C100" s="28"/>
      <c r="AT100" s="86"/>
    </row>
    <row r="101" spans="1:46" s="25" customFormat="1">
      <c r="A101" s="28"/>
      <c r="C101" s="28"/>
      <c r="AT101" s="86"/>
    </row>
    <row r="102" spans="1:46" s="25" customFormat="1">
      <c r="A102" s="28"/>
      <c r="C102" s="28"/>
      <c r="AT102" s="86"/>
    </row>
    <row r="103" spans="1:46" s="25" customFormat="1">
      <c r="A103" s="28"/>
      <c r="C103" s="28"/>
      <c r="AT103" s="86"/>
    </row>
    <row r="104" spans="1:46" s="25" customFormat="1">
      <c r="A104" s="28"/>
      <c r="C104" s="28"/>
      <c r="AT104" s="86"/>
    </row>
    <row r="105" spans="1:46" s="25" customFormat="1">
      <c r="A105" s="28"/>
      <c r="C105" s="28"/>
      <c r="AT105" s="86"/>
    </row>
    <row r="106" spans="1:46" s="25" customFormat="1">
      <c r="A106" s="28"/>
      <c r="C106" s="28"/>
      <c r="AT106" s="86"/>
    </row>
    <row r="107" spans="1:46" s="25" customFormat="1">
      <c r="A107" s="28"/>
      <c r="C107" s="28"/>
      <c r="AT107" s="86"/>
    </row>
    <row r="108" spans="1:46" s="25" customFormat="1">
      <c r="A108" s="28"/>
      <c r="C108" s="28"/>
      <c r="AT108" s="86"/>
    </row>
    <row r="109" spans="1:46" s="25" customFormat="1">
      <c r="A109" s="28"/>
      <c r="C109" s="28"/>
      <c r="AT109" s="86"/>
    </row>
    <row r="110" spans="1:46" s="25" customFormat="1">
      <c r="A110" s="28"/>
      <c r="C110" s="28"/>
      <c r="AT110" s="86"/>
    </row>
    <row r="111" spans="1:46" s="25" customFormat="1">
      <c r="A111" s="28"/>
      <c r="C111" s="28"/>
      <c r="AT111" s="86"/>
    </row>
    <row r="112" spans="1:46" s="25" customFormat="1">
      <c r="A112" s="28"/>
      <c r="C112" s="28"/>
      <c r="AT112" s="86"/>
    </row>
    <row r="113" spans="1:46" s="25" customFormat="1">
      <c r="A113" s="28"/>
      <c r="C113" s="28"/>
      <c r="AT113" s="86"/>
    </row>
    <row r="114" spans="1:46" s="25" customFormat="1">
      <c r="A114" s="28"/>
      <c r="C114" s="28"/>
      <c r="AT114" s="86"/>
    </row>
    <row r="115" spans="1:46" s="25" customFormat="1">
      <c r="A115" s="28"/>
      <c r="C115" s="28"/>
      <c r="AT115" s="86"/>
    </row>
    <row r="116" spans="1:46" s="25" customFormat="1">
      <c r="A116" s="28"/>
      <c r="C116" s="28"/>
      <c r="AT116" s="86"/>
    </row>
    <row r="117" spans="1:46" s="25" customFormat="1">
      <c r="A117" s="28"/>
      <c r="C117" s="28"/>
      <c r="AT117" s="86"/>
    </row>
    <row r="118" spans="1:46" s="25" customFormat="1">
      <c r="A118" s="28"/>
      <c r="C118" s="28"/>
      <c r="AT118" s="86"/>
    </row>
    <row r="119" spans="1:46" s="25" customFormat="1">
      <c r="A119" s="28"/>
      <c r="C119" s="28"/>
      <c r="AT119" s="86"/>
    </row>
    <row r="120" spans="1:46" s="25" customFormat="1">
      <c r="A120" s="28"/>
      <c r="C120" s="28"/>
      <c r="AT120" s="86"/>
    </row>
    <row r="121" spans="1:46" s="25" customFormat="1">
      <c r="A121" s="28"/>
      <c r="C121" s="28"/>
      <c r="AT121" s="86"/>
    </row>
    <row r="122" spans="1:46" s="25" customFormat="1">
      <c r="A122" s="28"/>
      <c r="C122" s="28"/>
      <c r="AT122" s="86"/>
    </row>
    <row r="123" spans="1:46" s="25" customFormat="1">
      <c r="A123" s="28"/>
      <c r="C123" s="28"/>
      <c r="AT123" s="86"/>
    </row>
    <row r="124" spans="1:46" s="25" customFormat="1">
      <c r="A124" s="28"/>
      <c r="C124" s="28"/>
      <c r="AT124" s="86"/>
    </row>
    <row r="125" spans="1:46" s="25" customFormat="1">
      <c r="A125" s="28"/>
      <c r="C125" s="28"/>
      <c r="AT125" s="86"/>
    </row>
    <row r="126" spans="1:46" s="25" customFormat="1">
      <c r="A126" s="28"/>
      <c r="C126" s="28"/>
      <c r="AT126" s="86"/>
    </row>
    <row r="127" spans="1:46" s="25" customFormat="1">
      <c r="A127" s="28"/>
      <c r="C127" s="28"/>
      <c r="AT127" s="86"/>
    </row>
    <row r="128" spans="1:46" s="25" customFormat="1">
      <c r="A128" s="28"/>
      <c r="C128" s="28"/>
      <c r="AT128" s="86"/>
    </row>
    <row r="129" spans="1:46" s="25" customFormat="1">
      <c r="A129" s="28"/>
      <c r="C129" s="28"/>
      <c r="AT129" s="86"/>
    </row>
    <row r="130" spans="1:46" s="25" customFormat="1">
      <c r="A130" s="28"/>
      <c r="C130" s="28"/>
      <c r="AT130" s="86"/>
    </row>
    <row r="131" spans="1:46" s="25" customFormat="1">
      <c r="A131" s="28"/>
      <c r="C131" s="28"/>
      <c r="AT131" s="86"/>
    </row>
    <row r="132" spans="1:46" s="25" customFormat="1">
      <c r="A132" s="28"/>
      <c r="C132" s="28"/>
      <c r="AT132" s="86"/>
    </row>
    <row r="133" spans="1:46" s="25" customFormat="1">
      <c r="A133" s="28"/>
      <c r="C133" s="28"/>
      <c r="AT133" s="86"/>
    </row>
    <row r="134" spans="1:46" s="25" customFormat="1">
      <c r="A134" s="28"/>
      <c r="C134" s="28"/>
      <c r="AT134" s="86"/>
    </row>
    <row r="135" spans="1:46" s="25" customFormat="1">
      <c r="A135" s="28"/>
      <c r="C135" s="28"/>
      <c r="AT135" s="86"/>
    </row>
    <row r="136" spans="1:46" s="25" customFormat="1">
      <c r="A136" s="28"/>
      <c r="C136" s="28"/>
      <c r="AT136" s="86"/>
    </row>
    <row r="137" spans="1:46" s="25" customFormat="1">
      <c r="A137" s="28"/>
      <c r="C137" s="28"/>
      <c r="AT137" s="86"/>
    </row>
    <row r="138" spans="1:46" s="25" customFormat="1">
      <c r="A138" s="28"/>
      <c r="C138" s="28"/>
      <c r="AT138" s="86"/>
    </row>
    <row r="139" spans="1:46" s="25" customFormat="1">
      <c r="A139" s="28"/>
      <c r="C139" s="28"/>
      <c r="AT139" s="86"/>
    </row>
    <row r="140" spans="1:46" s="25" customFormat="1">
      <c r="A140" s="28"/>
      <c r="C140" s="28"/>
      <c r="AT140" s="86"/>
    </row>
    <row r="141" spans="1:46" s="25" customFormat="1">
      <c r="A141" s="28"/>
      <c r="C141" s="28"/>
      <c r="AT141" s="86"/>
    </row>
    <row r="142" spans="1:46" s="25" customFormat="1">
      <c r="A142" s="28"/>
      <c r="C142" s="28"/>
      <c r="AT142" s="86"/>
    </row>
    <row r="143" spans="1:46" s="25" customFormat="1">
      <c r="A143" s="28"/>
      <c r="C143" s="28"/>
      <c r="AT143" s="86"/>
    </row>
    <row r="144" spans="1:46" s="25" customFormat="1">
      <c r="A144" s="28"/>
      <c r="C144" s="28"/>
      <c r="AT144" s="86"/>
    </row>
    <row r="145" spans="1:46" s="25" customFormat="1">
      <c r="A145" s="28"/>
      <c r="C145" s="28"/>
      <c r="AT145" s="86"/>
    </row>
    <row r="146" spans="1:46" s="25" customFormat="1">
      <c r="A146" s="28"/>
      <c r="C146" s="28"/>
      <c r="AT146" s="86"/>
    </row>
    <row r="147" spans="1:46" s="25" customFormat="1">
      <c r="A147" s="28"/>
      <c r="C147" s="28"/>
      <c r="AT147" s="86"/>
    </row>
    <row r="148" spans="1:46" s="25" customFormat="1">
      <c r="A148" s="28"/>
      <c r="C148" s="28"/>
      <c r="AT148" s="86"/>
    </row>
    <row r="149" spans="1:46" s="25" customFormat="1">
      <c r="A149" s="28"/>
      <c r="C149" s="28"/>
      <c r="AT149" s="86"/>
    </row>
    <row r="150" spans="1:46" s="25" customFormat="1">
      <c r="A150" s="28"/>
      <c r="C150" s="28"/>
      <c r="AT150" s="86"/>
    </row>
    <row r="151" spans="1:46" s="25" customFormat="1">
      <c r="A151" s="28"/>
      <c r="C151" s="28"/>
      <c r="AT151" s="86"/>
    </row>
    <row r="152" spans="1:46" s="25" customFormat="1">
      <c r="A152" s="28"/>
      <c r="C152" s="28"/>
      <c r="AT152" s="86"/>
    </row>
    <row r="153" spans="1:46" s="25" customFormat="1">
      <c r="A153" s="28"/>
      <c r="C153" s="28"/>
      <c r="AT153" s="86"/>
    </row>
    <row r="154" spans="1:46" s="25" customFormat="1">
      <c r="A154" s="28"/>
      <c r="C154" s="28"/>
      <c r="AT154" s="86"/>
    </row>
    <row r="155" spans="1:46" s="25" customFormat="1">
      <c r="A155" s="28"/>
      <c r="C155" s="28"/>
      <c r="AT155" s="86"/>
    </row>
    <row r="156" spans="1:46" s="25" customFormat="1">
      <c r="A156" s="28"/>
      <c r="C156" s="28"/>
      <c r="AT156" s="86"/>
    </row>
    <row r="157" spans="1:46" s="25" customFormat="1">
      <c r="A157" s="28"/>
      <c r="C157" s="28"/>
      <c r="AT157" s="86"/>
    </row>
    <row r="158" spans="1:46" s="25" customFormat="1">
      <c r="A158" s="28"/>
      <c r="C158" s="28"/>
      <c r="AT158" s="86"/>
    </row>
    <row r="159" spans="1:46" s="25" customFormat="1">
      <c r="A159" s="28"/>
      <c r="C159" s="28"/>
      <c r="AT159" s="86"/>
    </row>
    <row r="160" spans="1:46" s="25" customFormat="1">
      <c r="A160" s="28"/>
      <c r="B160" s="28"/>
      <c r="C160" s="28"/>
      <c r="AT160" s="86"/>
    </row>
    <row r="161" spans="1:46" s="25" customFormat="1">
      <c r="A161" s="28"/>
      <c r="B161" s="28"/>
      <c r="C161" s="28"/>
      <c r="AT161" s="86"/>
    </row>
    <row r="162" spans="1:46" s="25" customFormat="1">
      <c r="A162" s="28"/>
      <c r="B162" s="28"/>
      <c r="C162" s="28"/>
      <c r="AT162" s="86"/>
    </row>
    <row r="163" spans="1:46" s="25" customFormat="1">
      <c r="A163" s="28"/>
      <c r="B163" s="28"/>
      <c r="C163" s="28"/>
      <c r="AT163" s="86"/>
    </row>
    <row r="164" spans="1:46" s="25" customFormat="1">
      <c r="A164" s="28"/>
      <c r="B164" s="28"/>
      <c r="C164" s="28"/>
      <c r="AT164" s="86"/>
    </row>
    <row r="165" spans="1:46" s="25" customFormat="1">
      <c r="A165" s="28"/>
      <c r="B165" s="28"/>
      <c r="C165" s="28"/>
      <c r="AT165" s="86"/>
    </row>
    <row r="166" spans="1:46" s="25" customFormat="1">
      <c r="A166" s="28"/>
      <c r="B166" s="28"/>
      <c r="C166" s="28"/>
      <c r="AT166" s="86"/>
    </row>
    <row r="167" spans="1:46" s="25" customFormat="1">
      <c r="A167" s="28"/>
      <c r="B167" s="28"/>
      <c r="C167" s="28"/>
      <c r="AT167" s="86"/>
    </row>
    <row r="168" spans="1:46" s="25" customFormat="1">
      <c r="A168" s="28"/>
      <c r="B168" s="28"/>
      <c r="C168" s="28"/>
      <c r="AT168" s="86"/>
    </row>
    <row r="169" spans="1:46" s="25" customFormat="1">
      <c r="A169" s="28"/>
      <c r="B169" s="28"/>
      <c r="C169" s="28"/>
      <c r="AT169" s="86"/>
    </row>
  </sheetData>
  <sheetProtection selectLockedCells="1" selectUnlockedCells="1"/>
  <mergeCells count="8">
    <mergeCell ref="AP5:AQ5"/>
    <mergeCell ref="A6:B9"/>
    <mergeCell ref="A2:B2"/>
    <mergeCell ref="A4:B4"/>
    <mergeCell ref="D5:I5"/>
    <mergeCell ref="J5:Q5"/>
    <mergeCell ref="R5:W5"/>
    <mergeCell ref="X5:AF5"/>
  </mergeCells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6"/>
  <sheetViews>
    <sheetView showGridLines="0" zoomScale="80" zoomScaleNormal="80" workbookViewId="0">
      <pane xSplit="2" ySplit="10" topLeftCell="Y11" activePane="bottomRight" state="frozen"/>
      <selection activeCell="U54" sqref="U54"/>
      <selection pane="topRight" activeCell="U54" sqref="U54"/>
      <selection pane="bottomLeft" activeCell="U54" sqref="U54"/>
      <selection pane="bottomRight"/>
    </sheetView>
  </sheetViews>
  <sheetFormatPr defaultRowHeight="14.25"/>
  <cols>
    <col min="1" max="1" width="13" style="20" customWidth="1"/>
    <col min="2" max="2" width="20.5703125" style="20" customWidth="1"/>
    <col min="3" max="3" width="20.7109375" style="20" customWidth="1"/>
    <col min="4" max="7" width="10.7109375" style="17" customWidth="1"/>
    <col min="8" max="8" width="10.7109375" style="17" bestFit="1" customWidth="1"/>
    <col min="9" max="10" width="10.7109375" style="17" customWidth="1"/>
    <col min="11" max="11" width="10.85546875" style="17" customWidth="1"/>
    <col min="12" max="16" width="10.7109375" style="17" customWidth="1"/>
    <col min="17" max="17" width="10.85546875" style="17" customWidth="1"/>
    <col min="18" max="19" width="10.7109375" style="17" customWidth="1"/>
    <col min="20" max="20" width="10.7109375" style="17" bestFit="1" customWidth="1"/>
    <col min="21" max="24" width="10.7109375" style="17" customWidth="1"/>
    <col min="25" max="25" width="10.7109375" style="17" bestFit="1" customWidth="1"/>
    <col min="26" max="29" width="10.7109375" style="17" customWidth="1"/>
    <col min="30" max="30" width="10.7109375" style="17" bestFit="1" customWidth="1"/>
    <col min="31" max="34" width="10.7109375" style="17" customWidth="1"/>
    <col min="35" max="37" width="10.7109375" style="17" bestFit="1" customWidth="1"/>
    <col min="38" max="39" width="10.7109375" style="17" customWidth="1"/>
    <col min="40" max="44" width="10.85546875" style="17" customWidth="1"/>
    <col min="45" max="45" width="10.7109375" style="17" customWidth="1"/>
    <col min="46" max="46" width="10.85546875" style="17" customWidth="1"/>
    <col min="47" max="48" width="11.28515625" style="17" customWidth="1"/>
    <col min="49" max="49" width="9.140625" style="17"/>
    <col min="50" max="50" width="15.7109375" style="84" bestFit="1" customWidth="1"/>
    <col min="51" max="16384" width="9.140625" style="17"/>
  </cols>
  <sheetData>
    <row r="1" spans="1:51">
      <c r="A1" s="128" t="s">
        <v>275</v>
      </c>
      <c r="B1" s="128"/>
      <c r="C1" s="128"/>
      <c r="D1" s="16"/>
    </row>
    <row r="2" spans="1:51" ht="15" customHeight="1">
      <c r="A2" s="142" t="s">
        <v>282</v>
      </c>
      <c r="B2" s="142"/>
      <c r="C2" s="15"/>
      <c r="D2" s="16"/>
      <c r="AL2" s="17" t="s">
        <v>66</v>
      </c>
    </row>
    <row r="3" spans="1:51">
      <c r="A3" s="128" t="s">
        <v>274</v>
      </c>
      <c r="B3" s="128"/>
      <c r="C3" s="18"/>
      <c r="D3" s="16"/>
    </row>
    <row r="4" spans="1:51" ht="15" thickBot="1">
      <c r="A4" s="142" t="s">
        <v>283</v>
      </c>
      <c r="B4" s="142"/>
      <c r="C4" s="19"/>
      <c r="D4" s="16"/>
      <c r="AU4" s="74" t="s">
        <v>260</v>
      </c>
      <c r="AV4" s="74"/>
    </row>
    <row r="5" spans="1:51" ht="15" customHeight="1">
      <c r="A5" s="76"/>
      <c r="B5" s="77"/>
      <c r="C5" s="77"/>
      <c r="D5" s="143" t="s">
        <v>258</v>
      </c>
      <c r="E5" s="146"/>
      <c r="F5" s="146"/>
      <c r="G5" s="146"/>
      <c r="H5" s="146"/>
      <c r="I5" s="146"/>
      <c r="J5" s="143" t="s">
        <v>258</v>
      </c>
      <c r="K5" s="146"/>
      <c r="L5" s="146"/>
      <c r="M5" s="146"/>
      <c r="N5" s="146"/>
      <c r="O5" s="146"/>
      <c r="P5" s="146"/>
      <c r="Q5" s="150"/>
      <c r="R5" s="143" t="s">
        <v>258</v>
      </c>
      <c r="S5" s="146"/>
      <c r="T5" s="146"/>
      <c r="U5" s="146"/>
      <c r="V5" s="146"/>
      <c r="W5" s="146"/>
      <c r="X5" s="143" t="s">
        <v>258</v>
      </c>
      <c r="Y5" s="146"/>
      <c r="Z5" s="146"/>
      <c r="AA5" s="146"/>
      <c r="AB5" s="146"/>
      <c r="AC5" s="146"/>
      <c r="AD5" s="146"/>
      <c r="AE5" s="146"/>
      <c r="AF5" s="150"/>
      <c r="AG5" s="77"/>
      <c r="AH5" s="77"/>
      <c r="AI5" s="77"/>
      <c r="AJ5" s="77"/>
      <c r="AK5" s="77"/>
      <c r="AL5" s="77"/>
      <c r="AM5" s="77"/>
      <c r="AN5" s="143" t="s">
        <v>262</v>
      </c>
      <c r="AO5" s="146"/>
      <c r="AP5" s="146"/>
      <c r="AQ5" s="146"/>
      <c r="AR5" s="146"/>
      <c r="AS5" s="146"/>
      <c r="AT5" s="146"/>
      <c r="AU5" s="146"/>
      <c r="AV5" s="147"/>
    </row>
    <row r="6" spans="1:51" ht="52.5" customHeight="1">
      <c r="A6" s="148" t="s">
        <v>267</v>
      </c>
      <c r="B6" s="149"/>
      <c r="C6" s="72" t="s">
        <v>68</v>
      </c>
      <c r="D6" s="35" t="s">
        <v>69</v>
      </c>
      <c r="E6" s="30" t="s">
        <v>3</v>
      </c>
      <c r="F6" s="30" t="s">
        <v>4</v>
      </c>
      <c r="G6" s="30" t="s">
        <v>5</v>
      </c>
      <c r="H6" s="30" t="s">
        <v>6</v>
      </c>
      <c r="I6" s="30" t="s">
        <v>7</v>
      </c>
      <c r="J6" s="30" t="s">
        <v>8</v>
      </c>
      <c r="K6" s="30" t="s">
        <v>9</v>
      </c>
      <c r="L6" s="30" t="s">
        <v>10</v>
      </c>
      <c r="M6" s="30" t="s">
        <v>271</v>
      </c>
      <c r="N6" s="30" t="s">
        <v>11</v>
      </c>
      <c r="O6" s="30" t="s">
        <v>12</v>
      </c>
      <c r="P6" s="30" t="s">
        <v>13</v>
      </c>
      <c r="Q6" s="30" t="s">
        <v>14</v>
      </c>
      <c r="R6" s="30" t="s">
        <v>0</v>
      </c>
      <c r="S6" s="30" t="s">
        <v>15</v>
      </c>
      <c r="T6" s="30" t="s">
        <v>16</v>
      </c>
      <c r="U6" s="30" t="s">
        <v>17</v>
      </c>
      <c r="V6" s="30" t="s">
        <v>18</v>
      </c>
      <c r="W6" s="30" t="s">
        <v>19</v>
      </c>
      <c r="X6" s="30" t="s">
        <v>70</v>
      </c>
      <c r="Y6" s="30" t="s">
        <v>20</v>
      </c>
      <c r="Z6" s="30" t="s">
        <v>21</v>
      </c>
      <c r="AA6" s="30" t="s">
        <v>22</v>
      </c>
      <c r="AB6" s="30" t="s">
        <v>23</v>
      </c>
      <c r="AC6" s="30" t="s">
        <v>24</v>
      </c>
      <c r="AD6" s="30" t="s">
        <v>25</v>
      </c>
      <c r="AE6" s="30" t="s">
        <v>26</v>
      </c>
      <c r="AF6" s="30" t="s">
        <v>249</v>
      </c>
      <c r="AG6" s="30" t="s">
        <v>27</v>
      </c>
      <c r="AH6" s="30" t="s">
        <v>28</v>
      </c>
      <c r="AI6" s="30" t="s">
        <v>29</v>
      </c>
      <c r="AJ6" s="30" t="s">
        <v>30</v>
      </c>
      <c r="AK6" s="30" t="s">
        <v>31</v>
      </c>
      <c r="AL6" s="34" t="s">
        <v>32</v>
      </c>
      <c r="AM6" s="62" t="s">
        <v>276</v>
      </c>
      <c r="AN6" s="35" t="s">
        <v>221</v>
      </c>
      <c r="AO6" s="30" t="s">
        <v>222</v>
      </c>
      <c r="AP6" s="62" t="s">
        <v>263</v>
      </c>
      <c r="AQ6" s="35" t="s">
        <v>265</v>
      </c>
      <c r="AR6" s="30" t="s">
        <v>223</v>
      </c>
      <c r="AS6" s="62" t="s">
        <v>264</v>
      </c>
      <c r="AT6" s="30" t="s">
        <v>251</v>
      </c>
      <c r="AU6" s="65" t="s">
        <v>224</v>
      </c>
      <c r="AV6" s="68" t="s">
        <v>281</v>
      </c>
    </row>
    <row r="7" spans="1:51" ht="15.75" customHeight="1">
      <c r="A7" s="138"/>
      <c r="B7" s="139"/>
      <c r="C7" s="55" t="s">
        <v>74</v>
      </c>
      <c r="D7" s="32" t="s">
        <v>75</v>
      </c>
      <c r="E7" s="32" t="s">
        <v>76</v>
      </c>
      <c r="F7" s="32" t="s">
        <v>77</v>
      </c>
      <c r="G7" s="32" t="s">
        <v>78</v>
      </c>
      <c r="H7" s="32" t="s">
        <v>79</v>
      </c>
      <c r="I7" s="32" t="s">
        <v>80</v>
      </c>
      <c r="J7" s="32" t="s">
        <v>81</v>
      </c>
      <c r="K7" s="32" t="s">
        <v>82</v>
      </c>
      <c r="L7" s="32" t="s">
        <v>83</v>
      </c>
      <c r="M7" s="32" t="s">
        <v>272</v>
      </c>
      <c r="N7" s="32" t="s">
        <v>84</v>
      </c>
      <c r="O7" s="32" t="s">
        <v>85</v>
      </c>
      <c r="P7" s="32" t="s">
        <v>86</v>
      </c>
      <c r="Q7" s="32" t="s">
        <v>87</v>
      </c>
      <c r="R7" s="32" t="s">
        <v>88</v>
      </c>
      <c r="S7" s="32" t="s">
        <v>89</v>
      </c>
      <c r="T7" s="32" t="s">
        <v>90</v>
      </c>
      <c r="U7" s="32" t="s">
        <v>91</v>
      </c>
      <c r="V7" s="32" t="s">
        <v>92</v>
      </c>
      <c r="W7" s="32" t="s">
        <v>93</v>
      </c>
      <c r="X7" s="32" t="s">
        <v>94</v>
      </c>
      <c r="Y7" s="32" t="s">
        <v>95</v>
      </c>
      <c r="Z7" s="32" t="s">
        <v>96</v>
      </c>
      <c r="AA7" s="32" t="s">
        <v>97</v>
      </c>
      <c r="AB7" s="32" t="s">
        <v>98</v>
      </c>
      <c r="AC7" s="32" t="s">
        <v>99</v>
      </c>
      <c r="AD7" s="32" t="s">
        <v>100</v>
      </c>
      <c r="AE7" s="32" t="s">
        <v>101</v>
      </c>
      <c r="AF7" s="32" t="s">
        <v>102</v>
      </c>
      <c r="AG7" s="32" t="s">
        <v>103</v>
      </c>
      <c r="AH7" s="32" t="s">
        <v>104</v>
      </c>
      <c r="AI7" s="32" t="s">
        <v>105</v>
      </c>
      <c r="AJ7" s="32" t="s">
        <v>106</v>
      </c>
      <c r="AK7" s="32" t="s">
        <v>107</v>
      </c>
      <c r="AL7" s="32" t="s">
        <v>67</v>
      </c>
      <c r="AM7" s="50"/>
      <c r="AN7" s="32" t="s">
        <v>225</v>
      </c>
      <c r="AO7" s="32" t="s">
        <v>226</v>
      </c>
      <c r="AP7" s="43" t="s">
        <v>227</v>
      </c>
      <c r="AQ7" s="32" t="s">
        <v>228</v>
      </c>
      <c r="AR7" s="32" t="s">
        <v>229</v>
      </c>
      <c r="AS7" s="50" t="s">
        <v>230</v>
      </c>
      <c r="AT7" s="63" t="s">
        <v>231</v>
      </c>
      <c r="AU7" s="49" t="s">
        <v>232</v>
      </c>
      <c r="AV7" s="47" t="s">
        <v>233</v>
      </c>
    </row>
    <row r="8" spans="1:51" ht="50.25" customHeight="1">
      <c r="A8" s="138"/>
      <c r="B8" s="139"/>
      <c r="C8" s="54" t="s">
        <v>113</v>
      </c>
      <c r="D8" s="35" t="s">
        <v>33</v>
      </c>
      <c r="E8" s="30" t="s">
        <v>34</v>
      </c>
      <c r="F8" s="30" t="s">
        <v>35</v>
      </c>
      <c r="G8" s="30" t="s">
        <v>36</v>
      </c>
      <c r="H8" s="30" t="s">
        <v>37</v>
      </c>
      <c r="I8" s="30" t="s">
        <v>38</v>
      </c>
      <c r="J8" s="30" t="s">
        <v>39</v>
      </c>
      <c r="K8" s="30" t="s">
        <v>40</v>
      </c>
      <c r="L8" s="30" t="s">
        <v>41</v>
      </c>
      <c r="M8" s="30" t="s">
        <v>273</v>
      </c>
      <c r="N8" s="30" t="s">
        <v>42</v>
      </c>
      <c r="O8" s="30" t="s">
        <v>43</v>
      </c>
      <c r="P8" s="30" t="s">
        <v>44</v>
      </c>
      <c r="Q8" s="30" t="s">
        <v>45</v>
      </c>
      <c r="R8" s="30" t="s">
        <v>1</v>
      </c>
      <c r="S8" s="30" t="s">
        <v>46</v>
      </c>
      <c r="T8" s="30" t="s">
        <v>47</v>
      </c>
      <c r="U8" s="30" t="s">
        <v>48</v>
      </c>
      <c r="V8" s="30" t="s">
        <v>49</v>
      </c>
      <c r="W8" s="30" t="s">
        <v>50</v>
      </c>
      <c r="X8" s="30" t="s">
        <v>51</v>
      </c>
      <c r="Y8" s="30" t="s">
        <v>52</v>
      </c>
      <c r="Z8" s="30" t="s">
        <v>53</v>
      </c>
      <c r="AA8" s="30" t="s">
        <v>54</v>
      </c>
      <c r="AB8" s="30" t="s">
        <v>55</v>
      </c>
      <c r="AC8" s="30" t="s">
        <v>56</v>
      </c>
      <c r="AD8" s="30" t="s">
        <v>57</v>
      </c>
      <c r="AE8" s="30" t="s">
        <v>58</v>
      </c>
      <c r="AF8" s="30" t="s">
        <v>59</v>
      </c>
      <c r="AG8" s="30" t="s">
        <v>60</v>
      </c>
      <c r="AH8" s="30" t="s">
        <v>61</v>
      </c>
      <c r="AI8" s="30" t="s">
        <v>62</v>
      </c>
      <c r="AJ8" s="30" t="s">
        <v>63</v>
      </c>
      <c r="AK8" s="30" t="s">
        <v>64</v>
      </c>
      <c r="AL8" s="34" t="s">
        <v>65</v>
      </c>
      <c r="AM8" s="50" t="s">
        <v>2</v>
      </c>
      <c r="AN8" s="66" t="s">
        <v>234</v>
      </c>
      <c r="AO8" s="34" t="s">
        <v>235</v>
      </c>
      <c r="AP8" s="67" t="s">
        <v>236</v>
      </c>
      <c r="AQ8" s="66" t="s">
        <v>237</v>
      </c>
      <c r="AR8" s="34" t="s">
        <v>238</v>
      </c>
      <c r="AS8" s="50" t="s">
        <v>239</v>
      </c>
      <c r="AT8" s="30" t="s">
        <v>252</v>
      </c>
      <c r="AU8" s="51" t="s">
        <v>240</v>
      </c>
      <c r="AV8" s="60" t="s">
        <v>241</v>
      </c>
    </row>
    <row r="9" spans="1:51" ht="15.75" customHeight="1">
      <c r="A9" s="140"/>
      <c r="B9" s="141"/>
      <c r="C9" s="59" t="s">
        <v>118</v>
      </c>
      <c r="D9" s="32" t="s">
        <v>75</v>
      </c>
      <c r="E9" s="32" t="s">
        <v>76</v>
      </c>
      <c r="F9" s="32" t="s">
        <v>77</v>
      </c>
      <c r="G9" s="32" t="s">
        <v>78</v>
      </c>
      <c r="H9" s="32" t="s">
        <v>79</v>
      </c>
      <c r="I9" s="32" t="s">
        <v>80</v>
      </c>
      <c r="J9" s="32" t="s">
        <v>81</v>
      </c>
      <c r="K9" s="32" t="s">
        <v>82</v>
      </c>
      <c r="L9" s="32" t="s">
        <v>83</v>
      </c>
      <c r="M9" s="32" t="s">
        <v>272</v>
      </c>
      <c r="N9" s="32" t="s">
        <v>84</v>
      </c>
      <c r="O9" s="32" t="s">
        <v>85</v>
      </c>
      <c r="P9" s="32" t="s">
        <v>86</v>
      </c>
      <c r="Q9" s="32" t="s">
        <v>87</v>
      </c>
      <c r="R9" s="32" t="s">
        <v>88</v>
      </c>
      <c r="S9" s="32" t="s">
        <v>89</v>
      </c>
      <c r="T9" s="32" t="s">
        <v>90</v>
      </c>
      <c r="U9" s="32" t="s">
        <v>91</v>
      </c>
      <c r="V9" s="32" t="s">
        <v>92</v>
      </c>
      <c r="W9" s="32" t="s">
        <v>93</v>
      </c>
      <c r="X9" s="32" t="s">
        <v>94</v>
      </c>
      <c r="Y9" s="32" t="s">
        <v>95</v>
      </c>
      <c r="Z9" s="32" t="s">
        <v>96</v>
      </c>
      <c r="AA9" s="32" t="s">
        <v>97</v>
      </c>
      <c r="AB9" s="32" t="s">
        <v>98</v>
      </c>
      <c r="AC9" s="32" t="s">
        <v>99</v>
      </c>
      <c r="AD9" s="32" t="s">
        <v>100</v>
      </c>
      <c r="AE9" s="32" t="s">
        <v>101</v>
      </c>
      <c r="AF9" s="32" t="s">
        <v>102</v>
      </c>
      <c r="AG9" s="32" t="s">
        <v>103</v>
      </c>
      <c r="AH9" s="32" t="s">
        <v>104</v>
      </c>
      <c r="AI9" s="32" t="s">
        <v>105</v>
      </c>
      <c r="AJ9" s="32" t="s">
        <v>106</v>
      </c>
      <c r="AK9" s="32" t="s">
        <v>107</v>
      </c>
      <c r="AL9" s="32" t="s">
        <v>67</v>
      </c>
      <c r="AM9" s="43" t="s">
        <v>119</v>
      </c>
      <c r="AN9" s="32" t="s">
        <v>225</v>
      </c>
      <c r="AO9" s="32" t="s">
        <v>226</v>
      </c>
      <c r="AP9" s="50" t="s">
        <v>227</v>
      </c>
      <c r="AQ9" s="32" t="s">
        <v>228</v>
      </c>
      <c r="AR9" s="32" t="s">
        <v>229</v>
      </c>
      <c r="AS9" s="50" t="s">
        <v>230</v>
      </c>
      <c r="AT9" s="32" t="s">
        <v>231</v>
      </c>
      <c r="AU9" s="51" t="s">
        <v>232</v>
      </c>
      <c r="AV9" s="60" t="s">
        <v>233</v>
      </c>
      <c r="AX9" s="84" t="s">
        <v>66</v>
      </c>
    </row>
    <row r="10" spans="1:51">
      <c r="A10" s="53" t="s">
        <v>248</v>
      </c>
      <c r="B10" s="54" t="s">
        <v>68</v>
      </c>
      <c r="C10" s="57" t="s">
        <v>113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48"/>
      <c r="AQ10" s="48"/>
      <c r="AR10" s="48"/>
      <c r="AS10" s="48"/>
      <c r="AT10" s="48"/>
      <c r="AU10" s="48"/>
      <c r="AV10" s="61"/>
    </row>
    <row r="11" spans="1:51">
      <c r="A11" s="110" t="s">
        <v>120</v>
      </c>
      <c r="B11" s="22" t="s">
        <v>122</v>
      </c>
      <c r="C11" s="104" t="s">
        <v>121</v>
      </c>
      <c r="D11" s="89">
        <f>[6]Usepp_2017!E11</f>
        <v>84267.089979871293</v>
      </c>
      <c r="E11" s="89">
        <f>[6]Usepp_2017!F11</f>
        <v>213.97837449464814</v>
      </c>
      <c r="F11" s="89">
        <f>[6]Usepp_2017!G11</f>
        <v>10898.748542188263</v>
      </c>
      <c r="G11" s="89">
        <f>[6]Usepp_2017!H11</f>
        <v>1096.9953228281113</v>
      </c>
      <c r="H11" s="89">
        <f>[6]Usepp_2017!I11</f>
        <v>853.05418734241482</v>
      </c>
      <c r="I11" s="89">
        <f>[6]Usepp_2017!J11</f>
        <v>0.38226471007736879</v>
      </c>
      <c r="J11" s="89">
        <f>[6]Usepp_2017!K11</f>
        <v>32.496525952194013</v>
      </c>
      <c r="K11" s="89">
        <f>[6]Usepp_2017!L11</f>
        <v>7.5853740495394337</v>
      </c>
      <c r="L11" s="89">
        <f>[6]Usepp_2017!M11</f>
        <v>6.2873409147140809</v>
      </c>
      <c r="M11" s="89">
        <f>[6]Usepp_2017!N11</f>
        <v>0.62783470676737474</v>
      </c>
      <c r="N11" s="89">
        <f>[6]Usepp_2017!O11</f>
        <v>128.52434476267393</v>
      </c>
      <c r="O11" s="89">
        <f>[6]Usepp_2017!P11</f>
        <v>23.439098870992034</v>
      </c>
      <c r="P11" s="89">
        <f>[6]Usepp_2017!Q11</f>
        <v>0.71152270782487814</v>
      </c>
      <c r="Q11" s="89">
        <f>[6]Usepp_2017!R11</f>
        <v>31.02796101220282</v>
      </c>
      <c r="R11" s="89">
        <f>[6]Usepp_2017!S11</f>
        <v>2146.735313040112</v>
      </c>
      <c r="S11" s="89">
        <f>[6]Usepp_2017!T11</f>
        <v>2.2435708650906744E-4</v>
      </c>
      <c r="T11" s="89">
        <f>[6]Usepp_2017!U11</f>
        <v>2735.4243111625701</v>
      </c>
      <c r="U11" s="89">
        <f>[6]Usepp_2017!V11</f>
        <v>158.27479003237744</v>
      </c>
      <c r="V11" s="89">
        <f>[6]Usepp_2017!W11</f>
        <v>82.320253205213419</v>
      </c>
      <c r="W11" s="89">
        <f>[6]Usepp_2017!X11</f>
        <v>11.589066683912595</v>
      </c>
      <c r="X11" s="89">
        <f>[6]Usepp_2017!Y11</f>
        <v>0.20070703240430945</v>
      </c>
      <c r="Y11" s="89">
        <f>[6]Usepp_2017!Z11</f>
        <v>6124.5862272640006</v>
      </c>
      <c r="Z11" s="89">
        <f>[6]Usepp_2017!AA11</f>
        <v>33.405706438258157</v>
      </c>
      <c r="AA11" s="89">
        <f>[6]Usepp_2017!AB11</f>
        <v>9.5076667751610291</v>
      </c>
      <c r="AB11" s="89">
        <f>[6]Usepp_2017!AC11</f>
        <v>0.46236097629282563</v>
      </c>
      <c r="AC11" s="89">
        <f>[6]Usepp_2017!AD11</f>
        <v>5.1108593390414097</v>
      </c>
      <c r="AD11" s="89">
        <f>[6]Usepp_2017!AE11</f>
        <v>72.601573797287756</v>
      </c>
      <c r="AE11" s="89">
        <f>[6]Usepp_2017!AF11</f>
        <v>312.73899287965315</v>
      </c>
      <c r="AF11" s="89">
        <f>[6]Usepp_2017!AG11</f>
        <v>14.496036751556906</v>
      </c>
      <c r="AG11" s="89">
        <f>[6]Usepp_2017!AH11</f>
        <v>137.02550651285225</v>
      </c>
      <c r="AH11" s="89">
        <f>[6]Usepp_2017!AI11</f>
        <v>144.54853880114661</v>
      </c>
      <c r="AI11" s="89">
        <f>[6]Usepp_2017!AJ11</f>
        <v>95.129476246423394</v>
      </c>
      <c r="AJ11" s="89">
        <f>[6]Usepp_2017!AK11</f>
        <v>77.559014078326001</v>
      </c>
      <c r="AK11" s="89">
        <f>[6]Usepp_2017!AL11</f>
        <v>11.297682160989156</v>
      </c>
      <c r="AL11" s="89">
        <f>[6]Usepp_2017!AM11</f>
        <v>160.8164850960388</v>
      </c>
      <c r="AM11" s="92">
        <f t="shared" ref="AM11:AM45" si="0">SUM(D11:AL11)</f>
        <v>109894.77946704243</v>
      </c>
      <c r="AN11" s="89">
        <f>[6]Usepp_2017!AO11</f>
        <v>260482.80568800675</v>
      </c>
      <c r="AO11" s="89">
        <f>[6]Usepp_2017!AP11</f>
        <v>0</v>
      </c>
      <c r="AP11" s="92">
        <f>SUM(AN11:AO11)</f>
        <v>260482.80568800675</v>
      </c>
      <c r="AQ11" s="89">
        <f>[6]Usepp_2017!AR11</f>
        <v>2866.2299125438763</v>
      </c>
      <c r="AR11" s="89">
        <f>[6]Usepp_2017!AS11</f>
        <v>307.7752408551973</v>
      </c>
      <c r="AS11" s="92">
        <f>SUM(AQ11:AR11)</f>
        <v>3174.0051533990736</v>
      </c>
      <c r="AT11" s="89">
        <f>[6]Usepp_2017!AU11</f>
        <v>14236.004830529519</v>
      </c>
      <c r="AU11" s="92">
        <f>AT11+AP11+AS11</f>
        <v>277892.81567193533</v>
      </c>
      <c r="AV11" s="83">
        <f>AU11+AM11</f>
        <v>387787.59513897775</v>
      </c>
      <c r="AY11" s="103"/>
    </row>
    <row r="12" spans="1:51">
      <c r="A12" s="37" t="s">
        <v>123</v>
      </c>
      <c r="B12" s="23" t="s">
        <v>124</v>
      </c>
      <c r="C12" s="105" t="s">
        <v>34</v>
      </c>
      <c r="D12" s="89">
        <f>[6]Usepp_2017!E12</f>
        <v>389.07785423938265</v>
      </c>
      <c r="E12" s="89">
        <f>[6]Usepp_2017!F12</f>
        <v>7456.8638748517506</v>
      </c>
      <c r="F12" s="89">
        <f>[6]Usepp_2017!G12</f>
        <v>62.436171446059923</v>
      </c>
      <c r="G12" s="89">
        <f>[6]Usepp_2017!H12</f>
        <v>65.107360269253803</v>
      </c>
      <c r="H12" s="89">
        <f>[6]Usepp_2017!I12</f>
        <v>2.8427814212297662</v>
      </c>
      <c r="I12" s="89">
        <f>[6]Usepp_2017!J12</f>
        <v>1146.9420930127671</v>
      </c>
      <c r="J12" s="89">
        <f>[6]Usepp_2017!K12</f>
        <v>41.102921403448292</v>
      </c>
      <c r="K12" s="89">
        <f>[6]Usepp_2017!L12</f>
        <v>2603.7481776932109</v>
      </c>
      <c r="L12" s="89">
        <f>[6]Usepp_2017!M12</f>
        <v>4708.5458653688511</v>
      </c>
      <c r="M12" s="89">
        <f>[6]Usepp_2017!N12</f>
        <v>0.31221744765672077</v>
      </c>
      <c r="N12" s="89">
        <f>[6]Usepp_2017!O12</f>
        <v>567.00760467699968</v>
      </c>
      <c r="O12" s="89">
        <f>[6]Usepp_2017!P12</f>
        <v>4.73088457971728</v>
      </c>
      <c r="P12" s="89">
        <f>[6]Usepp_2017!Q12</f>
        <v>34.197571358831567</v>
      </c>
      <c r="Q12" s="89">
        <f>[6]Usepp_2017!R12</f>
        <v>50.808499797978726</v>
      </c>
      <c r="R12" s="89">
        <f>[6]Usepp_2017!S12</f>
        <v>21454.927297720806</v>
      </c>
      <c r="S12" s="89">
        <f>[6]Usepp_2017!T12</f>
        <v>5.5688366011509255E-2</v>
      </c>
      <c r="T12" s="89">
        <f>[6]Usepp_2017!U12</f>
        <v>1581.2744115703349</v>
      </c>
      <c r="U12" s="89">
        <f>[6]Usepp_2017!V12</f>
        <v>2223.0282253184728</v>
      </c>
      <c r="V12" s="89">
        <f>[6]Usepp_2017!W12</f>
        <v>143.39164794203478</v>
      </c>
      <c r="W12" s="89">
        <f>[6]Usepp_2017!X12</f>
        <v>262.07958805392656</v>
      </c>
      <c r="X12" s="89">
        <f>[6]Usepp_2017!Y12</f>
        <v>0.13043707481542555</v>
      </c>
      <c r="Y12" s="89">
        <f>[6]Usepp_2017!Z12</f>
        <v>23.124822714002459</v>
      </c>
      <c r="Z12" s="89">
        <f>[6]Usepp_2017!AA12</f>
        <v>2.7550720548143026</v>
      </c>
      <c r="AA12" s="89">
        <f>[6]Usepp_2017!AB12</f>
        <v>0.98034354582051697</v>
      </c>
      <c r="AB12" s="89">
        <f>[6]Usepp_2017!AC12</f>
        <v>4.5192723756250296E-2</v>
      </c>
      <c r="AC12" s="89">
        <f>[6]Usepp_2017!AD12</f>
        <v>81.882707546866513</v>
      </c>
      <c r="AD12" s="89">
        <f>[6]Usepp_2017!AE12</f>
        <v>21.521498178078467</v>
      </c>
      <c r="AE12" s="89">
        <f>[6]Usepp_2017!AF12</f>
        <v>254.46749626505471</v>
      </c>
      <c r="AF12" s="89">
        <f>[6]Usepp_2017!AG12</f>
        <v>23.290812593031678</v>
      </c>
      <c r="AG12" s="89">
        <f>[6]Usepp_2017!AH12</f>
        <v>480.32238876701717</v>
      </c>
      <c r="AH12" s="89">
        <f>[6]Usepp_2017!AI12</f>
        <v>71.67002560885588</v>
      </c>
      <c r="AI12" s="89">
        <f>[6]Usepp_2017!AJ12</f>
        <v>11.945745415848283</v>
      </c>
      <c r="AJ12" s="89">
        <f>[6]Usepp_2017!AK12</f>
        <v>64.76134328221606</v>
      </c>
      <c r="AK12" s="89">
        <f>[6]Usepp_2017!AL12</f>
        <v>1.4057295985396747</v>
      </c>
      <c r="AL12" s="89">
        <f>[6]Usepp_2017!AM12</f>
        <v>260.43642203684186</v>
      </c>
      <c r="AM12" s="91">
        <f t="shared" si="0"/>
        <v>44097.220773944304</v>
      </c>
      <c r="AN12" s="89">
        <f>[6]Usepp_2017!AO12</f>
        <v>166.2669108413802</v>
      </c>
      <c r="AO12" s="89">
        <f>[6]Usepp_2017!AP12</f>
        <v>0</v>
      </c>
      <c r="AP12" s="91">
        <f t="shared" ref="AP12:AP45" si="1">SUM(AN12:AO12)</f>
        <v>166.2669108413802</v>
      </c>
      <c r="AQ12" s="89">
        <f>[6]Usepp_2017!AR12</f>
        <v>0</v>
      </c>
      <c r="AR12" s="89">
        <f>[6]Usepp_2017!AS12</f>
        <v>1861.5947133717607</v>
      </c>
      <c r="AS12" s="91">
        <f t="shared" ref="AS12:AS45" si="2">SUM(AQ12:AR12)</f>
        <v>1861.5947133717607</v>
      </c>
      <c r="AT12" s="89">
        <f>[6]Usepp_2017!AU12</f>
        <v>35131.216101788887</v>
      </c>
      <c r="AU12" s="91">
        <f t="shared" ref="AU12:AU45" si="3">AT12+AP12+AS12</f>
        <v>37159.077726002033</v>
      </c>
      <c r="AV12" s="83">
        <f t="shared" ref="AV12:AV45" si="4">AU12+AM12</f>
        <v>81256.298499946337</v>
      </c>
      <c r="AY12" s="103"/>
    </row>
    <row r="13" spans="1:51">
      <c r="A13" s="37" t="s">
        <v>125</v>
      </c>
      <c r="B13" s="23" t="s">
        <v>127</v>
      </c>
      <c r="C13" s="105" t="s">
        <v>126</v>
      </c>
      <c r="D13" s="89">
        <f>[6]Usepp_2017!E13</f>
        <v>8730.6473161962149</v>
      </c>
      <c r="E13" s="89">
        <f>[6]Usepp_2017!F13</f>
        <v>205.33725941510247</v>
      </c>
      <c r="F13" s="89">
        <f>[6]Usepp_2017!G13</f>
        <v>13986.56173602908</v>
      </c>
      <c r="G13" s="89">
        <f>[6]Usepp_2017!H13</f>
        <v>110.51936125153523</v>
      </c>
      <c r="H13" s="89">
        <f>[6]Usepp_2017!I13</f>
        <v>76.794875179057996</v>
      </c>
      <c r="I13" s="89">
        <f>[6]Usepp_2017!J13</f>
        <v>2.6166009731056947</v>
      </c>
      <c r="J13" s="89">
        <f>[6]Usepp_2017!K13</f>
        <v>19.923580980333178</v>
      </c>
      <c r="K13" s="89">
        <f>[6]Usepp_2017!L13</f>
        <v>66.492920624426574</v>
      </c>
      <c r="L13" s="89">
        <f>[6]Usepp_2017!M13</f>
        <v>106.0304448138008</v>
      </c>
      <c r="M13" s="89">
        <f>[6]Usepp_2017!N13</f>
        <v>1.6280243716896765</v>
      </c>
      <c r="N13" s="89">
        <f>[6]Usepp_2017!O13</f>
        <v>326.90456844435585</v>
      </c>
      <c r="O13" s="89">
        <f>[6]Usepp_2017!P13</f>
        <v>14.257038878461191</v>
      </c>
      <c r="P13" s="89">
        <f>[6]Usepp_2017!Q13</f>
        <v>2.1324216283053334</v>
      </c>
      <c r="Q13" s="89">
        <f>[6]Usepp_2017!R13</f>
        <v>41.179724158825024</v>
      </c>
      <c r="R13" s="89">
        <f>[6]Usepp_2017!S13</f>
        <v>362.9692927082038</v>
      </c>
      <c r="S13" s="89">
        <f>[6]Usepp_2017!T13</f>
        <v>3.3979229842045102</v>
      </c>
      <c r="T13" s="89">
        <f>[6]Usepp_2017!U13</f>
        <v>3925.4953267101337</v>
      </c>
      <c r="U13" s="89">
        <f>[6]Usepp_2017!V13</f>
        <v>2225.7180432952177</v>
      </c>
      <c r="V13" s="89">
        <f>[6]Usepp_2017!W13</f>
        <v>118.29589774233195</v>
      </c>
      <c r="W13" s="89">
        <f>[6]Usepp_2017!X13</f>
        <v>126.34640217894196</v>
      </c>
      <c r="X13" s="89">
        <f>[6]Usepp_2017!Y13</f>
        <v>23.164053079835746</v>
      </c>
      <c r="Y13" s="89">
        <f>[6]Usepp_2017!Z13</f>
        <v>15997.331122953801</v>
      </c>
      <c r="Z13" s="89">
        <f>[6]Usepp_2017!AA13</f>
        <v>63.971430623336524</v>
      </c>
      <c r="AA13" s="89">
        <f>[6]Usepp_2017!AB13</f>
        <v>155.88934796720173</v>
      </c>
      <c r="AB13" s="89">
        <f>[6]Usepp_2017!AC13</f>
        <v>2.8159786120255546</v>
      </c>
      <c r="AC13" s="89">
        <f>[6]Usepp_2017!AD13</f>
        <v>129.94412766936688</v>
      </c>
      <c r="AD13" s="89">
        <f>[6]Usepp_2017!AE13</f>
        <v>58.630106247835535</v>
      </c>
      <c r="AE13" s="89">
        <f>[6]Usepp_2017!AF13</f>
        <v>272.54577679001039</v>
      </c>
      <c r="AF13" s="89">
        <f>[6]Usepp_2017!AG13</f>
        <v>24.888258114586506</v>
      </c>
      <c r="AG13" s="89">
        <f>[6]Usepp_2017!AH13</f>
        <v>156.06222817978011</v>
      </c>
      <c r="AH13" s="89">
        <f>[6]Usepp_2017!AI13</f>
        <v>2618.857756413026</v>
      </c>
      <c r="AI13" s="89">
        <f>[6]Usepp_2017!AJ13</f>
        <v>743.44693510796333</v>
      </c>
      <c r="AJ13" s="89">
        <f>[6]Usepp_2017!AK13</f>
        <v>1888.4710595711817</v>
      </c>
      <c r="AK13" s="89">
        <f>[6]Usepp_2017!AL13</f>
        <v>46.156094339236127</v>
      </c>
      <c r="AL13" s="89">
        <f>[6]Usepp_2017!AM13</f>
        <v>691.08086511752379</v>
      </c>
      <c r="AM13" s="91">
        <f t="shared" si="0"/>
        <v>53326.503899350042</v>
      </c>
      <c r="AN13" s="89">
        <f>[6]Usepp_2017!AO13</f>
        <v>273325.23788156698</v>
      </c>
      <c r="AO13" s="89">
        <f>[6]Usepp_2017!AP13</f>
        <v>0</v>
      </c>
      <c r="AP13" s="91">
        <f t="shared" si="1"/>
        <v>273325.23788156698</v>
      </c>
      <c r="AQ13" s="89">
        <f>[6]Usepp_2017!AR13</f>
        <v>0</v>
      </c>
      <c r="AR13" s="89">
        <f>[6]Usepp_2017!AS13</f>
        <v>778.18596427048942</v>
      </c>
      <c r="AS13" s="91">
        <f t="shared" si="2"/>
        <v>778.18596427048942</v>
      </c>
      <c r="AT13" s="89">
        <f>[6]Usepp_2017!AU13</f>
        <v>14958.27537133314</v>
      </c>
      <c r="AU13" s="91">
        <f t="shared" si="3"/>
        <v>289061.69921717059</v>
      </c>
      <c r="AV13" s="83">
        <f t="shared" si="4"/>
        <v>342388.20311652066</v>
      </c>
      <c r="AY13" s="103"/>
    </row>
    <row r="14" spans="1:51">
      <c r="A14" s="37" t="s">
        <v>128</v>
      </c>
      <c r="B14" s="23" t="s">
        <v>130</v>
      </c>
      <c r="C14" s="105" t="s">
        <v>129</v>
      </c>
      <c r="D14" s="89">
        <f>[6]Usepp_2017!E14</f>
        <v>80.950633686588205</v>
      </c>
      <c r="E14" s="89">
        <f>[6]Usepp_2017!F14</f>
        <v>57.648000682988638</v>
      </c>
      <c r="F14" s="89">
        <f>[6]Usepp_2017!G14</f>
        <v>103.95710084790709</v>
      </c>
      <c r="G14" s="89">
        <f>[6]Usepp_2017!H14</f>
        <v>12124.905860708141</v>
      </c>
      <c r="H14" s="89">
        <f>[6]Usepp_2017!I14</f>
        <v>132.69741800629765</v>
      </c>
      <c r="I14" s="89">
        <f>[6]Usepp_2017!J14</f>
        <v>4.7872071574077742E-3</v>
      </c>
      <c r="J14" s="89">
        <f>[6]Usepp_2017!K14</f>
        <v>32.674933595171446</v>
      </c>
      <c r="K14" s="89">
        <f>[6]Usepp_2017!L14</f>
        <v>230.58999391194271</v>
      </c>
      <c r="L14" s="89">
        <f>[6]Usepp_2017!M14</f>
        <v>283.66597360267446</v>
      </c>
      <c r="M14" s="89">
        <f>[6]Usepp_2017!N14</f>
        <v>68.194729936224149</v>
      </c>
      <c r="N14" s="89">
        <f>[6]Usepp_2017!O14</f>
        <v>946.06258331774802</v>
      </c>
      <c r="O14" s="89">
        <f>[6]Usepp_2017!P14</f>
        <v>1.0584344199007631</v>
      </c>
      <c r="P14" s="89">
        <f>[6]Usepp_2017!Q14</f>
        <v>4.7565909212374899</v>
      </c>
      <c r="Q14" s="89">
        <f>[6]Usepp_2017!R14</f>
        <v>15.825202393169661</v>
      </c>
      <c r="R14" s="89">
        <f>[6]Usepp_2017!S14</f>
        <v>432.19053145848977</v>
      </c>
      <c r="S14" s="89">
        <f>[6]Usepp_2017!T14</f>
        <v>9.4651910459077619</v>
      </c>
      <c r="T14" s="89">
        <f>[6]Usepp_2017!U14</f>
        <v>318.70885736071284</v>
      </c>
      <c r="U14" s="89">
        <f>[6]Usepp_2017!V14</f>
        <v>578.19118356459035</v>
      </c>
      <c r="V14" s="89">
        <f>[6]Usepp_2017!W14</f>
        <v>172.01787327121488</v>
      </c>
      <c r="W14" s="89">
        <f>[6]Usepp_2017!X14</f>
        <v>33.89459157964361</v>
      </c>
      <c r="X14" s="89">
        <f>[6]Usepp_2017!Y14</f>
        <v>2.5384498101540758</v>
      </c>
      <c r="Y14" s="89">
        <f>[6]Usepp_2017!Z14</f>
        <v>135.6726585474749</v>
      </c>
      <c r="Z14" s="89">
        <f>[6]Usepp_2017!AA14</f>
        <v>34.221664431153208</v>
      </c>
      <c r="AA14" s="89">
        <f>[6]Usepp_2017!AB14</f>
        <v>32.260282666769157</v>
      </c>
      <c r="AB14" s="89">
        <f>[6]Usepp_2017!AC14</f>
        <v>6.7306713910089355</v>
      </c>
      <c r="AC14" s="89">
        <f>[6]Usepp_2017!AD14</f>
        <v>6.1156081679887775</v>
      </c>
      <c r="AD14" s="89">
        <f>[6]Usepp_2017!AE14</f>
        <v>7.1994439543401354</v>
      </c>
      <c r="AE14" s="89">
        <f>[6]Usepp_2017!AF14</f>
        <v>373.21399328461882</v>
      </c>
      <c r="AF14" s="89">
        <f>[6]Usepp_2017!AG14</f>
        <v>141.53483008181234</v>
      </c>
      <c r="AG14" s="89">
        <f>[6]Usepp_2017!AH14</f>
        <v>153.74419950442694</v>
      </c>
      <c r="AH14" s="89">
        <f>[6]Usepp_2017!AI14</f>
        <v>89.139319239475</v>
      </c>
      <c r="AI14" s="89">
        <f>[6]Usepp_2017!AJ14</f>
        <v>27.200450130090687</v>
      </c>
      <c r="AJ14" s="89">
        <f>[6]Usepp_2017!AK14</f>
        <v>160.17588624876549</v>
      </c>
      <c r="AK14" s="89">
        <f>[6]Usepp_2017!AL14</f>
        <v>12.467287775112684</v>
      </c>
      <c r="AL14" s="89">
        <f>[6]Usepp_2017!AM14</f>
        <v>276.7564867025348</v>
      </c>
      <c r="AM14" s="91">
        <f t="shared" si="0"/>
        <v>17086.431703453432</v>
      </c>
      <c r="AN14" s="89">
        <f>[6]Usepp_2017!AO14</f>
        <v>49291.167061434287</v>
      </c>
      <c r="AO14" s="89">
        <f>[6]Usepp_2017!AP14</f>
        <v>0</v>
      </c>
      <c r="AP14" s="91">
        <f t="shared" si="1"/>
        <v>49291.167061434287</v>
      </c>
      <c r="AQ14" s="89">
        <f>[6]Usepp_2017!AR14</f>
        <v>0</v>
      </c>
      <c r="AR14" s="89">
        <f>[6]Usepp_2017!AS14</f>
        <v>840.23144162160315</v>
      </c>
      <c r="AS14" s="91">
        <f t="shared" si="2"/>
        <v>840.23144162160315</v>
      </c>
      <c r="AT14" s="89">
        <f>[6]Usepp_2017!AU14</f>
        <v>41102.832033419269</v>
      </c>
      <c r="AU14" s="91">
        <f t="shared" si="3"/>
        <v>91234.230536475166</v>
      </c>
      <c r="AV14" s="83">
        <f t="shared" si="4"/>
        <v>108320.6622399286</v>
      </c>
      <c r="AY14" s="103"/>
    </row>
    <row r="15" spans="1:51">
      <c r="A15" s="37" t="s">
        <v>131</v>
      </c>
      <c r="B15" s="23" t="s">
        <v>133</v>
      </c>
      <c r="C15" s="105" t="s">
        <v>132</v>
      </c>
      <c r="D15" s="89">
        <f>[6]Usepp_2017!E15</f>
        <v>173.22181001502409</v>
      </c>
      <c r="E15" s="89">
        <f>[6]Usepp_2017!F15</f>
        <v>603.0176703287591</v>
      </c>
      <c r="F15" s="89">
        <f>[6]Usepp_2017!G15</f>
        <v>839.12210784984291</v>
      </c>
      <c r="G15" s="89">
        <f>[6]Usepp_2017!H15</f>
        <v>1195.2886582568922</v>
      </c>
      <c r="H15" s="89">
        <f>[6]Usepp_2017!I15</f>
        <v>3808.2800604632794</v>
      </c>
      <c r="I15" s="89">
        <f>[6]Usepp_2017!J15</f>
        <v>3.3914423303767317E-7</v>
      </c>
      <c r="J15" s="89">
        <f>[6]Usepp_2017!K15</f>
        <v>61.276982593422083</v>
      </c>
      <c r="K15" s="89">
        <f>[6]Usepp_2017!L15</f>
        <v>1274.6331638722504</v>
      </c>
      <c r="L15" s="89">
        <f>[6]Usepp_2017!M15</f>
        <v>235.31799497964855</v>
      </c>
      <c r="M15" s="89">
        <f>[6]Usepp_2017!N15</f>
        <v>17.304843768601391</v>
      </c>
      <c r="N15" s="89">
        <f>[6]Usepp_2017!O15</f>
        <v>3388.2899984968481</v>
      </c>
      <c r="O15" s="89">
        <f>[6]Usepp_2017!P15</f>
        <v>94.909566279129407</v>
      </c>
      <c r="P15" s="89">
        <f>[6]Usepp_2017!Q15</f>
        <v>47.755140886533994</v>
      </c>
      <c r="Q15" s="89">
        <f>[6]Usepp_2017!R15</f>
        <v>54.37117658253019</v>
      </c>
      <c r="R15" s="89">
        <f>[6]Usepp_2017!S15</f>
        <v>9599.0991407416841</v>
      </c>
      <c r="S15" s="89">
        <f>[6]Usepp_2017!T15</f>
        <v>0.84563571585663322</v>
      </c>
      <c r="T15" s="89">
        <f>[6]Usepp_2017!U15</f>
        <v>511.30336756967631</v>
      </c>
      <c r="U15" s="89">
        <f>[6]Usepp_2017!V15</f>
        <v>955.9363600516657</v>
      </c>
      <c r="V15" s="89">
        <f>[6]Usepp_2017!W15</f>
        <v>147.48160531886603</v>
      </c>
      <c r="W15" s="89">
        <f>[6]Usepp_2017!X15</f>
        <v>495.15356437952926</v>
      </c>
      <c r="X15" s="89">
        <f>[6]Usepp_2017!Y15</f>
        <v>288.41401195543824</v>
      </c>
      <c r="Y15" s="89">
        <f>[6]Usepp_2017!Z15</f>
        <v>817.68156459937279</v>
      </c>
      <c r="Z15" s="89">
        <f>[6]Usepp_2017!AA15</f>
        <v>1815.8264686285468</v>
      </c>
      <c r="AA15" s="89">
        <f>[6]Usepp_2017!AB15</f>
        <v>6412.1223948591651</v>
      </c>
      <c r="AB15" s="89">
        <f>[6]Usepp_2017!AC15</f>
        <v>63.812191653080077</v>
      </c>
      <c r="AC15" s="89">
        <f>[6]Usepp_2017!AD15</f>
        <v>133.98179826917556</v>
      </c>
      <c r="AD15" s="89">
        <f>[6]Usepp_2017!AE15</f>
        <v>104.61936380477206</v>
      </c>
      <c r="AE15" s="89">
        <f>[6]Usepp_2017!AF15</f>
        <v>3019.2036198897185</v>
      </c>
      <c r="AF15" s="89">
        <f>[6]Usepp_2017!AG15</f>
        <v>569.4979157926706</v>
      </c>
      <c r="AG15" s="89">
        <f>[6]Usepp_2017!AH15</f>
        <v>1278.1909700457109</v>
      </c>
      <c r="AH15" s="89">
        <f>[6]Usepp_2017!AI15</f>
        <v>1028.7881197863048</v>
      </c>
      <c r="AI15" s="89">
        <f>[6]Usepp_2017!AJ15</f>
        <v>466.07412119661717</v>
      </c>
      <c r="AJ15" s="89">
        <f>[6]Usepp_2017!AK15</f>
        <v>200.35644463578294</v>
      </c>
      <c r="AK15" s="89">
        <f>[6]Usepp_2017!AL15</f>
        <v>192.91726364230087</v>
      </c>
      <c r="AL15" s="89">
        <f>[6]Usepp_2017!AM15</f>
        <v>534.11936886374565</v>
      </c>
      <c r="AM15" s="91">
        <f t="shared" si="0"/>
        <v>40428.214466111589</v>
      </c>
      <c r="AN15" s="89">
        <f>[6]Usepp_2017!AO15</f>
        <v>7191.6200642850827</v>
      </c>
      <c r="AO15" s="89">
        <f>[6]Usepp_2017!AP15</f>
        <v>0</v>
      </c>
      <c r="AP15" s="91">
        <f t="shared" si="1"/>
        <v>7191.6200642850827</v>
      </c>
      <c r="AQ15" s="89">
        <f>[6]Usepp_2017!AR15</f>
        <v>3.5638884332484562</v>
      </c>
      <c r="AR15" s="89">
        <f>[6]Usepp_2017!AS15</f>
        <v>728.31536179060811</v>
      </c>
      <c r="AS15" s="91">
        <f t="shared" si="2"/>
        <v>731.87925022385662</v>
      </c>
      <c r="AT15" s="89">
        <f>[6]Usepp_2017!AU15</f>
        <v>2333.4058908537627</v>
      </c>
      <c r="AU15" s="91">
        <f t="shared" si="3"/>
        <v>10256.905205362702</v>
      </c>
      <c r="AV15" s="83">
        <f t="shared" si="4"/>
        <v>50685.119671474291</v>
      </c>
      <c r="AY15" s="103"/>
    </row>
    <row r="16" spans="1:51">
      <c r="A16" s="37" t="s">
        <v>134</v>
      </c>
      <c r="B16" s="23" t="s">
        <v>136</v>
      </c>
      <c r="C16" s="105" t="s">
        <v>135</v>
      </c>
      <c r="D16" s="89">
        <f>[6]Usepp_2017!E16</f>
        <v>3319.903100930017</v>
      </c>
      <c r="E16" s="89">
        <f>[6]Usepp_2017!F16</f>
        <v>6875.0747787513583</v>
      </c>
      <c r="F16" s="89">
        <f>[6]Usepp_2017!G16</f>
        <v>643.96046637891311</v>
      </c>
      <c r="G16" s="89">
        <f>[6]Usepp_2017!H16</f>
        <v>593.62012115239941</v>
      </c>
      <c r="H16" s="89">
        <f>[6]Usepp_2017!I16</f>
        <v>162.5810176132205</v>
      </c>
      <c r="I16" s="89">
        <f>[6]Usepp_2017!J16</f>
        <v>0</v>
      </c>
      <c r="J16" s="89">
        <f>[6]Usepp_2017!K16</f>
        <v>162.93511688159774</v>
      </c>
      <c r="K16" s="89">
        <f>[6]Usepp_2017!L16</f>
        <v>3970.3105678020729</v>
      </c>
      <c r="L16" s="89">
        <f>[6]Usepp_2017!M16</f>
        <v>2090.687438037131</v>
      </c>
      <c r="M16" s="89">
        <f>[6]Usepp_2017!N16</f>
        <v>242.55622537858906</v>
      </c>
      <c r="N16" s="89">
        <f>[6]Usepp_2017!O16</f>
        <v>95.931120488337911</v>
      </c>
      <c r="O16" s="89">
        <f>[6]Usepp_2017!P16</f>
        <v>0</v>
      </c>
      <c r="P16" s="89">
        <f>[6]Usepp_2017!Q16</f>
        <v>275.48730739968715</v>
      </c>
      <c r="Q16" s="89">
        <f>[6]Usepp_2017!R16</f>
        <v>734.19926310402445</v>
      </c>
      <c r="R16" s="89">
        <f>[6]Usepp_2017!S16</f>
        <v>14006.286069795702</v>
      </c>
      <c r="S16" s="89">
        <f>[6]Usepp_2017!T16</f>
        <v>320.1529886618344</v>
      </c>
      <c r="T16" s="89">
        <f>[6]Usepp_2017!U16</f>
        <v>5940.7036163525363</v>
      </c>
      <c r="U16" s="89">
        <f>[6]Usepp_2017!V16</f>
        <v>2162.4670676887795</v>
      </c>
      <c r="V16" s="89">
        <f>[6]Usepp_2017!W16</f>
        <v>3501.9437527462205</v>
      </c>
      <c r="W16" s="89">
        <f>[6]Usepp_2017!X16</f>
        <v>2898.7283574021249</v>
      </c>
      <c r="X16" s="89">
        <f>[6]Usepp_2017!Y16</f>
        <v>281.37274702656958</v>
      </c>
      <c r="Y16" s="89">
        <f>[6]Usepp_2017!Z16</f>
        <v>3713.6934527536187</v>
      </c>
      <c r="Z16" s="89">
        <f>[6]Usepp_2017!AA16</f>
        <v>162.30525463432289</v>
      </c>
      <c r="AA16" s="89">
        <f>[6]Usepp_2017!AB16</f>
        <v>1596.7885581957853</v>
      </c>
      <c r="AB16" s="89">
        <f>[6]Usepp_2017!AC16</f>
        <v>15.255383786213338</v>
      </c>
      <c r="AC16" s="89">
        <f>[6]Usepp_2017!AD16</f>
        <v>159.03195044854692</v>
      </c>
      <c r="AD16" s="89">
        <f>[6]Usepp_2017!AE16</f>
        <v>393.12681596253043</v>
      </c>
      <c r="AE16" s="89">
        <f>[6]Usepp_2017!AF16</f>
        <v>4161.9988119341842</v>
      </c>
      <c r="AF16" s="89">
        <f>[6]Usepp_2017!AG16</f>
        <v>741.81040006386775</v>
      </c>
      <c r="AG16" s="89">
        <f>[6]Usepp_2017!AH16</f>
        <v>3256.3973930533843</v>
      </c>
      <c r="AH16" s="89">
        <f>[6]Usepp_2017!AI16</f>
        <v>2235.3701778409818</v>
      </c>
      <c r="AI16" s="89">
        <f>[6]Usepp_2017!AJ16</f>
        <v>725.25106592649934</v>
      </c>
      <c r="AJ16" s="89">
        <f>[6]Usepp_2017!AK16</f>
        <v>1388.1950664145349</v>
      </c>
      <c r="AK16" s="89">
        <f>[6]Usepp_2017!AL16</f>
        <v>61.884036881604665</v>
      </c>
      <c r="AL16" s="89">
        <f>[6]Usepp_2017!AM16</f>
        <v>267.99755611737334</v>
      </c>
      <c r="AM16" s="91">
        <f t="shared" si="0"/>
        <v>67158.00704760458</v>
      </c>
      <c r="AN16" s="89">
        <f>[6]Usepp_2017!AO16</f>
        <v>28919.246237317078</v>
      </c>
      <c r="AO16" s="89">
        <f>[6]Usepp_2017!AP16</f>
        <v>0</v>
      </c>
      <c r="AP16" s="91">
        <f t="shared" si="1"/>
        <v>28919.246237317078</v>
      </c>
      <c r="AQ16" s="89">
        <f>[6]Usepp_2017!AR16</f>
        <v>0</v>
      </c>
      <c r="AR16" s="89">
        <f>[6]Usepp_2017!AS16</f>
        <v>341.37340368577225</v>
      </c>
      <c r="AS16" s="91">
        <f t="shared" si="2"/>
        <v>341.37340368577225</v>
      </c>
      <c r="AT16" s="89">
        <f>[6]Usepp_2017!AU16</f>
        <v>2760.9844132926887</v>
      </c>
      <c r="AU16" s="91">
        <f t="shared" si="3"/>
        <v>32021.604054295538</v>
      </c>
      <c r="AV16" s="83">
        <f t="shared" si="4"/>
        <v>99179.611101900111</v>
      </c>
      <c r="AY16" s="103"/>
    </row>
    <row r="17" spans="1:51">
      <c r="A17" s="37" t="s">
        <v>137</v>
      </c>
      <c r="B17" s="23" t="s">
        <v>139</v>
      </c>
      <c r="C17" s="105" t="s">
        <v>138</v>
      </c>
      <c r="D17" s="89">
        <f>[6]Usepp_2017!E17</f>
        <v>5655.1321317060656</v>
      </c>
      <c r="E17" s="89">
        <f>[6]Usepp_2017!F17</f>
        <v>4431.8155341877145</v>
      </c>
      <c r="F17" s="89">
        <f>[6]Usepp_2017!G17</f>
        <v>2090.8513957722203</v>
      </c>
      <c r="G17" s="89">
        <f>[6]Usepp_2017!H17</f>
        <v>2338.4307447638907</v>
      </c>
      <c r="H17" s="89">
        <f>[6]Usepp_2017!I17</f>
        <v>499.78933192316066</v>
      </c>
      <c r="I17" s="89">
        <f>[6]Usepp_2017!J17</f>
        <v>0</v>
      </c>
      <c r="J17" s="89">
        <f>[6]Usepp_2017!K17</f>
        <v>2610.1815725263518</v>
      </c>
      <c r="K17" s="89">
        <f>[6]Usepp_2017!L17</f>
        <v>3380.9762722203013</v>
      </c>
      <c r="L17" s="89">
        <f>[6]Usepp_2017!M17</f>
        <v>1090.4746797623777</v>
      </c>
      <c r="M17" s="89">
        <f>[6]Usepp_2017!N17</f>
        <v>120.35577653418007</v>
      </c>
      <c r="N17" s="89">
        <f>[6]Usepp_2017!O17</f>
        <v>602.86074188554642</v>
      </c>
      <c r="O17" s="89">
        <f>[6]Usepp_2017!P17</f>
        <v>0</v>
      </c>
      <c r="P17" s="89">
        <f>[6]Usepp_2017!Q17</f>
        <v>230.6466737529083</v>
      </c>
      <c r="Q17" s="89">
        <f>[6]Usepp_2017!R17</f>
        <v>549.75367107993293</v>
      </c>
      <c r="R17" s="89">
        <f>[6]Usepp_2017!S17</f>
        <v>5163.4610446140723</v>
      </c>
      <c r="S17" s="89">
        <f>[6]Usepp_2017!T17</f>
        <v>54.727710833918522</v>
      </c>
      <c r="T17" s="89">
        <f>[6]Usepp_2017!U17</f>
        <v>153.29809606383083</v>
      </c>
      <c r="U17" s="89">
        <f>[6]Usepp_2017!V17</f>
        <v>435.40093219419828</v>
      </c>
      <c r="V17" s="89">
        <f>[6]Usepp_2017!W17</f>
        <v>622.17404958272732</v>
      </c>
      <c r="W17" s="89">
        <f>[6]Usepp_2017!X17</f>
        <v>513.31867481091172</v>
      </c>
      <c r="X17" s="89">
        <f>[6]Usepp_2017!Y17</f>
        <v>15.013942623389006</v>
      </c>
      <c r="Y17" s="89">
        <f>[6]Usepp_2017!Z17</f>
        <v>1570.1884703449109</v>
      </c>
      <c r="Z17" s="89">
        <f>[6]Usepp_2017!AA17</f>
        <v>204.5240509132428</v>
      </c>
      <c r="AA17" s="89">
        <f>[6]Usepp_2017!AB17</f>
        <v>481.11061245050951</v>
      </c>
      <c r="AB17" s="89">
        <f>[6]Usepp_2017!AC17</f>
        <v>171.84440166596204</v>
      </c>
      <c r="AC17" s="89">
        <f>[6]Usepp_2017!AD17</f>
        <v>160.43848604555964</v>
      </c>
      <c r="AD17" s="89">
        <f>[6]Usepp_2017!AE17</f>
        <v>65.076948524548939</v>
      </c>
      <c r="AE17" s="89">
        <f>[6]Usepp_2017!AF17</f>
        <v>1609.7439768723577</v>
      </c>
      <c r="AF17" s="89">
        <f>[6]Usepp_2017!AG17</f>
        <v>402.34074064719687</v>
      </c>
      <c r="AG17" s="89">
        <f>[6]Usepp_2017!AH17</f>
        <v>947.10876129663734</v>
      </c>
      <c r="AH17" s="89">
        <f>[6]Usepp_2017!AI17</f>
        <v>467.78269432068981</v>
      </c>
      <c r="AI17" s="89">
        <f>[6]Usepp_2017!AJ17</f>
        <v>372.96795698690642</v>
      </c>
      <c r="AJ17" s="89">
        <f>[6]Usepp_2017!AK17</f>
        <v>8525.5072154559712</v>
      </c>
      <c r="AK17" s="89">
        <f>[6]Usepp_2017!AL17</f>
        <v>75.191689184317255</v>
      </c>
      <c r="AL17" s="89">
        <f>[6]Usepp_2017!AM17</f>
        <v>664.58981491594716</v>
      </c>
      <c r="AM17" s="91">
        <f t="shared" si="0"/>
        <v>46277.078796462447</v>
      </c>
      <c r="AN17" s="89">
        <f>[6]Usepp_2017!AO17</f>
        <v>48630.653833522534</v>
      </c>
      <c r="AO17" s="89">
        <f>[6]Usepp_2017!AP17</f>
        <v>0</v>
      </c>
      <c r="AP17" s="91">
        <f t="shared" si="1"/>
        <v>48630.653833522534</v>
      </c>
      <c r="AQ17" s="89">
        <f>[6]Usepp_2017!AR17</f>
        <v>0</v>
      </c>
      <c r="AR17" s="89">
        <f>[6]Usepp_2017!AS17</f>
        <v>697.86710496442095</v>
      </c>
      <c r="AS17" s="91">
        <f t="shared" si="2"/>
        <v>697.86710496442095</v>
      </c>
      <c r="AT17" s="89">
        <f>[6]Usepp_2017!AU17</f>
        <v>2191.6003486042573</v>
      </c>
      <c r="AU17" s="91">
        <f t="shared" si="3"/>
        <v>51520.121287091213</v>
      </c>
      <c r="AV17" s="83">
        <f t="shared" si="4"/>
        <v>97797.20008355366</v>
      </c>
      <c r="AY17" s="103"/>
    </row>
    <row r="18" spans="1:51">
      <c r="A18" s="37" t="s">
        <v>140</v>
      </c>
      <c r="B18" s="23" t="s">
        <v>142</v>
      </c>
      <c r="C18" s="106" t="s">
        <v>141</v>
      </c>
      <c r="D18" s="89">
        <f>[6]Usepp_2017!E18</f>
        <v>1182.0697288665185</v>
      </c>
      <c r="E18" s="89">
        <f>[6]Usepp_2017!F18</f>
        <v>2864.746814288073</v>
      </c>
      <c r="F18" s="89">
        <f>[6]Usepp_2017!G18</f>
        <v>3872.4823908888538</v>
      </c>
      <c r="G18" s="89">
        <f>[6]Usepp_2017!H18</f>
        <v>1000.6839288414322</v>
      </c>
      <c r="H18" s="89">
        <f>[6]Usepp_2017!I18</f>
        <v>375.26995750974879</v>
      </c>
      <c r="I18" s="89">
        <f>[6]Usepp_2017!J18</f>
        <v>3.9427606988781161</v>
      </c>
      <c r="J18" s="89">
        <f>[6]Usepp_2017!K18</f>
        <v>990.19042671108082</v>
      </c>
      <c r="K18" s="89">
        <f>[6]Usepp_2017!L18</f>
        <v>10214.126737903778</v>
      </c>
      <c r="L18" s="89">
        <f>[6]Usepp_2017!M18</f>
        <v>2080.3289852291946</v>
      </c>
      <c r="M18" s="89">
        <f>[6]Usepp_2017!N18</f>
        <v>94.075215562324942</v>
      </c>
      <c r="N18" s="89">
        <f>[6]Usepp_2017!O18</f>
        <v>570.65143836284358</v>
      </c>
      <c r="O18" s="89">
        <f>[6]Usepp_2017!P18</f>
        <v>2593.4320174570194</v>
      </c>
      <c r="P18" s="89">
        <f>[6]Usepp_2017!Q18</f>
        <v>530.35004019960593</v>
      </c>
      <c r="Q18" s="89">
        <f>[6]Usepp_2017!R18</f>
        <v>522.99558500030992</v>
      </c>
      <c r="R18" s="89">
        <f>[6]Usepp_2017!S18</f>
        <v>101507.38266550994</v>
      </c>
      <c r="S18" s="89">
        <f>[6]Usepp_2017!T18</f>
        <v>657.69860303301334</v>
      </c>
      <c r="T18" s="89">
        <f>[6]Usepp_2017!U18</f>
        <v>2194.6641244795651</v>
      </c>
      <c r="U18" s="89">
        <f>[6]Usepp_2017!V18</f>
        <v>5101.4105052616578</v>
      </c>
      <c r="V18" s="89">
        <f>[6]Usepp_2017!W18</f>
        <v>576.05971973203418</v>
      </c>
      <c r="W18" s="89">
        <f>[6]Usepp_2017!X18</f>
        <v>1521.9007390509503</v>
      </c>
      <c r="X18" s="89">
        <f>[6]Usepp_2017!Y18</f>
        <v>58.462033262328731</v>
      </c>
      <c r="Y18" s="89">
        <f>[6]Usepp_2017!Z18</f>
        <v>2096.7220822680615</v>
      </c>
      <c r="Z18" s="89">
        <f>[6]Usepp_2017!AA18</f>
        <v>292.79046600634865</v>
      </c>
      <c r="AA18" s="89">
        <f>[6]Usepp_2017!AB18</f>
        <v>1460.6087240474956</v>
      </c>
      <c r="AB18" s="89">
        <f>[6]Usepp_2017!AC18</f>
        <v>49.243685321835343</v>
      </c>
      <c r="AC18" s="89">
        <f>[6]Usepp_2017!AD18</f>
        <v>200.56337211424778</v>
      </c>
      <c r="AD18" s="89">
        <f>[6]Usepp_2017!AE18</f>
        <v>101.18894587285975</v>
      </c>
      <c r="AE18" s="89">
        <f>[6]Usepp_2017!AF18</f>
        <v>3694.3197175864971</v>
      </c>
      <c r="AF18" s="89">
        <f>[6]Usepp_2017!AG18</f>
        <v>597.67308184166052</v>
      </c>
      <c r="AG18" s="89">
        <f>[6]Usepp_2017!AH18</f>
        <v>1222.9387406099179</v>
      </c>
      <c r="AH18" s="89">
        <f>[6]Usepp_2017!AI18</f>
        <v>343.31517701679115</v>
      </c>
      <c r="AI18" s="89">
        <f>[6]Usepp_2017!AJ18</f>
        <v>283.43242410994168</v>
      </c>
      <c r="AJ18" s="89">
        <f>[6]Usepp_2017!AK18</f>
        <v>352.5824382290719</v>
      </c>
      <c r="AK18" s="89">
        <f>[6]Usepp_2017!AL18</f>
        <v>59.912005451145305</v>
      </c>
      <c r="AL18" s="89">
        <f>[6]Usepp_2017!AM18</f>
        <v>1718.5069937592968</v>
      </c>
      <c r="AM18" s="91">
        <f t="shared" si="0"/>
        <v>150986.72227208433</v>
      </c>
      <c r="AN18" s="89">
        <f>[6]Usepp_2017!AO18</f>
        <v>9255.6946971147172</v>
      </c>
      <c r="AO18" s="89">
        <f>[6]Usepp_2017!AP18</f>
        <v>0</v>
      </c>
      <c r="AP18" s="91">
        <f t="shared" si="1"/>
        <v>9255.6946971147172</v>
      </c>
      <c r="AQ18" s="89">
        <f>[6]Usepp_2017!AR18</f>
        <v>79.949848020287305</v>
      </c>
      <c r="AR18" s="89">
        <f>[6]Usepp_2017!AS18</f>
        <v>93.50797010644628</v>
      </c>
      <c r="AS18" s="91">
        <f t="shared" si="2"/>
        <v>173.45781812673357</v>
      </c>
      <c r="AT18" s="89">
        <f>[6]Usepp_2017!AU18</f>
        <v>8655.6462837321851</v>
      </c>
      <c r="AU18" s="91">
        <f t="shared" si="3"/>
        <v>18084.798798973636</v>
      </c>
      <c r="AV18" s="83">
        <f t="shared" si="4"/>
        <v>169071.52107105797</v>
      </c>
      <c r="AY18" s="103"/>
    </row>
    <row r="19" spans="1:51">
      <c r="A19" s="37" t="s">
        <v>143</v>
      </c>
      <c r="B19" s="23" t="s">
        <v>145</v>
      </c>
      <c r="C19" s="106" t="s">
        <v>144</v>
      </c>
      <c r="D19" s="89">
        <f>[6]Usepp_2017!E19</f>
        <v>2522.5928713415265</v>
      </c>
      <c r="E19" s="89">
        <f>[6]Usepp_2017!F19</f>
        <v>4040.3814939396971</v>
      </c>
      <c r="F19" s="89">
        <f>[6]Usepp_2017!G19</f>
        <v>1332.3931333243579</v>
      </c>
      <c r="G19" s="89">
        <f>[6]Usepp_2017!H19</f>
        <v>1703.7169347068821</v>
      </c>
      <c r="H19" s="89">
        <f>[6]Usepp_2017!I19</f>
        <v>226.71477417230199</v>
      </c>
      <c r="I19" s="89">
        <f>[6]Usepp_2017!J19</f>
        <v>0.20792198776621043</v>
      </c>
      <c r="J19" s="89">
        <f>[6]Usepp_2017!K19</f>
        <v>216.67043450068547</v>
      </c>
      <c r="K19" s="89">
        <f>[6]Usepp_2017!L19</f>
        <v>2252.6879293771653</v>
      </c>
      <c r="L19" s="89">
        <f>[6]Usepp_2017!M19</f>
        <v>24187.076927503207</v>
      </c>
      <c r="M19" s="89">
        <f>[6]Usepp_2017!N19</f>
        <v>782.65116882296877</v>
      </c>
      <c r="N19" s="89">
        <f>[6]Usepp_2017!O19</f>
        <v>1448.0865745506869</v>
      </c>
      <c r="O19" s="89">
        <f>[6]Usepp_2017!P19</f>
        <v>0</v>
      </c>
      <c r="P19" s="89">
        <f>[6]Usepp_2017!Q19</f>
        <v>1875.7976740587208</v>
      </c>
      <c r="Q19" s="89">
        <f>[6]Usepp_2017!R19</f>
        <v>5680.4612826177481</v>
      </c>
      <c r="R19" s="89">
        <f>[6]Usepp_2017!S19</f>
        <v>33524.530882542196</v>
      </c>
      <c r="S19" s="89">
        <f>[6]Usepp_2017!T19</f>
        <v>27.444977526202109</v>
      </c>
      <c r="T19" s="89">
        <f>[6]Usepp_2017!U19</f>
        <v>1075.8504572134134</v>
      </c>
      <c r="U19" s="89">
        <f>[6]Usepp_2017!V19</f>
        <v>1103.3683576529504</v>
      </c>
      <c r="V19" s="89">
        <f>[6]Usepp_2017!W19</f>
        <v>220.61767406364004</v>
      </c>
      <c r="W19" s="89">
        <f>[6]Usepp_2017!X19</f>
        <v>470.13611710488146</v>
      </c>
      <c r="X19" s="89">
        <f>[6]Usepp_2017!Y19</f>
        <v>162.19708756958366</v>
      </c>
      <c r="Y19" s="89">
        <f>[6]Usepp_2017!Z19</f>
        <v>638.15653434382557</v>
      </c>
      <c r="Z19" s="89">
        <f>[6]Usepp_2017!AA19</f>
        <v>145.86695870398216</v>
      </c>
      <c r="AA19" s="89">
        <f>[6]Usepp_2017!AB19</f>
        <v>5113.0451608445428</v>
      </c>
      <c r="AB19" s="89">
        <f>[6]Usepp_2017!AC19</f>
        <v>454.53133909372337</v>
      </c>
      <c r="AC19" s="89">
        <f>[6]Usepp_2017!AD19</f>
        <v>143.03262617810003</v>
      </c>
      <c r="AD19" s="89">
        <f>[6]Usepp_2017!AE19</f>
        <v>38.189896018631082</v>
      </c>
      <c r="AE19" s="89">
        <f>[6]Usepp_2017!AF19</f>
        <v>4002.6824442871739</v>
      </c>
      <c r="AF19" s="89">
        <f>[6]Usepp_2017!AG19</f>
        <v>616.54023218657437</v>
      </c>
      <c r="AG19" s="89">
        <f>[6]Usepp_2017!AH19</f>
        <v>1084.2080753321377</v>
      </c>
      <c r="AH19" s="89">
        <f>[6]Usepp_2017!AI19</f>
        <v>312.02839535594472</v>
      </c>
      <c r="AI19" s="89">
        <f>[6]Usepp_2017!AJ19</f>
        <v>922.99045721274422</v>
      </c>
      <c r="AJ19" s="89">
        <f>[6]Usepp_2017!AK19</f>
        <v>524.45459359766915</v>
      </c>
      <c r="AK19" s="89">
        <f>[6]Usepp_2017!AL19</f>
        <v>62.550722207018971</v>
      </c>
      <c r="AL19" s="89">
        <f>[6]Usepp_2017!AM19</f>
        <v>1514.4137798448994</v>
      </c>
      <c r="AM19" s="91">
        <f t="shared" si="0"/>
        <v>98426.275889783516</v>
      </c>
      <c r="AN19" s="89">
        <f>[6]Usepp_2017!AO19</f>
        <v>14908.592714369344</v>
      </c>
      <c r="AO19" s="89">
        <f>[6]Usepp_2017!AP19</f>
        <v>0</v>
      </c>
      <c r="AP19" s="91">
        <f t="shared" si="1"/>
        <v>14908.592714369344</v>
      </c>
      <c r="AQ19" s="89">
        <f>[6]Usepp_2017!AR19</f>
        <v>3584.8688035837708</v>
      </c>
      <c r="AR19" s="89">
        <f>[6]Usepp_2017!AS19</f>
        <v>706.84162641646913</v>
      </c>
      <c r="AS19" s="91">
        <f t="shared" si="2"/>
        <v>4291.7104300002402</v>
      </c>
      <c r="AT19" s="89">
        <f>[6]Usepp_2017!AU19</f>
        <v>20606.004825638949</v>
      </c>
      <c r="AU19" s="91">
        <f t="shared" si="3"/>
        <v>39806.307970008536</v>
      </c>
      <c r="AV19" s="83">
        <f t="shared" si="4"/>
        <v>138232.58385979204</v>
      </c>
      <c r="AY19" s="103"/>
    </row>
    <row r="20" spans="1:51">
      <c r="A20" s="37" t="s">
        <v>268</v>
      </c>
      <c r="B20" s="23" t="s">
        <v>269</v>
      </c>
      <c r="C20" s="106" t="s">
        <v>270</v>
      </c>
      <c r="D20" s="89">
        <f>[6]Usepp_2017!E20</f>
        <v>784.7896130667275</v>
      </c>
      <c r="E20" s="89">
        <f>[6]Usepp_2017!F20</f>
        <v>3695.4771047794538</v>
      </c>
      <c r="F20" s="89">
        <f>[6]Usepp_2017!G20</f>
        <v>590.90844585993591</v>
      </c>
      <c r="G20" s="89">
        <f>[6]Usepp_2017!H20</f>
        <v>976.50319261331663</v>
      </c>
      <c r="H20" s="89">
        <f>[6]Usepp_2017!I20</f>
        <v>171.73434619332286</v>
      </c>
      <c r="I20" s="89">
        <f>[6]Usepp_2017!J20</f>
        <v>8.5011583044816971E-2</v>
      </c>
      <c r="J20" s="89">
        <f>[6]Usepp_2017!K20</f>
        <v>210.73511142579753</v>
      </c>
      <c r="K20" s="89">
        <f>[6]Usepp_2017!L20</f>
        <v>917.02423616601573</v>
      </c>
      <c r="L20" s="89">
        <f>[6]Usepp_2017!M20</f>
        <v>3307.9927088253253</v>
      </c>
      <c r="M20" s="89">
        <f>[6]Usepp_2017!N20</f>
        <v>874.81256690045109</v>
      </c>
      <c r="N20" s="89">
        <f>[6]Usepp_2017!O20</f>
        <v>527.69651222395476</v>
      </c>
      <c r="O20" s="89">
        <f>[6]Usepp_2017!P20</f>
        <v>0</v>
      </c>
      <c r="P20" s="89">
        <f>[6]Usepp_2017!Q20</f>
        <v>103.11307322801294</v>
      </c>
      <c r="Q20" s="89">
        <f>[6]Usepp_2017!R20</f>
        <v>169.17760206698605</v>
      </c>
      <c r="R20" s="89">
        <f>[6]Usepp_2017!S20</f>
        <v>12482.176301846219</v>
      </c>
      <c r="S20" s="89">
        <f>[6]Usepp_2017!T20</f>
        <v>1832.2057792083274</v>
      </c>
      <c r="T20" s="89">
        <f>[6]Usepp_2017!U20</f>
        <v>1210.1475869039696</v>
      </c>
      <c r="U20" s="89">
        <f>[6]Usepp_2017!V20</f>
        <v>716.36655577425961</v>
      </c>
      <c r="V20" s="89">
        <f>[6]Usepp_2017!W20</f>
        <v>494.45876777090609</v>
      </c>
      <c r="W20" s="89">
        <f>[6]Usepp_2017!X20</f>
        <v>2006.2137814602415</v>
      </c>
      <c r="X20" s="89">
        <f>[6]Usepp_2017!Y20</f>
        <v>138.8633358098154</v>
      </c>
      <c r="Y20" s="89">
        <f>[6]Usepp_2017!Z20</f>
        <v>683.89151689039784</v>
      </c>
      <c r="Z20" s="89">
        <f>[6]Usepp_2017!AA20</f>
        <v>1065.5954697729637</v>
      </c>
      <c r="AA20" s="89">
        <f>[6]Usepp_2017!AB20</f>
        <v>5813.6344451005461</v>
      </c>
      <c r="AB20" s="89">
        <f>[6]Usepp_2017!AC20</f>
        <v>3113.0736907092755</v>
      </c>
      <c r="AC20" s="89">
        <f>[6]Usepp_2017!AD20</f>
        <v>668.33931403958138</v>
      </c>
      <c r="AD20" s="89">
        <f>[6]Usepp_2017!AE20</f>
        <v>113.36519250969106</v>
      </c>
      <c r="AE20" s="89">
        <f>[6]Usepp_2017!AF20</f>
        <v>5382.6237588621107</v>
      </c>
      <c r="AF20" s="89">
        <f>[6]Usepp_2017!AG20</f>
        <v>404.53092801795418</v>
      </c>
      <c r="AG20" s="89">
        <f>[6]Usepp_2017!AH20</f>
        <v>2558.0072745734892</v>
      </c>
      <c r="AH20" s="89">
        <f>[6]Usepp_2017!AI20</f>
        <v>1211.8657090428571</v>
      </c>
      <c r="AI20" s="89">
        <f>[6]Usepp_2017!AJ20</f>
        <v>329.95856867223767</v>
      </c>
      <c r="AJ20" s="89">
        <f>[6]Usepp_2017!AK20</f>
        <v>417.79131246816462</v>
      </c>
      <c r="AK20" s="89">
        <f>[6]Usepp_2017!AL20</f>
        <v>188.42596453747223</v>
      </c>
      <c r="AL20" s="89">
        <f>[6]Usepp_2017!AM20</f>
        <v>1711.2205133029242</v>
      </c>
      <c r="AM20" s="91">
        <f t="shared" si="0"/>
        <v>54872.80529220574</v>
      </c>
      <c r="AN20" s="89">
        <f>[6]Usepp_2017!AO20</f>
        <v>50307.181920758616</v>
      </c>
      <c r="AO20" s="89">
        <f>[6]Usepp_2017!AP20</f>
        <v>0</v>
      </c>
      <c r="AP20" s="91">
        <f t="shared" si="1"/>
        <v>50307.181920758616</v>
      </c>
      <c r="AQ20" s="89">
        <f>[6]Usepp_2017!AR20</f>
        <v>78235.599785106635</v>
      </c>
      <c r="AR20" s="89">
        <f>[6]Usepp_2017!AS20</f>
        <v>996.99573947717226</v>
      </c>
      <c r="AS20" s="91">
        <f t="shared" si="2"/>
        <v>79232.595524583812</v>
      </c>
      <c r="AT20" s="89">
        <f>[6]Usepp_2017!AU20</f>
        <v>7414.9060174529495</v>
      </c>
      <c r="AU20" s="91">
        <f t="shared" si="3"/>
        <v>136954.68346279539</v>
      </c>
      <c r="AV20" s="83">
        <f t="shared" si="4"/>
        <v>191827.48875500113</v>
      </c>
      <c r="AY20" s="103"/>
    </row>
    <row r="21" spans="1:51">
      <c r="A21" s="37" t="s">
        <v>146</v>
      </c>
      <c r="B21" s="23" t="s">
        <v>148</v>
      </c>
      <c r="C21" s="106" t="s">
        <v>147</v>
      </c>
      <c r="D21" s="89">
        <f>[6]Usepp_2017!E21</f>
        <v>72.449751419859481</v>
      </c>
      <c r="E21" s="89">
        <f>[6]Usepp_2017!F21</f>
        <v>51.668394422146704</v>
      </c>
      <c r="F21" s="89">
        <f>[6]Usepp_2017!G21</f>
        <v>56.005084635673484</v>
      </c>
      <c r="G21" s="89">
        <f>[6]Usepp_2017!H21</f>
        <v>354.07056556240229</v>
      </c>
      <c r="H21" s="89">
        <f>[6]Usepp_2017!I21</f>
        <v>26.858904279255931</v>
      </c>
      <c r="I21" s="89">
        <f>[6]Usepp_2017!J21</f>
        <v>3.3221753009004358</v>
      </c>
      <c r="J21" s="89">
        <f>[6]Usepp_2017!K21</f>
        <v>17.193958978601728</v>
      </c>
      <c r="K21" s="89">
        <f>[6]Usepp_2017!L21</f>
        <v>69.517859522193973</v>
      </c>
      <c r="L21" s="89">
        <f>[6]Usepp_2017!M21</f>
        <v>18.489560668953423</v>
      </c>
      <c r="M21" s="89">
        <f>[6]Usepp_2017!N21</f>
        <v>5.934806810508066</v>
      </c>
      <c r="N21" s="89">
        <f>[6]Usepp_2017!O21</f>
        <v>89.406363496403571</v>
      </c>
      <c r="O21" s="89">
        <f>[6]Usepp_2017!P21</f>
        <v>70.722469387703754</v>
      </c>
      <c r="P21" s="89">
        <f>[6]Usepp_2017!Q21</f>
        <v>15.609450172808945</v>
      </c>
      <c r="Q21" s="89">
        <f>[6]Usepp_2017!R21</f>
        <v>33.130343373953188</v>
      </c>
      <c r="R21" s="89">
        <f>[6]Usepp_2017!S21</f>
        <v>206.13174797822725</v>
      </c>
      <c r="S21" s="89">
        <f>[6]Usepp_2017!T21</f>
        <v>8.6526155574693977</v>
      </c>
      <c r="T21" s="89">
        <f>[6]Usepp_2017!U21</f>
        <v>1583.8897633578624</v>
      </c>
      <c r="U21" s="89">
        <f>[6]Usepp_2017!V21</f>
        <v>125.72896546168027</v>
      </c>
      <c r="V21" s="89">
        <f>[6]Usepp_2017!W21</f>
        <v>58.431696473300953</v>
      </c>
      <c r="W21" s="89">
        <f>[6]Usepp_2017!X21</f>
        <v>391.29622765855061</v>
      </c>
      <c r="X21" s="89">
        <f>[6]Usepp_2017!Y21</f>
        <v>77.24305953104863</v>
      </c>
      <c r="Y21" s="89">
        <f>[6]Usepp_2017!Z21</f>
        <v>143.77150184245096</v>
      </c>
      <c r="Z21" s="89">
        <f>[6]Usepp_2017!AA21</f>
        <v>32.409974283532584</v>
      </c>
      <c r="AA21" s="89">
        <f>[6]Usepp_2017!AB21</f>
        <v>1470.947463420418</v>
      </c>
      <c r="AB21" s="89">
        <f>[6]Usepp_2017!AC21</f>
        <v>92.967895016878003</v>
      </c>
      <c r="AC21" s="89">
        <f>[6]Usepp_2017!AD21</f>
        <v>93.291483034382978</v>
      </c>
      <c r="AD21" s="89">
        <f>[6]Usepp_2017!AE21</f>
        <v>22.698243460882658</v>
      </c>
      <c r="AE21" s="89">
        <f>[6]Usepp_2017!AF21</f>
        <v>320.0371285068718</v>
      </c>
      <c r="AF21" s="89">
        <f>[6]Usepp_2017!AG21</f>
        <v>128.68419701738563</v>
      </c>
      <c r="AG21" s="89">
        <f>[6]Usepp_2017!AH21</f>
        <v>496.36363245977498</v>
      </c>
      <c r="AH21" s="89">
        <f>[6]Usepp_2017!AI21</f>
        <v>359.67998833128496</v>
      </c>
      <c r="AI21" s="89">
        <f>[6]Usepp_2017!AJ21</f>
        <v>130.6198652129118</v>
      </c>
      <c r="AJ21" s="89">
        <f>[6]Usepp_2017!AK21</f>
        <v>1546.9553351202449</v>
      </c>
      <c r="AK21" s="89">
        <f>[6]Usepp_2017!AL21</f>
        <v>13.86129162577571</v>
      </c>
      <c r="AL21" s="89">
        <f>[6]Usepp_2017!AM21</f>
        <v>330.26721562099766</v>
      </c>
      <c r="AM21" s="91">
        <f t="shared" si="0"/>
        <v>8518.3089790032955</v>
      </c>
      <c r="AN21" s="89">
        <f>[6]Usepp_2017!AO21</f>
        <v>26685.853378596097</v>
      </c>
      <c r="AO21" s="89">
        <f>[6]Usepp_2017!AP21</f>
        <v>0</v>
      </c>
      <c r="AP21" s="91">
        <f t="shared" si="1"/>
        <v>26685.853378596097</v>
      </c>
      <c r="AQ21" s="89">
        <f>[6]Usepp_2017!AR21</f>
        <v>2653.5613916985822</v>
      </c>
      <c r="AR21" s="89">
        <f>[6]Usepp_2017!AS21</f>
        <v>28.916640200764064</v>
      </c>
      <c r="AS21" s="91">
        <f t="shared" si="2"/>
        <v>2682.4780318993462</v>
      </c>
      <c r="AT21" s="89">
        <f>[6]Usepp_2017!AU21</f>
        <v>2969.0467470338181</v>
      </c>
      <c r="AU21" s="91">
        <f t="shared" si="3"/>
        <v>32337.378157529263</v>
      </c>
      <c r="AV21" s="83">
        <f t="shared" si="4"/>
        <v>40855.687136532557</v>
      </c>
      <c r="AY21" s="103"/>
    </row>
    <row r="22" spans="1:51">
      <c r="A22" s="37" t="s">
        <v>149</v>
      </c>
      <c r="B22" s="23" t="s">
        <v>151</v>
      </c>
      <c r="C22" s="106" t="s">
        <v>150</v>
      </c>
      <c r="D22" s="89">
        <f>[6]Usepp_2017!E22</f>
        <v>902.13422193826204</v>
      </c>
      <c r="E22" s="89">
        <f>[6]Usepp_2017!F22</f>
        <v>443.20807232622997</v>
      </c>
      <c r="F22" s="89">
        <f>[6]Usepp_2017!G22</f>
        <v>748.59687834198803</v>
      </c>
      <c r="G22" s="89">
        <f>[6]Usepp_2017!H22</f>
        <v>423.42005449604432</v>
      </c>
      <c r="H22" s="89">
        <f>[6]Usepp_2017!I22</f>
        <v>139.49587427212776</v>
      </c>
      <c r="I22" s="89">
        <f>[6]Usepp_2017!J22</f>
        <v>18.940461532626962</v>
      </c>
      <c r="J22" s="89">
        <f>[6]Usepp_2017!K22</f>
        <v>61.618415856836442</v>
      </c>
      <c r="K22" s="89">
        <f>[6]Usepp_2017!L22</f>
        <v>378.93921166433682</v>
      </c>
      <c r="L22" s="89">
        <f>[6]Usepp_2017!M22</f>
        <v>637.35888112349971</v>
      </c>
      <c r="M22" s="89">
        <f>[6]Usepp_2017!N22</f>
        <v>33.13131725976173</v>
      </c>
      <c r="N22" s="89">
        <f>[6]Usepp_2017!O22</f>
        <v>118.650810956049</v>
      </c>
      <c r="O22" s="89">
        <f>[6]Usepp_2017!P22</f>
        <v>0</v>
      </c>
      <c r="P22" s="89">
        <f>[6]Usepp_2017!Q22</f>
        <v>37.005292566852802</v>
      </c>
      <c r="Q22" s="89">
        <f>[6]Usepp_2017!R22</f>
        <v>60.245181618259537</v>
      </c>
      <c r="R22" s="89">
        <f>[6]Usepp_2017!S22</f>
        <v>2105.2613235608301</v>
      </c>
      <c r="S22" s="89">
        <f>[6]Usepp_2017!T22</f>
        <v>73.708994188486813</v>
      </c>
      <c r="T22" s="89">
        <f>[6]Usepp_2017!U22</f>
        <v>898.92258707667349</v>
      </c>
      <c r="U22" s="89">
        <f>[6]Usepp_2017!V22</f>
        <v>339.0627651536235</v>
      </c>
      <c r="V22" s="89">
        <f>[6]Usepp_2017!W22</f>
        <v>646.1774317931031</v>
      </c>
      <c r="W22" s="89">
        <f>[6]Usepp_2017!X22</f>
        <v>334.74440611276725</v>
      </c>
      <c r="X22" s="89">
        <f>[6]Usepp_2017!Y22</f>
        <v>54.573145005490289</v>
      </c>
      <c r="Y22" s="89">
        <f>[6]Usepp_2017!Z22</f>
        <v>641.588621718789</v>
      </c>
      <c r="Z22" s="89">
        <f>[6]Usepp_2017!AA22</f>
        <v>285.88958071068953</v>
      </c>
      <c r="AA22" s="89">
        <f>[6]Usepp_2017!AB22</f>
        <v>839.35957334080331</v>
      </c>
      <c r="AB22" s="89">
        <f>[6]Usepp_2017!AC22</f>
        <v>126.65180747942972</v>
      </c>
      <c r="AC22" s="89">
        <f>[6]Usepp_2017!AD22</f>
        <v>370.11719860282778</v>
      </c>
      <c r="AD22" s="89">
        <f>[6]Usepp_2017!AE22</f>
        <v>224.39571099129236</v>
      </c>
      <c r="AE22" s="89">
        <f>[6]Usepp_2017!AF22</f>
        <v>812.65152872417832</v>
      </c>
      <c r="AF22" s="89">
        <f>[6]Usepp_2017!AG22</f>
        <v>151.05700470504431</v>
      </c>
      <c r="AG22" s="89">
        <f>[6]Usepp_2017!AH22</f>
        <v>588.4851810195147</v>
      </c>
      <c r="AH22" s="89">
        <f>[6]Usepp_2017!AI22</f>
        <v>771.6793237892324</v>
      </c>
      <c r="AI22" s="89">
        <f>[6]Usepp_2017!AJ22</f>
        <v>339.72059728541694</v>
      </c>
      <c r="AJ22" s="89">
        <f>[6]Usepp_2017!AK22</f>
        <v>738.31747548473788</v>
      </c>
      <c r="AK22" s="89">
        <f>[6]Usepp_2017!AL22</f>
        <v>117.23406198010029</v>
      </c>
      <c r="AL22" s="89">
        <f>[6]Usepp_2017!AM22</f>
        <v>512.29385216021728</v>
      </c>
      <c r="AM22" s="91">
        <f t="shared" si="0"/>
        <v>14974.636844836123</v>
      </c>
      <c r="AN22" s="89">
        <f>[6]Usepp_2017!AO22</f>
        <v>35049.909123836187</v>
      </c>
      <c r="AO22" s="89">
        <f>[6]Usepp_2017!AP22</f>
        <v>0</v>
      </c>
      <c r="AP22" s="91">
        <f t="shared" si="1"/>
        <v>35049.909123836187</v>
      </c>
      <c r="AQ22" s="89">
        <f>[6]Usepp_2017!AR22</f>
        <v>0</v>
      </c>
      <c r="AR22" s="89">
        <f>[6]Usepp_2017!AS22</f>
        <v>0</v>
      </c>
      <c r="AS22" s="91">
        <f t="shared" si="2"/>
        <v>0</v>
      </c>
      <c r="AT22" s="89">
        <f>[6]Usepp_2017!AU22</f>
        <v>5666.3524401002287</v>
      </c>
      <c r="AU22" s="91">
        <f t="shared" si="3"/>
        <v>40716.261563936416</v>
      </c>
      <c r="AV22" s="83">
        <f t="shared" si="4"/>
        <v>55690.89840877254</v>
      </c>
      <c r="AY22" s="103"/>
    </row>
    <row r="23" spans="1:51">
      <c r="A23" s="37" t="s">
        <v>152</v>
      </c>
      <c r="B23" s="23" t="s">
        <v>154</v>
      </c>
      <c r="C23" s="106" t="s">
        <v>153</v>
      </c>
      <c r="D23" s="89">
        <f>[6]Usepp_2017!E23</f>
        <v>2079.9250705681075</v>
      </c>
      <c r="E23" s="89">
        <f>[6]Usepp_2017!F23</f>
        <v>14.430449237345512</v>
      </c>
      <c r="F23" s="89">
        <f>[6]Usepp_2017!G23</f>
        <v>33.563694762507936</v>
      </c>
      <c r="G23" s="89">
        <f>[6]Usepp_2017!H23</f>
        <v>82.883313105988336</v>
      </c>
      <c r="H23" s="89">
        <f>[6]Usepp_2017!I23</f>
        <v>6.4872805452644133</v>
      </c>
      <c r="I23" s="89">
        <f>[6]Usepp_2017!J23</f>
        <v>0</v>
      </c>
      <c r="J23" s="89">
        <f>[6]Usepp_2017!K23</f>
        <v>6.227357218298161E-3</v>
      </c>
      <c r="K23" s="89">
        <f>[6]Usepp_2017!L23</f>
        <v>12.504836563387775</v>
      </c>
      <c r="L23" s="89">
        <f>[6]Usepp_2017!M23</f>
        <v>0.32252900081400598</v>
      </c>
      <c r="M23" s="89">
        <f>[6]Usepp_2017!N23</f>
        <v>0.58092668851325235</v>
      </c>
      <c r="N23" s="89">
        <f>[6]Usepp_2017!O23</f>
        <v>3.7204159714581619</v>
      </c>
      <c r="O23" s="89">
        <f>[6]Usepp_2017!P23</f>
        <v>11.732446668649452</v>
      </c>
      <c r="P23" s="89">
        <f>[6]Usepp_2017!Q23</f>
        <v>347.73659074913178</v>
      </c>
      <c r="Q23" s="89">
        <f>[6]Usepp_2017!R23</f>
        <v>1.1466563632110924</v>
      </c>
      <c r="R23" s="89">
        <f>[6]Usepp_2017!S23</f>
        <v>342.11487621080499</v>
      </c>
      <c r="S23" s="89">
        <f>[6]Usepp_2017!T23</f>
        <v>0.6678296513430968</v>
      </c>
      <c r="T23" s="89">
        <f>[6]Usepp_2017!U23</f>
        <v>103.64684774365135</v>
      </c>
      <c r="U23" s="89">
        <f>[6]Usepp_2017!V23</f>
        <v>21.791038777546635</v>
      </c>
      <c r="V23" s="89">
        <f>[6]Usepp_2017!W23</f>
        <v>288.35935699620592</v>
      </c>
      <c r="W23" s="89">
        <f>[6]Usepp_2017!X23</f>
        <v>29.857533555278774</v>
      </c>
      <c r="X23" s="89">
        <f>[6]Usepp_2017!Y23</f>
        <v>17.516977521056955</v>
      </c>
      <c r="Y23" s="89">
        <f>[6]Usepp_2017!Z23</f>
        <v>422.07371485698309</v>
      </c>
      <c r="Z23" s="89">
        <f>[6]Usepp_2017!AA23</f>
        <v>297.22333481358561</v>
      </c>
      <c r="AA23" s="89">
        <f>[6]Usepp_2017!AB23</f>
        <v>0.35450665033703449</v>
      </c>
      <c r="AB23" s="89">
        <f>[6]Usepp_2017!AC23</f>
        <v>2.9894142051910979</v>
      </c>
      <c r="AC23" s="89">
        <f>[6]Usepp_2017!AD23</f>
        <v>40.259348106535533</v>
      </c>
      <c r="AD23" s="89">
        <f>[6]Usepp_2017!AE23</f>
        <v>46.460035215707236</v>
      </c>
      <c r="AE23" s="89">
        <f>[6]Usepp_2017!AF23</f>
        <v>114.96916670075228</v>
      </c>
      <c r="AF23" s="89">
        <f>[6]Usepp_2017!AG23</f>
        <v>38.514840907845134</v>
      </c>
      <c r="AG23" s="89">
        <f>[6]Usepp_2017!AH23</f>
        <v>170.43934108399708</v>
      </c>
      <c r="AH23" s="89">
        <f>[6]Usepp_2017!AI23</f>
        <v>180.77983242145882</v>
      </c>
      <c r="AI23" s="89">
        <f>[6]Usepp_2017!AJ23</f>
        <v>468.84527838764825</v>
      </c>
      <c r="AJ23" s="89">
        <f>[6]Usepp_2017!AK23</f>
        <v>813.97284379972223</v>
      </c>
      <c r="AK23" s="89">
        <f>[6]Usepp_2017!AL23</f>
        <v>459.76948806760845</v>
      </c>
      <c r="AL23" s="89">
        <f>[6]Usepp_2017!AM23</f>
        <v>146.07992916290118</v>
      </c>
      <c r="AM23" s="91">
        <f t="shared" si="0"/>
        <v>6601.7259724177584</v>
      </c>
      <c r="AN23" s="89">
        <f>[6]Usepp_2017!AO23</f>
        <v>3484.2813799999994</v>
      </c>
      <c r="AO23" s="89">
        <f>[6]Usepp_2017!AP23</f>
        <v>0</v>
      </c>
      <c r="AP23" s="91">
        <f t="shared" si="1"/>
        <v>3484.2813799999994</v>
      </c>
      <c r="AQ23" s="89">
        <f>[6]Usepp_2017!AR23</f>
        <v>0</v>
      </c>
      <c r="AR23" s="89">
        <f>[6]Usepp_2017!AS23</f>
        <v>0</v>
      </c>
      <c r="AS23" s="91">
        <f t="shared" si="2"/>
        <v>0</v>
      </c>
      <c r="AT23" s="89">
        <f>[6]Usepp_2017!AU23</f>
        <v>0</v>
      </c>
      <c r="AU23" s="91">
        <f t="shared" si="3"/>
        <v>3484.2813799999994</v>
      </c>
      <c r="AV23" s="83">
        <f t="shared" si="4"/>
        <v>10086.007352417757</v>
      </c>
      <c r="AY23" s="103"/>
    </row>
    <row r="24" spans="1:51">
      <c r="A24" s="37" t="s">
        <v>155</v>
      </c>
      <c r="B24" s="23" t="s">
        <v>157</v>
      </c>
      <c r="C24" s="106" t="s">
        <v>156</v>
      </c>
      <c r="D24" s="89">
        <f>[6]Usepp_2017!E24</f>
        <v>1.779181149028316</v>
      </c>
      <c r="E24" s="89">
        <f>[6]Usepp_2017!F24</f>
        <v>456.40762481085017</v>
      </c>
      <c r="F24" s="89">
        <f>[6]Usepp_2017!G24</f>
        <v>239.45987620069934</v>
      </c>
      <c r="G24" s="89">
        <f>[6]Usepp_2017!H24</f>
        <v>858.9007319101928</v>
      </c>
      <c r="H24" s="89">
        <f>[6]Usepp_2017!I24</f>
        <v>14.391622573361072</v>
      </c>
      <c r="I24" s="89">
        <f>[6]Usepp_2017!J24</f>
        <v>0.86937135248394437</v>
      </c>
      <c r="J24" s="89">
        <f>[6]Usepp_2017!K24</f>
        <v>14.912797533281921</v>
      </c>
      <c r="K24" s="89">
        <f>[6]Usepp_2017!L24</f>
        <v>205.88389251838075</v>
      </c>
      <c r="L24" s="89">
        <f>[6]Usepp_2017!M24</f>
        <v>7803.0932844615672</v>
      </c>
      <c r="M24" s="89">
        <f>[6]Usepp_2017!N24</f>
        <v>6.8788134311097135E-2</v>
      </c>
      <c r="N24" s="89">
        <f>[6]Usepp_2017!O24</f>
        <v>32.902819978595382</v>
      </c>
      <c r="O24" s="89">
        <f>[6]Usepp_2017!P24</f>
        <v>3532.538788437917</v>
      </c>
      <c r="P24" s="89">
        <f>[6]Usepp_2017!Q24</f>
        <v>27.471753923690347</v>
      </c>
      <c r="Q24" s="89">
        <f>[6]Usepp_2017!R24</f>
        <v>160.38174205040346</v>
      </c>
      <c r="R24" s="89">
        <f>[6]Usepp_2017!S24</f>
        <v>732.19735621859638</v>
      </c>
      <c r="S24" s="89">
        <f>[6]Usepp_2017!T24</f>
        <v>38.745843001601401</v>
      </c>
      <c r="T24" s="89">
        <f>[6]Usepp_2017!U24</f>
        <v>1120.4855944868993</v>
      </c>
      <c r="U24" s="89">
        <f>[6]Usepp_2017!V24</f>
        <v>25.790440717338882</v>
      </c>
      <c r="V24" s="89">
        <f>[6]Usepp_2017!W24</f>
        <v>3.4627719655981175</v>
      </c>
      <c r="W24" s="89">
        <f>[6]Usepp_2017!X24</f>
        <v>1.3722378734774738</v>
      </c>
      <c r="X24" s="89">
        <f>[6]Usepp_2017!Y24</f>
        <v>177.54837504710071</v>
      </c>
      <c r="Y24" s="89">
        <f>[6]Usepp_2017!Z24</f>
        <v>596.77565868913598</v>
      </c>
      <c r="Z24" s="89">
        <f>[6]Usepp_2017!AA24</f>
        <v>7.94150743350699</v>
      </c>
      <c r="AA24" s="89">
        <f>[6]Usepp_2017!AB24</f>
        <v>109.67675741155554</v>
      </c>
      <c r="AB24" s="89">
        <f>[6]Usepp_2017!AC24</f>
        <v>6.4356924850735131E-2</v>
      </c>
      <c r="AC24" s="89">
        <f>[6]Usepp_2017!AD24</f>
        <v>0.88016906076775137</v>
      </c>
      <c r="AD24" s="89">
        <f>[6]Usepp_2017!AE24</f>
        <v>6.3324547858081965</v>
      </c>
      <c r="AE24" s="89">
        <f>[6]Usepp_2017!AF24</f>
        <v>13.269399328738075</v>
      </c>
      <c r="AF24" s="89">
        <f>[6]Usepp_2017!AG24</f>
        <v>1.40605231257998</v>
      </c>
      <c r="AG24" s="89">
        <f>[6]Usepp_2017!AH24</f>
        <v>12.275638313511157</v>
      </c>
      <c r="AH24" s="89">
        <f>[6]Usepp_2017!AI24</f>
        <v>49.886143654137584</v>
      </c>
      <c r="AI24" s="89">
        <f>[6]Usepp_2017!AJ24</f>
        <v>3.838795803983813</v>
      </c>
      <c r="AJ24" s="89">
        <f>[6]Usepp_2017!AK24</f>
        <v>49.519529998149167</v>
      </c>
      <c r="AK24" s="89">
        <f>[6]Usepp_2017!AL24</f>
        <v>3.0179707818849488</v>
      </c>
      <c r="AL24" s="89">
        <f>[6]Usepp_2017!AM24</f>
        <v>29.303142031829598</v>
      </c>
      <c r="AM24" s="91">
        <f t="shared" si="0"/>
        <v>16332.852470875812</v>
      </c>
      <c r="AN24" s="89">
        <f>[6]Usepp_2017!AO24</f>
        <v>222.92926230771499</v>
      </c>
      <c r="AO24" s="89">
        <f>[6]Usepp_2017!AP24</f>
        <v>786.69201936336208</v>
      </c>
      <c r="AP24" s="91">
        <f t="shared" si="1"/>
        <v>1009.6212816710771</v>
      </c>
      <c r="AQ24" s="89">
        <f>[6]Usepp_2017!AR24</f>
        <v>0</v>
      </c>
      <c r="AR24" s="89">
        <f>[6]Usepp_2017!AS24</f>
        <v>0</v>
      </c>
      <c r="AS24" s="91">
        <f t="shared" si="2"/>
        <v>0</v>
      </c>
      <c r="AT24" s="89">
        <f>[6]Usepp_2017!AU24</f>
        <v>2756.2544176708725</v>
      </c>
      <c r="AU24" s="91">
        <f t="shared" si="3"/>
        <v>3765.8756993419497</v>
      </c>
      <c r="AV24" s="83">
        <f t="shared" si="4"/>
        <v>20098.728170217761</v>
      </c>
      <c r="AY24" s="103"/>
    </row>
    <row r="25" spans="1:51">
      <c r="A25" s="37" t="s">
        <v>158</v>
      </c>
      <c r="B25" s="23" t="s">
        <v>160</v>
      </c>
      <c r="C25" s="106" t="s">
        <v>159</v>
      </c>
      <c r="D25" s="89">
        <f>[6]Usepp_2017!E25</f>
        <v>346.86034493787849</v>
      </c>
      <c r="E25" s="89">
        <f>[6]Usepp_2017!F25</f>
        <v>47.049488757141816</v>
      </c>
      <c r="F25" s="89">
        <f>[6]Usepp_2017!G25</f>
        <v>139.61022975625949</v>
      </c>
      <c r="G25" s="89">
        <f>[6]Usepp_2017!H25</f>
        <v>581.15649022874595</v>
      </c>
      <c r="H25" s="89">
        <f>[6]Usepp_2017!I25</f>
        <v>92.73457350587735</v>
      </c>
      <c r="I25" s="89">
        <f>[6]Usepp_2017!J25</f>
        <v>0</v>
      </c>
      <c r="J25" s="89">
        <f>[6]Usepp_2017!K25</f>
        <v>4.615473683725109E-2</v>
      </c>
      <c r="K25" s="89">
        <f>[6]Usepp_2017!L25</f>
        <v>1212.1498559957604</v>
      </c>
      <c r="L25" s="89">
        <f>[6]Usepp_2017!M25</f>
        <v>732.06650445141372</v>
      </c>
      <c r="M25" s="89">
        <f>[6]Usepp_2017!N25</f>
        <v>41.223717343519972</v>
      </c>
      <c r="N25" s="89">
        <f>[6]Usepp_2017!O25</f>
        <v>32.925047447834118</v>
      </c>
      <c r="O25" s="89">
        <f>[6]Usepp_2017!P25</f>
        <v>131.24896685823214</v>
      </c>
      <c r="P25" s="89">
        <f>[6]Usepp_2017!Q25</f>
        <v>119.09681474237955</v>
      </c>
      <c r="Q25" s="89">
        <f>[6]Usepp_2017!R25</f>
        <v>13.675077681857982</v>
      </c>
      <c r="R25" s="89">
        <f>[6]Usepp_2017!S25</f>
        <v>46501.743024754636</v>
      </c>
      <c r="S25" s="89">
        <f>[6]Usepp_2017!T25</f>
        <v>74.322642890979765</v>
      </c>
      <c r="T25" s="89">
        <f>[6]Usepp_2017!U25</f>
        <v>1098.1542127946277</v>
      </c>
      <c r="U25" s="89">
        <f>[6]Usepp_2017!V25</f>
        <v>83.44039122425454</v>
      </c>
      <c r="V25" s="89">
        <f>[6]Usepp_2017!W25</f>
        <v>310.95585282244883</v>
      </c>
      <c r="W25" s="89">
        <f>[6]Usepp_2017!X25</f>
        <v>1822.4411121123462</v>
      </c>
      <c r="X25" s="89">
        <f>[6]Usepp_2017!Y25</f>
        <v>356.47654308406334</v>
      </c>
      <c r="Y25" s="89">
        <f>[6]Usepp_2017!Z25</f>
        <v>687.72628768868867</v>
      </c>
      <c r="Z25" s="89">
        <f>[6]Usepp_2017!AA25</f>
        <v>231.90391124619839</v>
      </c>
      <c r="AA25" s="89">
        <f>[6]Usepp_2017!AB25</f>
        <v>449.26749591112258</v>
      </c>
      <c r="AB25" s="89">
        <f>[6]Usepp_2017!AC25</f>
        <v>1479.4430631089992</v>
      </c>
      <c r="AC25" s="89">
        <f>[6]Usepp_2017!AD25</f>
        <v>2.1547183978629088</v>
      </c>
      <c r="AD25" s="89">
        <f>[6]Usepp_2017!AE25</f>
        <v>5692.0622760056285</v>
      </c>
      <c r="AE25" s="89">
        <f>[6]Usepp_2017!AF25</f>
        <v>747.46044272573545</v>
      </c>
      <c r="AF25" s="89">
        <f>[6]Usepp_2017!AG25</f>
        <v>717.65614903790276</v>
      </c>
      <c r="AG25" s="89">
        <f>[6]Usepp_2017!AH25</f>
        <v>2091.6026765826177</v>
      </c>
      <c r="AH25" s="89">
        <f>[6]Usepp_2017!AI25</f>
        <v>1216.8387346401009</v>
      </c>
      <c r="AI25" s="89">
        <f>[6]Usepp_2017!AJ25</f>
        <v>977.4284740121218</v>
      </c>
      <c r="AJ25" s="89">
        <f>[6]Usepp_2017!AK25</f>
        <v>1806.2279450933177</v>
      </c>
      <c r="AK25" s="89">
        <f>[6]Usepp_2017!AL25</f>
        <v>313.81341547863502</v>
      </c>
      <c r="AL25" s="89">
        <f>[6]Usepp_2017!AM25</f>
        <v>227.51702123023458</v>
      </c>
      <c r="AM25" s="91">
        <f t="shared" si="0"/>
        <v>70378.479657286269</v>
      </c>
      <c r="AN25" s="89">
        <f>[6]Usepp_2017!AO25</f>
        <v>3857.1566650014875</v>
      </c>
      <c r="AO25" s="89">
        <f>[6]Usepp_2017!AP25</f>
        <v>0</v>
      </c>
      <c r="AP25" s="91">
        <f t="shared" si="1"/>
        <v>3857.1566650014875</v>
      </c>
      <c r="AQ25" s="89">
        <f>[6]Usepp_2017!AR25</f>
        <v>291864.18147619499</v>
      </c>
      <c r="AR25" s="89">
        <f>[6]Usepp_2017!AS25</f>
        <v>0</v>
      </c>
      <c r="AS25" s="91">
        <f t="shared" si="2"/>
        <v>291864.18147619499</v>
      </c>
      <c r="AT25" s="89">
        <f>[6]Usepp_2017!AU25</f>
        <v>900.92599194315949</v>
      </c>
      <c r="AU25" s="91">
        <f t="shared" si="3"/>
        <v>296622.26413313963</v>
      </c>
      <c r="AV25" s="83">
        <f t="shared" si="4"/>
        <v>367000.74379042588</v>
      </c>
      <c r="AY25" s="103"/>
    </row>
    <row r="26" spans="1:51">
      <c r="A26" s="37" t="s">
        <v>161</v>
      </c>
      <c r="B26" s="23" t="s">
        <v>163</v>
      </c>
      <c r="C26" s="106" t="s">
        <v>162</v>
      </c>
      <c r="D26" s="89">
        <f>[6]Usepp_2017!E26</f>
        <v>426.28071488921438</v>
      </c>
      <c r="E26" s="89">
        <f>[6]Usepp_2017!F26</f>
        <v>144.1096462226692</v>
      </c>
      <c r="F26" s="89">
        <f>[6]Usepp_2017!G26</f>
        <v>119.83301758132117</v>
      </c>
      <c r="G26" s="89">
        <f>[6]Usepp_2017!H26</f>
        <v>1151.7033580856667</v>
      </c>
      <c r="H26" s="89">
        <f>[6]Usepp_2017!I26</f>
        <v>540.879029329128</v>
      </c>
      <c r="I26" s="89">
        <f>[6]Usepp_2017!J26</f>
        <v>0</v>
      </c>
      <c r="J26" s="89">
        <f>[6]Usepp_2017!K26</f>
        <v>1.670244420099461E-2</v>
      </c>
      <c r="K26" s="89">
        <f>[6]Usepp_2017!L26</f>
        <v>68.575048960822443</v>
      </c>
      <c r="L26" s="89">
        <f>[6]Usepp_2017!M26</f>
        <v>25.938926075291732</v>
      </c>
      <c r="M26" s="89">
        <f>[6]Usepp_2017!N26</f>
        <v>4.663620117185328</v>
      </c>
      <c r="N26" s="89">
        <f>[6]Usepp_2017!O26</f>
        <v>486.19542394549603</v>
      </c>
      <c r="O26" s="89">
        <f>[6]Usepp_2017!P26</f>
        <v>112.84650180605456</v>
      </c>
      <c r="P26" s="89">
        <f>[6]Usepp_2017!Q26</f>
        <v>312.68136875899938</v>
      </c>
      <c r="Q26" s="89">
        <f>[6]Usepp_2017!R26</f>
        <v>60.938109510292819</v>
      </c>
      <c r="R26" s="89">
        <f>[6]Usepp_2017!S26</f>
        <v>1613.1882305825909</v>
      </c>
      <c r="S26" s="89">
        <f>[6]Usepp_2017!T26</f>
        <v>490.58423891400327</v>
      </c>
      <c r="T26" s="89">
        <f>[6]Usepp_2017!U26</f>
        <v>6751.3542647270679</v>
      </c>
      <c r="U26" s="89">
        <f>[6]Usepp_2017!V26</f>
        <v>421.60376202457678</v>
      </c>
      <c r="V26" s="89">
        <f>[6]Usepp_2017!W26</f>
        <v>68.108304678926302</v>
      </c>
      <c r="W26" s="89">
        <f>[6]Usepp_2017!X26</f>
        <v>1031.3339994779758</v>
      </c>
      <c r="X26" s="89">
        <f>[6]Usepp_2017!Y26</f>
        <v>140.35403279515717</v>
      </c>
      <c r="Y26" s="89">
        <f>[6]Usepp_2017!Z26</f>
        <v>86.76614795608856</v>
      </c>
      <c r="Z26" s="89">
        <f>[6]Usepp_2017!AA26</f>
        <v>14.967251884880127</v>
      </c>
      <c r="AA26" s="89">
        <f>[6]Usepp_2017!AB26</f>
        <v>588.79254443344939</v>
      </c>
      <c r="AB26" s="89">
        <f>[6]Usepp_2017!AC26</f>
        <v>2.4934110661853919</v>
      </c>
      <c r="AC26" s="89">
        <f>[6]Usepp_2017!AD26</f>
        <v>48.541503399743561</v>
      </c>
      <c r="AD26" s="89">
        <f>[6]Usepp_2017!AE26</f>
        <v>25.027135283530804</v>
      </c>
      <c r="AE26" s="89">
        <f>[6]Usepp_2017!AF26</f>
        <v>3654.1858627858114</v>
      </c>
      <c r="AF26" s="89">
        <f>[6]Usepp_2017!AG26</f>
        <v>59.235951014855218</v>
      </c>
      <c r="AG26" s="89">
        <f>[6]Usepp_2017!AH26</f>
        <v>2598.4845084738972</v>
      </c>
      <c r="AH26" s="89">
        <f>[6]Usepp_2017!AI26</f>
        <v>461.89302823553879</v>
      </c>
      <c r="AI26" s="89">
        <f>[6]Usepp_2017!AJ26</f>
        <v>147.4892228194492</v>
      </c>
      <c r="AJ26" s="89">
        <f>[6]Usepp_2017!AK26</f>
        <v>517.44290502706895</v>
      </c>
      <c r="AK26" s="89">
        <f>[6]Usepp_2017!AL26</f>
        <v>86.041338048160043</v>
      </c>
      <c r="AL26" s="89">
        <f>[6]Usepp_2017!AM26</f>
        <v>101.94675104135517</v>
      </c>
      <c r="AM26" s="91">
        <f t="shared" si="0"/>
        <v>22364.49586239666</v>
      </c>
      <c r="AN26" s="89">
        <f>[6]Usepp_2017!AO26</f>
        <v>7933.9980722994906</v>
      </c>
      <c r="AO26" s="89">
        <f>[6]Usepp_2017!AP26</f>
        <v>0</v>
      </c>
      <c r="AP26" s="91">
        <f t="shared" si="1"/>
        <v>7933.9980722994906</v>
      </c>
      <c r="AQ26" s="89">
        <f>[6]Usepp_2017!AR26</f>
        <v>0</v>
      </c>
      <c r="AR26" s="89">
        <f>[6]Usepp_2017!AS26</f>
        <v>0</v>
      </c>
      <c r="AS26" s="91">
        <f t="shared" si="2"/>
        <v>0</v>
      </c>
      <c r="AT26" s="89">
        <f>[6]Usepp_2017!AU26</f>
        <v>0</v>
      </c>
      <c r="AU26" s="91">
        <f t="shared" si="3"/>
        <v>7933.9980722994906</v>
      </c>
      <c r="AV26" s="83">
        <f t="shared" si="4"/>
        <v>30298.493934696151</v>
      </c>
      <c r="AY26" s="103"/>
    </row>
    <row r="27" spans="1:51">
      <c r="A27" s="37" t="s">
        <v>164</v>
      </c>
      <c r="B27" s="24" t="s">
        <v>166</v>
      </c>
      <c r="C27" s="106" t="s">
        <v>165</v>
      </c>
      <c r="D27" s="89">
        <f>[6]Usepp_2017!E27</f>
        <v>0</v>
      </c>
      <c r="E27" s="89">
        <f>[6]Usepp_2017!F27</f>
        <v>5.9239364050611423</v>
      </c>
      <c r="F27" s="89">
        <f>[6]Usepp_2017!G27</f>
        <v>0.67836489718486137</v>
      </c>
      <c r="G27" s="89">
        <f>[6]Usepp_2017!H27</f>
        <v>5.0454563720113166</v>
      </c>
      <c r="H27" s="89">
        <f>[6]Usepp_2017!I27</f>
        <v>0.25752090046698611</v>
      </c>
      <c r="I27" s="89">
        <f>[6]Usepp_2017!J27</f>
        <v>0</v>
      </c>
      <c r="J27" s="89">
        <f>[6]Usepp_2017!K27</f>
        <v>4.3326765750096062E-5</v>
      </c>
      <c r="K27" s="89">
        <f>[6]Usepp_2017!L27</f>
        <v>3.3765284480819543E-2</v>
      </c>
      <c r="L27" s="89">
        <f>[6]Usepp_2017!M27</f>
        <v>0.51013253499789191</v>
      </c>
      <c r="M27" s="89">
        <f>[6]Usepp_2017!N27</f>
        <v>0</v>
      </c>
      <c r="N27" s="89">
        <f>[6]Usepp_2017!O27</f>
        <v>0.38907659853973653</v>
      </c>
      <c r="O27" s="89">
        <f>[6]Usepp_2017!P27</f>
        <v>0.25773498857524085</v>
      </c>
      <c r="P27" s="89">
        <f>[6]Usepp_2017!Q27</f>
        <v>0</v>
      </c>
      <c r="Q27" s="89">
        <f>[6]Usepp_2017!R27</f>
        <v>8.0144507481330923E-2</v>
      </c>
      <c r="R27" s="89">
        <f>[6]Usepp_2017!S27</f>
        <v>52.557969478578237</v>
      </c>
      <c r="S27" s="89">
        <f>[6]Usepp_2017!T27</f>
        <v>0.10080482418845442</v>
      </c>
      <c r="T27" s="89">
        <f>[6]Usepp_2017!U27</f>
        <v>24.990830053387501</v>
      </c>
      <c r="U27" s="89">
        <f>[6]Usepp_2017!V27</f>
        <v>6.3361995814813517</v>
      </c>
      <c r="V27" s="89">
        <f>[6]Usepp_2017!W27</f>
        <v>16.532670007022432</v>
      </c>
      <c r="W27" s="89">
        <f>[6]Usepp_2017!X27</f>
        <v>19.238372345760933</v>
      </c>
      <c r="X27" s="89">
        <f>[6]Usepp_2017!Y27</f>
        <v>0</v>
      </c>
      <c r="Y27" s="89">
        <f>[6]Usepp_2017!Z27</f>
        <v>2.8392529656655316</v>
      </c>
      <c r="Z27" s="89">
        <f>[6]Usepp_2017!AA27</f>
        <v>14.673089438226352</v>
      </c>
      <c r="AA27" s="89">
        <f>[6]Usepp_2017!AB27</f>
        <v>0.26868130717216432</v>
      </c>
      <c r="AB27" s="89">
        <f>[6]Usepp_2017!AC27</f>
        <v>3.6458931162009725</v>
      </c>
      <c r="AC27" s="89">
        <f>[6]Usepp_2017!AD27</f>
        <v>17.1228172069697</v>
      </c>
      <c r="AD27" s="89">
        <f>[6]Usepp_2017!AE27</f>
        <v>0.56756308316180282</v>
      </c>
      <c r="AE27" s="89">
        <f>[6]Usepp_2017!AF27</f>
        <v>11.828212403058391</v>
      </c>
      <c r="AF27" s="89">
        <f>[6]Usepp_2017!AG27</f>
        <v>3.8617017749932327</v>
      </c>
      <c r="AG27" s="89">
        <f>[6]Usepp_2017!AH27</f>
        <v>24.413348954062293</v>
      </c>
      <c r="AH27" s="89">
        <f>[6]Usepp_2017!AI27</f>
        <v>204.36046768729994</v>
      </c>
      <c r="AI27" s="89">
        <f>[6]Usepp_2017!AJ27</f>
        <v>70.879936908458191</v>
      </c>
      <c r="AJ27" s="89">
        <f>[6]Usepp_2017!AK27</f>
        <v>80.654825212320887</v>
      </c>
      <c r="AK27" s="89">
        <f>[6]Usepp_2017!AL27</f>
        <v>17.838552211863728</v>
      </c>
      <c r="AL27" s="89">
        <f>[6]Usepp_2017!AM27</f>
        <v>111.31357238523758</v>
      </c>
      <c r="AM27" s="91">
        <f t="shared" si="0"/>
        <v>697.20093676067472</v>
      </c>
      <c r="AN27" s="89">
        <f>[6]Usepp_2017!AO27</f>
        <v>0</v>
      </c>
      <c r="AO27" s="89">
        <f>[6]Usepp_2017!AP27</f>
        <v>0</v>
      </c>
      <c r="AP27" s="91">
        <f t="shared" si="1"/>
        <v>0</v>
      </c>
      <c r="AQ27" s="89">
        <f>[6]Usepp_2017!AR27</f>
        <v>0</v>
      </c>
      <c r="AR27" s="89">
        <f>[6]Usepp_2017!AS27</f>
        <v>0</v>
      </c>
      <c r="AS27" s="91">
        <f t="shared" si="2"/>
        <v>0</v>
      </c>
      <c r="AT27" s="89">
        <f>[6]Usepp_2017!AU27</f>
        <v>331.10273089888375</v>
      </c>
      <c r="AU27" s="91">
        <f t="shared" si="3"/>
        <v>331.10273089888375</v>
      </c>
      <c r="AV27" s="83">
        <f t="shared" si="4"/>
        <v>1028.3036676595584</v>
      </c>
      <c r="AY27" s="103"/>
    </row>
    <row r="28" spans="1:51">
      <c r="A28" s="37" t="s">
        <v>167</v>
      </c>
      <c r="B28" s="23" t="s">
        <v>169</v>
      </c>
      <c r="C28" s="106" t="s">
        <v>168</v>
      </c>
      <c r="D28" s="89">
        <f>[6]Usepp_2017!E28</f>
        <v>1.8093545139947733</v>
      </c>
      <c r="E28" s="89">
        <f>[6]Usepp_2017!F28</f>
        <v>19.971686053038187</v>
      </c>
      <c r="F28" s="89">
        <f>[6]Usepp_2017!G28</f>
        <v>33.775794671812427</v>
      </c>
      <c r="G28" s="89">
        <f>[6]Usepp_2017!H28</f>
        <v>80.452274552001967</v>
      </c>
      <c r="H28" s="89">
        <f>[6]Usepp_2017!I28</f>
        <v>77.764201608867097</v>
      </c>
      <c r="I28" s="89">
        <f>[6]Usepp_2017!J28</f>
        <v>0.12149109520949293</v>
      </c>
      <c r="J28" s="89">
        <f>[6]Usepp_2017!K28</f>
        <v>0.30725570481535869</v>
      </c>
      <c r="K28" s="89">
        <f>[6]Usepp_2017!L28</f>
        <v>4.1735826765435782</v>
      </c>
      <c r="L28" s="89">
        <f>[6]Usepp_2017!M28</f>
        <v>5.3843039394815149</v>
      </c>
      <c r="M28" s="89">
        <f>[6]Usepp_2017!N28</f>
        <v>10.607574426679491</v>
      </c>
      <c r="N28" s="89">
        <f>[6]Usepp_2017!O28</f>
        <v>12.878295786457393</v>
      </c>
      <c r="O28" s="89">
        <f>[6]Usepp_2017!P28</f>
        <v>4.7451796146570144</v>
      </c>
      <c r="P28" s="89">
        <f>[6]Usepp_2017!Q28</f>
        <v>12.001324765240383</v>
      </c>
      <c r="Q28" s="89">
        <f>[6]Usepp_2017!R28</f>
        <v>8.8054126062300939E-2</v>
      </c>
      <c r="R28" s="89">
        <f>[6]Usepp_2017!S28</f>
        <v>357.86393507492267</v>
      </c>
      <c r="S28" s="89">
        <f>[6]Usepp_2017!T28</f>
        <v>19.789864002559007</v>
      </c>
      <c r="T28" s="89">
        <f>[6]Usepp_2017!U28</f>
        <v>76.809285332144185</v>
      </c>
      <c r="U28" s="89">
        <f>[6]Usepp_2017!V28</f>
        <v>6.1760175635671271</v>
      </c>
      <c r="V28" s="89">
        <f>[6]Usepp_2017!W28</f>
        <v>19.598309565336415</v>
      </c>
      <c r="W28" s="89">
        <f>[6]Usepp_2017!X28</f>
        <v>67.061125520935619</v>
      </c>
      <c r="X28" s="89">
        <f>[6]Usepp_2017!Y28</f>
        <v>35.05862240218827</v>
      </c>
      <c r="Y28" s="89">
        <f>[6]Usepp_2017!Z28</f>
        <v>13.585903252815942</v>
      </c>
      <c r="Z28" s="89">
        <f>[6]Usepp_2017!AA28</f>
        <v>12.2911211702264</v>
      </c>
      <c r="AA28" s="89">
        <f>[6]Usepp_2017!AB28</f>
        <v>49.953581409883334</v>
      </c>
      <c r="AB28" s="89">
        <f>[6]Usepp_2017!AC28</f>
        <v>21.926377182238031</v>
      </c>
      <c r="AC28" s="89">
        <f>[6]Usepp_2017!AD28</f>
        <v>44.834463505852163</v>
      </c>
      <c r="AD28" s="89">
        <f>[6]Usepp_2017!AE28</f>
        <v>2.5321261864300166</v>
      </c>
      <c r="AE28" s="89">
        <f>[6]Usepp_2017!AF28</f>
        <v>34.640159825315536</v>
      </c>
      <c r="AF28" s="89">
        <f>[6]Usepp_2017!AG28</f>
        <v>4.3453827699954575</v>
      </c>
      <c r="AG28" s="89">
        <f>[6]Usepp_2017!AH28</f>
        <v>168.87657316020346</v>
      </c>
      <c r="AH28" s="89">
        <f>[6]Usepp_2017!AI28</f>
        <v>257.95958073516442</v>
      </c>
      <c r="AI28" s="89">
        <f>[6]Usepp_2017!AJ28</f>
        <v>88.715239823928755</v>
      </c>
      <c r="AJ28" s="89">
        <f>[6]Usepp_2017!AK28</f>
        <v>243.86503916513217</v>
      </c>
      <c r="AK28" s="89">
        <f>[6]Usepp_2017!AL28</f>
        <v>14.787022493259684</v>
      </c>
      <c r="AL28" s="89">
        <f>[6]Usepp_2017!AM28</f>
        <v>80.715239030455919</v>
      </c>
      <c r="AM28" s="91">
        <f t="shared" si="0"/>
        <v>1885.4653427074152</v>
      </c>
      <c r="AN28" s="89">
        <f>[6]Usepp_2017!AO28</f>
        <v>0</v>
      </c>
      <c r="AO28" s="89">
        <f>[6]Usepp_2017!AP28</f>
        <v>0</v>
      </c>
      <c r="AP28" s="91">
        <f t="shared" si="1"/>
        <v>0</v>
      </c>
      <c r="AQ28" s="89">
        <f>[6]Usepp_2017!AR28</f>
        <v>0</v>
      </c>
      <c r="AR28" s="89">
        <f>[6]Usepp_2017!AS28</f>
        <v>0</v>
      </c>
      <c r="AS28" s="91">
        <f t="shared" si="2"/>
        <v>0</v>
      </c>
      <c r="AT28" s="89">
        <f>[6]Usepp_2017!AU28</f>
        <v>0</v>
      </c>
      <c r="AU28" s="91">
        <f t="shared" si="3"/>
        <v>0</v>
      </c>
      <c r="AV28" s="83">
        <f t="shared" si="4"/>
        <v>1885.4653427074152</v>
      </c>
      <c r="AY28" s="103"/>
    </row>
    <row r="29" spans="1:51">
      <c r="A29" s="37" t="s">
        <v>170</v>
      </c>
      <c r="B29" s="23" t="s">
        <v>172</v>
      </c>
      <c r="C29" s="106" t="s">
        <v>171</v>
      </c>
      <c r="D29" s="89">
        <f>[6]Usepp_2017!E29</f>
        <v>2165.4780630893406</v>
      </c>
      <c r="E29" s="89">
        <f>[6]Usepp_2017!F29</f>
        <v>304.03004518775668</v>
      </c>
      <c r="F29" s="89">
        <f>[6]Usepp_2017!G29</f>
        <v>69.251552877828743</v>
      </c>
      <c r="G29" s="89">
        <f>[6]Usepp_2017!H29</f>
        <v>1081.5121509822443</v>
      </c>
      <c r="H29" s="89">
        <f>[6]Usepp_2017!I29</f>
        <v>429.01054244031536</v>
      </c>
      <c r="I29" s="89">
        <f>[6]Usepp_2017!J29</f>
        <v>0.54170444481296165</v>
      </c>
      <c r="J29" s="89">
        <f>[6]Usepp_2017!K29</f>
        <v>0.32235889844380483</v>
      </c>
      <c r="K29" s="89">
        <f>[6]Usepp_2017!L29</f>
        <v>76.769316355912451</v>
      </c>
      <c r="L29" s="89">
        <f>[6]Usepp_2017!M29</f>
        <v>42.719231052323259</v>
      </c>
      <c r="M29" s="89">
        <f>[6]Usepp_2017!N29</f>
        <v>59.934731379018835</v>
      </c>
      <c r="N29" s="89">
        <f>[6]Usepp_2017!O29</f>
        <v>71.244325661501421</v>
      </c>
      <c r="O29" s="89">
        <f>[6]Usepp_2017!P29</f>
        <v>104.54979633912758</v>
      </c>
      <c r="P29" s="89">
        <f>[6]Usepp_2017!Q29</f>
        <v>53.737927622151432</v>
      </c>
      <c r="Q29" s="89">
        <f>[6]Usepp_2017!R29</f>
        <v>59.784773309077806</v>
      </c>
      <c r="R29" s="89">
        <f>[6]Usepp_2017!S29</f>
        <v>1672.7015798822017</v>
      </c>
      <c r="S29" s="89">
        <f>[6]Usepp_2017!T29</f>
        <v>69.604558133934802</v>
      </c>
      <c r="T29" s="89">
        <f>[6]Usepp_2017!U29</f>
        <v>3105.4850256422055</v>
      </c>
      <c r="U29" s="89">
        <f>[6]Usepp_2017!V29</f>
        <v>139.10049768611466</v>
      </c>
      <c r="V29" s="89">
        <f>[6]Usepp_2017!W29</f>
        <v>93.031205049219551</v>
      </c>
      <c r="W29" s="89">
        <f>[6]Usepp_2017!X29</f>
        <v>418.71898984903498</v>
      </c>
      <c r="X29" s="89">
        <f>[6]Usepp_2017!Y29</f>
        <v>144.33652629858969</v>
      </c>
      <c r="Y29" s="89">
        <f>[6]Usepp_2017!Z29</f>
        <v>87.398667744905168</v>
      </c>
      <c r="Z29" s="89">
        <f>[6]Usepp_2017!AA29</f>
        <v>44.790007633122862</v>
      </c>
      <c r="AA29" s="89">
        <f>[6]Usepp_2017!AB29</f>
        <v>142.38175280536439</v>
      </c>
      <c r="AB29" s="89">
        <f>[6]Usepp_2017!AC29</f>
        <v>44.193774778689779</v>
      </c>
      <c r="AC29" s="89">
        <f>[6]Usepp_2017!AD29</f>
        <v>27.961760179787863</v>
      </c>
      <c r="AD29" s="89">
        <f>[6]Usepp_2017!AE29</f>
        <v>66.997657318437234</v>
      </c>
      <c r="AE29" s="89">
        <f>[6]Usepp_2017!AF29</f>
        <v>401.95449743199873</v>
      </c>
      <c r="AF29" s="89">
        <f>[6]Usepp_2017!AG29</f>
        <v>42.773258550998634</v>
      </c>
      <c r="AG29" s="89">
        <f>[6]Usepp_2017!AH29</f>
        <v>1592.8746732042976</v>
      </c>
      <c r="AH29" s="89">
        <f>[6]Usepp_2017!AI29</f>
        <v>541.42710536986056</v>
      </c>
      <c r="AI29" s="89">
        <f>[6]Usepp_2017!AJ29</f>
        <v>322.49560330593778</v>
      </c>
      <c r="AJ29" s="89">
        <f>[6]Usepp_2017!AK29</f>
        <v>163.76985474259595</v>
      </c>
      <c r="AK29" s="89">
        <f>[6]Usepp_2017!AL29</f>
        <v>13.604417958673569</v>
      </c>
      <c r="AL29" s="89">
        <f>[6]Usepp_2017!AM29</f>
        <v>23.983734551066519</v>
      </c>
      <c r="AM29" s="91">
        <f t="shared" si="0"/>
        <v>13678.471667756889</v>
      </c>
      <c r="AN29" s="89">
        <f>[6]Usepp_2017!AO29</f>
        <v>11293.774454880209</v>
      </c>
      <c r="AO29" s="89">
        <f>[6]Usepp_2017!AP29</f>
        <v>0</v>
      </c>
      <c r="AP29" s="91">
        <f t="shared" si="1"/>
        <v>11293.774454880209</v>
      </c>
      <c r="AQ29" s="89">
        <f>[6]Usepp_2017!AR29</f>
        <v>0</v>
      </c>
      <c r="AR29" s="89">
        <f>[6]Usepp_2017!AS29</f>
        <v>0</v>
      </c>
      <c r="AS29" s="91">
        <f t="shared" si="2"/>
        <v>0</v>
      </c>
      <c r="AT29" s="89">
        <f>[6]Usepp_2017!AU29</f>
        <v>24672.231876466831</v>
      </c>
      <c r="AU29" s="91">
        <f t="shared" si="3"/>
        <v>35966.006331347038</v>
      </c>
      <c r="AV29" s="83">
        <f t="shared" si="4"/>
        <v>49644.477999103925</v>
      </c>
      <c r="AY29" s="103"/>
    </row>
    <row r="30" spans="1:51">
      <c r="A30" s="37" t="s">
        <v>173</v>
      </c>
      <c r="B30" s="23" t="s">
        <v>175</v>
      </c>
      <c r="C30" s="106" t="s">
        <v>174</v>
      </c>
      <c r="D30" s="89">
        <f>[6]Usepp_2017!E30</f>
        <v>40.934639061121935</v>
      </c>
      <c r="E30" s="89">
        <f>[6]Usepp_2017!F30</f>
        <v>156.86056255858659</v>
      </c>
      <c r="F30" s="89">
        <f>[6]Usepp_2017!G30</f>
        <v>20.688625602793874</v>
      </c>
      <c r="G30" s="89">
        <f>[6]Usepp_2017!H30</f>
        <v>960.12468457614045</v>
      </c>
      <c r="H30" s="89">
        <f>[6]Usepp_2017!I30</f>
        <v>410.27958920848158</v>
      </c>
      <c r="I30" s="89">
        <f>[6]Usepp_2017!J30</f>
        <v>0</v>
      </c>
      <c r="J30" s="89">
        <f>[6]Usepp_2017!K30</f>
        <v>4.4138798633955936E-3</v>
      </c>
      <c r="K30" s="89">
        <f>[6]Usepp_2017!L30</f>
        <v>947.57535566822094</v>
      </c>
      <c r="L30" s="89">
        <f>[6]Usepp_2017!M30</f>
        <v>171.48733971756837</v>
      </c>
      <c r="M30" s="89">
        <f>[6]Usepp_2017!N30</f>
        <v>0</v>
      </c>
      <c r="N30" s="89">
        <f>[6]Usepp_2017!O30</f>
        <v>7.966120551729472</v>
      </c>
      <c r="O30" s="89">
        <f>[6]Usepp_2017!P30</f>
        <v>12.876943095992447</v>
      </c>
      <c r="P30" s="89">
        <f>[6]Usepp_2017!Q30</f>
        <v>4.3157195153650872E-2</v>
      </c>
      <c r="Q30" s="89">
        <f>[6]Usepp_2017!R30</f>
        <v>3.8993414257511239</v>
      </c>
      <c r="R30" s="89">
        <f>[6]Usepp_2017!S30</f>
        <v>614.44782441748919</v>
      </c>
      <c r="S30" s="89">
        <f>[6]Usepp_2017!T30</f>
        <v>15.085006363730693</v>
      </c>
      <c r="T30" s="89">
        <f>[6]Usepp_2017!U30</f>
        <v>742.54066606681795</v>
      </c>
      <c r="U30" s="89">
        <f>[6]Usepp_2017!V30</f>
        <v>58.851444983465534</v>
      </c>
      <c r="V30" s="89">
        <f>[6]Usepp_2017!W30</f>
        <v>9473.2314024081679</v>
      </c>
      <c r="W30" s="89">
        <f>[6]Usepp_2017!X30</f>
        <v>2019.9300315707205</v>
      </c>
      <c r="X30" s="89">
        <f>[6]Usepp_2017!Y30</f>
        <v>33.776766005115078</v>
      </c>
      <c r="Y30" s="89">
        <f>[6]Usepp_2017!Z30</f>
        <v>67.623471990006806</v>
      </c>
      <c r="Z30" s="89">
        <f>[6]Usepp_2017!AA30</f>
        <v>30.893329171749858</v>
      </c>
      <c r="AA30" s="89">
        <f>[6]Usepp_2017!AB30</f>
        <v>1205.2031657163982</v>
      </c>
      <c r="AB30" s="89">
        <f>[6]Usepp_2017!AC30</f>
        <v>19.434619537587864</v>
      </c>
      <c r="AC30" s="89">
        <f>[6]Usepp_2017!AD30</f>
        <v>22.645053863525852</v>
      </c>
      <c r="AD30" s="89">
        <f>[6]Usepp_2017!AE30</f>
        <v>3.250358338455352</v>
      </c>
      <c r="AE30" s="89">
        <f>[6]Usepp_2017!AF30</f>
        <v>811.60470178675257</v>
      </c>
      <c r="AF30" s="89">
        <f>[6]Usepp_2017!AG30</f>
        <v>42.773451434577815</v>
      </c>
      <c r="AG30" s="89">
        <f>[6]Usepp_2017!AH30</f>
        <v>1548.1847242345386</v>
      </c>
      <c r="AH30" s="89">
        <f>[6]Usepp_2017!AI30</f>
        <v>232.69346357204938</v>
      </c>
      <c r="AI30" s="89">
        <f>[6]Usepp_2017!AJ30</f>
        <v>88.132460824293887</v>
      </c>
      <c r="AJ30" s="89">
        <f>[6]Usepp_2017!AK30</f>
        <v>60.056786042673806</v>
      </c>
      <c r="AK30" s="89">
        <f>[6]Usepp_2017!AL30</f>
        <v>44.22041306025384</v>
      </c>
      <c r="AL30" s="89">
        <f>[6]Usepp_2017!AM30</f>
        <v>1100.1703789108522</v>
      </c>
      <c r="AM30" s="91">
        <f t="shared" si="0"/>
        <v>20967.49029284063</v>
      </c>
      <c r="AN30" s="89">
        <f>[6]Usepp_2017!AO30</f>
        <v>13495.292138152525</v>
      </c>
      <c r="AO30" s="89">
        <f>[6]Usepp_2017!AP30</f>
        <v>0</v>
      </c>
      <c r="AP30" s="91">
        <f t="shared" si="1"/>
        <v>13495.292138152525</v>
      </c>
      <c r="AQ30" s="89">
        <f>[6]Usepp_2017!AR30</f>
        <v>0</v>
      </c>
      <c r="AR30" s="89">
        <f>[6]Usepp_2017!AS30</f>
        <v>0</v>
      </c>
      <c r="AS30" s="91">
        <f t="shared" si="2"/>
        <v>0</v>
      </c>
      <c r="AT30" s="89">
        <f>[6]Usepp_2017!AU30</f>
        <v>43683.97035154394</v>
      </c>
      <c r="AU30" s="91">
        <f t="shared" si="3"/>
        <v>57179.262489696463</v>
      </c>
      <c r="AV30" s="83">
        <f t="shared" si="4"/>
        <v>78146.752782537093</v>
      </c>
      <c r="AY30" s="103"/>
    </row>
    <row r="31" spans="1:51">
      <c r="A31" s="37" t="s">
        <v>176</v>
      </c>
      <c r="B31" s="23" t="s">
        <v>178</v>
      </c>
      <c r="C31" s="106" t="s">
        <v>177</v>
      </c>
      <c r="D31" s="89">
        <f>[6]Usepp_2017!E31</f>
        <v>0.35852818734261449</v>
      </c>
      <c r="E31" s="89">
        <f>[6]Usepp_2017!F31</f>
        <v>23.361313535643518</v>
      </c>
      <c r="F31" s="89">
        <f>[6]Usepp_2017!G31</f>
        <v>16.20158325412444</v>
      </c>
      <c r="G31" s="89">
        <f>[6]Usepp_2017!H31</f>
        <v>86.285563960507602</v>
      </c>
      <c r="H31" s="89">
        <f>[6]Usepp_2017!I31</f>
        <v>24.347342118500524</v>
      </c>
      <c r="I31" s="89">
        <f>[6]Usepp_2017!J31</f>
        <v>0</v>
      </c>
      <c r="J31" s="89">
        <f>[6]Usepp_2017!K31</f>
        <v>0.35521470224207963</v>
      </c>
      <c r="K31" s="89">
        <f>[6]Usepp_2017!L31</f>
        <v>6.3669726834520564</v>
      </c>
      <c r="L31" s="89">
        <f>[6]Usepp_2017!M31</f>
        <v>4.7977136331014529</v>
      </c>
      <c r="M31" s="89">
        <f>[6]Usepp_2017!N31</f>
        <v>3.8326873446410779</v>
      </c>
      <c r="N31" s="89">
        <f>[6]Usepp_2017!O31</f>
        <v>6.406332471072731</v>
      </c>
      <c r="O31" s="89">
        <f>[6]Usepp_2017!P31</f>
        <v>369.91076880187563</v>
      </c>
      <c r="P31" s="89">
        <f>[6]Usepp_2017!Q31</f>
        <v>8.7212232335993445</v>
      </c>
      <c r="Q31" s="89">
        <f>[6]Usepp_2017!R31</f>
        <v>4.0176041521878449</v>
      </c>
      <c r="R31" s="89">
        <f>[6]Usepp_2017!S31</f>
        <v>759.76639712556459</v>
      </c>
      <c r="S31" s="89">
        <f>[6]Usepp_2017!T31</f>
        <v>22.731906047541031</v>
      </c>
      <c r="T31" s="89">
        <f>[6]Usepp_2017!U31</f>
        <v>447.70371271994696</v>
      </c>
      <c r="U31" s="89">
        <f>[6]Usepp_2017!V31</f>
        <v>43.802294071222235</v>
      </c>
      <c r="V31" s="89">
        <f>[6]Usepp_2017!W31</f>
        <v>135.40321274034289</v>
      </c>
      <c r="W31" s="89">
        <f>[6]Usepp_2017!X31</f>
        <v>617.53498440762348</v>
      </c>
      <c r="X31" s="89">
        <f>[6]Usepp_2017!Y31</f>
        <v>77.011966273983901</v>
      </c>
      <c r="Y31" s="89">
        <f>[6]Usepp_2017!Z31</f>
        <v>114.47214616497455</v>
      </c>
      <c r="Z31" s="89">
        <f>[6]Usepp_2017!AA31</f>
        <v>81.644207426205412</v>
      </c>
      <c r="AA31" s="89">
        <f>[6]Usepp_2017!AB31</f>
        <v>953.05316839617683</v>
      </c>
      <c r="AB31" s="89">
        <f>[6]Usepp_2017!AC31</f>
        <v>39.841401781682791</v>
      </c>
      <c r="AC31" s="89">
        <f>[6]Usepp_2017!AD31</f>
        <v>694.26024256902633</v>
      </c>
      <c r="AD31" s="89">
        <f>[6]Usepp_2017!AE31</f>
        <v>11.417786222574133</v>
      </c>
      <c r="AE31" s="89">
        <f>[6]Usepp_2017!AF31</f>
        <v>164.00281427529711</v>
      </c>
      <c r="AF31" s="89">
        <f>[6]Usepp_2017!AG31</f>
        <v>34.214218427396602</v>
      </c>
      <c r="AG31" s="89">
        <f>[6]Usepp_2017!AH31</f>
        <v>355.99321101113446</v>
      </c>
      <c r="AH31" s="89">
        <f>[6]Usepp_2017!AI31</f>
        <v>313.92408240838324</v>
      </c>
      <c r="AI31" s="89">
        <f>[6]Usepp_2017!AJ31</f>
        <v>122.95217632473718</v>
      </c>
      <c r="AJ31" s="89">
        <f>[6]Usepp_2017!AK31</f>
        <v>62.929577021671676</v>
      </c>
      <c r="AK31" s="89">
        <f>[6]Usepp_2017!AL31</f>
        <v>111.78700279225374</v>
      </c>
      <c r="AL31" s="89">
        <f>[6]Usepp_2017!AM31</f>
        <v>1028.9524772731993</v>
      </c>
      <c r="AM31" s="91">
        <f t="shared" si="0"/>
        <v>6748.3618335592291</v>
      </c>
      <c r="AN31" s="89">
        <f>[6]Usepp_2017!AO31</f>
        <v>2369.8003689320876</v>
      </c>
      <c r="AO31" s="89">
        <f>[6]Usepp_2017!AP31</f>
        <v>0</v>
      </c>
      <c r="AP31" s="91">
        <f t="shared" si="1"/>
        <v>2369.8003689320876</v>
      </c>
      <c r="AQ31" s="89">
        <f>[6]Usepp_2017!AR31</f>
        <v>0</v>
      </c>
      <c r="AR31" s="89">
        <f>[6]Usepp_2017!AS31</f>
        <v>0</v>
      </c>
      <c r="AS31" s="91">
        <f t="shared" si="2"/>
        <v>0</v>
      </c>
      <c r="AT31" s="89">
        <f>[6]Usepp_2017!AU31</f>
        <v>245.45014062196907</v>
      </c>
      <c r="AU31" s="91">
        <f t="shared" si="3"/>
        <v>2615.2505095540569</v>
      </c>
      <c r="AV31" s="83">
        <f t="shared" si="4"/>
        <v>9363.6123431132855</v>
      </c>
      <c r="AY31" s="103"/>
    </row>
    <row r="32" spans="1:51">
      <c r="A32" s="37" t="s">
        <v>179</v>
      </c>
      <c r="B32" s="23" t="s">
        <v>181</v>
      </c>
      <c r="C32" s="106" t="s">
        <v>180</v>
      </c>
      <c r="D32" s="89">
        <f>[6]Usepp_2017!E32</f>
        <v>16.933294195984516</v>
      </c>
      <c r="E32" s="89">
        <f>[6]Usepp_2017!F32</f>
        <v>0.25127792827315126</v>
      </c>
      <c r="F32" s="89">
        <f>[6]Usepp_2017!G32</f>
        <v>12.375774313015949</v>
      </c>
      <c r="G32" s="89">
        <f>[6]Usepp_2017!H32</f>
        <v>29.491860870048789</v>
      </c>
      <c r="H32" s="89">
        <f>[6]Usepp_2017!I32</f>
        <v>1.1775837369622955</v>
      </c>
      <c r="I32" s="89">
        <f>[6]Usepp_2017!J32</f>
        <v>7.6830284340878713E-2</v>
      </c>
      <c r="J32" s="89">
        <f>[6]Usepp_2017!K32</f>
        <v>0.19206404733399424</v>
      </c>
      <c r="K32" s="89">
        <f>[6]Usepp_2017!L32</f>
        <v>2.9396098378204592E-2</v>
      </c>
      <c r="L32" s="89">
        <f>[6]Usepp_2017!M32</f>
        <v>0.38717317641903704</v>
      </c>
      <c r="M32" s="89">
        <f>[6]Usepp_2017!N32</f>
        <v>1.6776867762748384</v>
      </c>
      <c r="N32" s="89">
        <f>[6]Usepp_2017!O32</f>
        <v>2.3878751279965469</v>
      </c>
      <c r="O32" s="89">
        <f>[6]Usepp_2017!P32</f>
        <v>10.157191243739984</v>
      </c>
      <c r="P32" s="89">
        <f>[6]Usepp_2017!Q32</f>
        <v>2.1138347216656266</v>
      </c>
      <c r="Q32" s="89">
        <f>[6]Usepp_2017!R32</f>
        <v>2.8639585987843334E-2</v>
      </c>
      <c r="R32" s="89">
        <f>[6]Usepp_2017!S32</f>
        <v>288.3392922545915</v>
      </c>
      <c r="S32" s="89">
        <f>[6]Usepp_2017!T32</f>
        <v>0.94596353894238994</v>
      </c>
      <c r="T32" s="89">
        <f>[6]Usepp_2017!U32</f>
        <v>68.893755891094017</v>
      </c>
      <c r="U32" s="89">
        <f>[6]Usepp_2017!V32</f>
        <v>14.613386088198276</v>
      </c>
      <c r="V32" s="89">
        <f>[6]Usepp_2017!W32</f>
        <v>1028.7138371718349</v>
      </c>
      <c r="W32" s="89">
        <f>[6]Usepp_2017!X32</f>
        <v>587.01043372716686</v>
      </c>
      <c r="X32" s="89">
        <f>[6]Usepp_2017!Y32</f>
        <v>1.6302515792866199</v>
      </c>
      <c r="Y32" s="89">
        <f>[6]Usepp_2017!Z32</f>
        <v>64.602928368988202</v>
      </c>
      <c r="Z32" s="89">
        <f>[6]Usepp_2017!AA32</f>
        <v>345.29291117003874</v>
      </c>
      <c r="AA32" s="89">
        <f>[6]Usepp_2017!AB32</f>
        <v>2.500395482462114</v>
      </c>
      <c r="AB32" s="89">
        <f>[6]Usepp_2017!AC32</f>
        <v>503.49391456054025</v>
      </c>
      <c r="AC32" s="89">
        <f>[6]Usepp_2017!AD32</f>
        <v>134.76217669507869</v>
      </c>
      <c r="AD32" s="89">
        <f>[6]Usepp_2017!AE32</f>
        <v>0.28832919335842894</v>
      </c>
      <c r="AE32" s="89">
        <f>[6]Usepp_2017!AF32</f>
        <v>257.15449326794533</v>
      </c>
      <c r="AF32" s="89">
        <f>[6]Usepp_2017!AG32</f>
        <v>19.483444190937174</v>
      </c>
      <c r="AG32" s="89">
        <f>[6]Usepp_2017!AH32</f>
        <v>874.68004285007487</v>
      </c>
      <c r="AH32" s="89">
        <f>[6]Usepp_2017!AI32</f>
        <v>1474.241334609899</v>
      </c>
      <c r="AI32" s="89">
        <f>[6]Usepp_2017!AJ32</f>
        <v>564.81186471210879</v>
      </c>
      <c r="AJ32" s="89">
        <f>[6]Usepp_2017!AK32</f>
        <v>739.75401818311013</v>
      </c>
      <c r="AK32" s="89">
        <f>[6]Usepp_2017!AL32</f>
        <v>365.37924889943537</v>
      </c>
      <c r="AL32" s="89">
        <f>[6]Usepp_2017!AM32</f>
        <v>1338.0477592247787</v>
      </c>
      <c r="AM32" s="91">
        <f t="shared" si="0"/>
        <v>8751.9202637662911</v>
      </c>
      <c r="AN32" s="89">
        <f>[6]Usepp_2017!AO32</f>
        <v>53595.410126845025</v>
      </c>
      <c r="AO32" s="89">
        <f>[6]Usepp_2017!AP32</f>
        <v>0</v>
      </c>
      <c r="AP32" s="91">
        <f t="shared" si="1"/>
        <v>53595.410126845025</v>
      </c>
      <c r="AQ32" s="89">
        <f>[6]Usepp_2017!AR32</f>
        <v>0</v>
      </c>
      <c r="AR32" s="89">
        <f>[6]Usepp_2017!AS32</f>
        <v>0</v>
      </c>
      <c r="AS32" s="91">
        <f t="shared" si="2"/>
        <v>0</v>
      </c>
      <c r="AT32" s="89">
        <f>[6]Usepp_2017!AU32</f>
        <v>55924.248261669825</v>
      </c>
      <c r="AU32" s="91">
        <f t="shared" si="3"/>
        <v>109519.65838851486</v>
      </c>
      <c r="AV32" s="83">
        <f t="shared" si="4"/>
        <v>118271.57865228115</v>
      </c>
      <c r="AY32" s="103"/>
    </row>
    <row r="33" spans="1:51">
      <c r="A33" s="37" t="s">
        <v>182</v>
      </c>
      <c r="B33" s="23" t="s">
        <v>184</v>
      </c>
      <c r="C33" s="106" t="s">
        <v>183</v>
      </c>
      <c r="D33" s="89">
        <f>[6]Usepp_2017!E33</f>
        <v>4.59512030920523</v>
      </c>
      <c r="E33" s="89">
        <f>[6]Usepp_2017!F33</f>
        <v>11.583538998054694</v>
      </c>
      <c r="F33" s="89">
        <f>[6]Usepp_2017!G33</f>
        <v>25.689034334991735</v>
      </c>
      <c r="G33" s="89">
        <f>[6]Usepp_2017!H33</f>
        <v>10.093801358087584</v>
      </c>
      <c r="H33" s="89">
        <f>[6]Usepp_2017!I33</f>
        <v>15.850507837263025</v>
      </c>
      <c r="I33" s="89">
        <f>[6]Usepp_2017!J33</f>
        <v>0</v>
      </c>
      <c r="J33" s="89">
        <f>[6]Usepp_2017!K33</f>
        <v>2.7450595928417587</v>
      </c>
      <c r="K33" s="89">
        <f>[6]Usepp_2017!L33</f>
        <v>1.1582702931866393</v>
      </c>
      <c r="L33" s="89">
        <f>[6]Usepp_2017!M33</f>
        <v>2.0848492028967502</v>
      </c>
      <c r="M33" s="89">
        <f>[6]Usepp_2017!N33</f>
        <v>0.10708065714250792</v>
      </c>
      <c r="N33" s="89">
        <f>[6]Usepp_2017!O33</f>
        <v>5.536866591623772</v>
      </c>
      <c r="O33" s="89">
        <f>[6]Usepp_2017!P33</f>
        <v>1.6207183081946692</v>
      </c>
      <c r="P33" s="89">
        <f>[6]Usepp_2017!Q33</f>
        <v>8.1612794137979686E-2</v>
      </c>
      <c r="Q33" s="89">
        <f>[6]Usepp_2017!R33</f>
        <v>0.23569792240942028</v>
      </c>
      <c r="R33" s="89">
        <f>[6]Usepp_2017!S33</f>
        <v>52.627609359643834</v>
      </c>
      <c r="S33" s="89">
        <f>[6]Usepp_2017!T33</f>
        <v>0.45829798974273328</v>
      </c>
      <c r="T33" s="89">
        <f>[6]Usepp_2017!U33</f>
        <v>136.84722268633092</v>
      </c>
      <c r="U33" s="89">
        <f>[6]Usepp_2017!V33</f>
        <v>51.721500696734587</v>
      </c>
      <c r="V33" s="89">
        <f>[6]Usepp_2017!W33</f>
        <v>80.531623664114051</v>
      </c>
      <c r="W33" s="89">
        <f>[6]Usepp_2017!X33</f>
        <v>48.972136726590186</v>
      </c>
      <c r="X33" s="89">
        <f>[6]Usepp_2017!Y33</f>
        <v>0.64577034713467407</v>
      </c>
      <c r="Y33" s="89">
        <f>[6]Usepp_2017!Z33</f>
        <v>8.8114734933488599</v>
      </c>
      <c r="Z33" s="89">
        <f>[6]Usepp_2017!AA33</f>
        <v>8566.3562622445788</v>
      </c>
      <c r="AA33" s="89">
        <f>[6]Usepp_2017!AB33</f>
        <v>7966.0440041493057</v>
      </c>
      <c r="AB33" s="89">
        <f>[6]Usepp_2017!AC33</f>
        <v>21.431923622816125</v>
      </c>
      <c r="AC33" s="89">
        <f>[6]Usepp_2017!AD33</f>
        <v>348.9065837542081</v>
      </c>
      <c r="AD33" s="89">
        <f>[6]Usepp_2017!AE33</f>
        <v>18.107809104807664</v>
      </c>
      <c r="AE33" s="89">
        <f>[6]Usepp_2017!AF33</f>
        <v>74.097509783081478</v>
      </c>
      <c r="AF33" s="89">
        <f>[6]Usepp_2017!AG33</f>
        <v>2344.9400688766627</v>
      </c>
      <c r="AG33" s="89">
        <f>[6]Usepp_2017!AH33</f>
        <v>1492.4072282527627</v>
      </c>
      <c r="AH33" s="89">
        <f>[6]Usepp_2017!AI33</f>
        <v>1674.5950407603643</v>
      </c>
      <c r="AI33" s="89">
        <f>[6]Usepp_2017!AJ33</f>
        <v>552.16788592725118</v>
      </c>
      <c r="AJ33" s="89">
        <f>[6]Usepp_2017!AK33</f>
        <v>253.34983160019496</v>
      </c>
      <c r="AK33" s="89">
        <f>[6]Usepp_2017!AL33</f>
        <v>239.45730656112056</v>
      </c>
      <c r="AL33" s="89">
        <f>[6]Usepp_2017!AM33</f>
        <v>633.89985575269191</v>
      </c>
      <c r="AM33" s="91">
        <f t="shared" si="0"/>
        <v>24647.759103553515</v>
      </c>
      <c r="AN33" s="89">
        <f>[6]Usepp_2017!AO33</f>
        <v>14061.055868446787</v>
      </c>
      <c r="AO33" s="89">
        <f>[6]Usepp_2017!AP33</f>
        <v>189.99257468193179</v>
      </c>
      <c r="AP33" s="91">
        <f t="shared" si="1"/>
        <v>14251.048443128719</v>
      </c>
      <c r="AQ33" s="89">
        <f>[6]Usepp_2017!AR33</f>
        <v>0</v>
      </c>
      <c r="AR33" s="89">
        <f>[6]Usepp_2017!AS33</f>
        <v>0</v>
      </c>
      <c r="AS33" s="91">
        <f t="shared" si="2"/>
        <v>0</v>
      </c>
      <c r="AT33" s="89">
        <f>[6]Usepp_2017!AU33</f>
        <v>1092.0295814657572</v>
      </c>
      <c r="AU33" s="91">
        <f t="shared" si="3"/>
        <v>15343.078024594475</v>
      </c>
      <c r="AV33" s="83">
        <f t="shared" si="4"/>
        <v>39990.837128147992</v>
      </c>
      <c r="AY33" s="103"/>
    </row>
    <row r="34" spans="1:51">
      <c r="A34" s="37" t="s">
        <v>185</v>
      </c>
      <c r="B34" s="23" t="s">
        <v>187</v>
      </c>
      <c r="C34" s="106" t="s">
        <v>186</v>
      </c>
      <c r="D34" s="89">
        <f>[6]Usepp_2017!E34</f>
        <v>4.4134645489317563</v>
      </c>
      <c r="E34" s="89">
        <f>[6]Usepp_2017!F34</f>
        <v>81.546580090467543</v>
      </c>
      <c r="F34" s="89">
        <f>[6]Usepp_2017!G34</f>
        <v>58.385045794246054</v>
      </c>
      <c r="G34" s="89">
        <f>[6]Usepp_2017!H34</f>
        <v>298.86468782839847</v>
      </c>
      <c r="H34" s="89">
        <f>[6]Usepp_2017!I34</f>
        <v>86.363624234403886</v>
      </c>
      <c r="I34" s="89">
        <f>[6]Usepp_2017!J34</f>
        <v>0.24048647806549192</v>
      </c>
      <c r="J34" s="89">
        <f>[6]Usepp_2017!K34</f>
        <v>1.2658507452132521</v>
      </c>
      <c r="K34" s="89">
        <f>[6]Usepp_2017!L34</f>
        <v>22.832813181346779</v>
      </c>
      <c r="L34" s="89">
        <f>[6]Usepp_2017!M34</f>
        <v>17.127960215274936</v>
      </c>
      <c r="M34" s="89">
        <f>[6]Usepp_2017!N34</f>
        <v>13.755009405840894</v>
      </c>
      <c r="N34" s="89">
        <f>[6]Usepp_2017!O34</f>
        <v>23.076228587913867</v>
      </c>
      <c r="O34" s="89">
        <f>[6]Usepp_2017!P34</f>
        <v>1342.8993791738233</v>
      </c>
      <c r="P34" s="89">
        <f>[6]Usepp_2017!Q34</f>
        <v>31.02147866320675</v>
      </c>
      <c r="Q34" s="89">
        <f>[6]Usepp_2017!R34</f>
        <v>13.456777752730936</v>
      </c>
      <c r="R34" s="89">
        <f>[6]Usepp_2017!S34</f>
        <v>1342.1066647838406</v>
      </c>
      <c r="S34" s="89">
        <f>[6]Usepp_2017!T34</f>
        <v>82.005534434404609</v>
      </c>
      <c r="T34" s="89">
        <f>[6]Usepp_2017!U34</f>
        <v>1598.668574420301</v>
      </c>
      <c r="U34" s="89">
        <f>[6]Usepp_2017!V34</f>
        <v>158.36944366687663</v>
      </c>
      <c r="V34" s="89">
        <f>[6]Usepp_2017!W34</f>
        <v>448.92896469276616</v>
      </c>
      <c r="W34" s="89">
        <f>[6]Usepp_2017!X34</f>
        <v>536.70371257212344</v>
      </c>
      <c r="X34" s="89">
        <f>[6]Usepp_2017!Y34</f>
        <v>279.81466076796318</v>
      </c>
      <c r="Y34" s="89">
        <f>[6]Usepp_2017!Z34</f>
        <v>415.70822986206434</v>
      </c>
      <c r="Z34" s="89">
        <f>[6]Usepp_2017!AA34</f>
        <v>295.47010638154666</v>
      </c>
      <c r="AA34" s="89">
        <f>[6]Usepp_2017!AB34</f>
        <v>4755.5731117675268</v>
      </c>
      <c r="AB34" s="89">
        <f>[6]Usepp_2017!AC34</f>
        <v>141.36600453144283</v>
      </c>
      <c r="AC34" s="89">
        <f>[6]Usepp_2017!AD34</f>
        <v>2525.6835113034431</v>
      </c>
      <c r="AD34" s="89">
        <f>[6]Usepp_2017!AE34</f>
        <v>239.17893347430129</v>
      </c>
      <c r="AE34" s="89">
        <f>[6]Usepp_2017!AF34</f>
        <v>590.64894467762088</v>
      </c>
      <c r="AF34" s="89">
        <f>[6]Usepp_2017!AG34</f>
        <v>123.22603890097346</v>
      </c>
      <c r="AG34" s="89">
        <f>[6]Usepp_2017!AH34</f>
        <v>1275.0662306473566</v>
      </c>
      <c r="AH34" s="89">
        <f>[6]Usepp_2017!AI34</f>
        <v>1138.3396161973556</v>
      </c>
      <c r="AI34" s="89">
        <f>[6]Usepp_2017!AJ34</f>
        <v>445.5222298387539</v>
      </c>
      <c r="AJ34" s="89">
        <f>[6]Usepp_2017!AK34</f>
        <v>227.39298700378265</v>
      </c>
      <c r="AK34" s="89">
        <f>[6]Usepp_2017!AL34</f>
        <v>404.43736910922769</v>
      </c>
      <c r="AL34" s="89">
        <f>[6]Usepp_2017!AM34</f>
        <v>3713.7743832883389</v>
      </c>
      <c r="AM34" s="91">
        <f t="shared" si="0"/>
        <v>22733.23463902187</v>
      </c>
      <c r="AN34" s="89">
        <f>[6]Usepp_2017!AO34</f>
        <v>39828.699161766293</v>
      </c>
      <c r="AO34" s="89">
        <f>[6]Usepp_2017!AP34</f>
        <v>0</v>
      </c>
      <c r="AP34" s="91">
        <f t="shared" si="1"/>
        <v>39828.699161766293</v>
      </c>
      <c r="AQ34" s="89">
        <f>[6]Usepp_2017!AR34</f>
        <v>0</v>
      </c>
      <c r="AR34" s="89">
        <f>[6]Usepp_2017!AS34</f>
        <v>0</v>
      </c>
      <c r="AS34" s="91">
        <f t="shared" si="2"/>
        <v>0</v>
      </c>
      <c r="AT34" s="89">
        <f>[6]Usepp_2017!AU34</f>
        <v>43016.995450689479</v>
      </c>
      <c r="AU34" s="91">
        <f t="shared" si="3"/>
        <v>82845.694612455773</v>
      </c>
      <c r="AV34" s="83">
        <f t="shared" si="4"/>
        <v>105578.92925147765</v>
      </c>
      <c r="AY34" s="103"/>
    </row>
    <row r="35" spans="1:51">
      <c r="A35" s="37" t="s">
        <v>188</v>
      </c>
      <c r="B35" s="23" t="s">
        <v>190</v>
      </c>
      <c r="C35" s="106" t="s">
        <v>189</v>
      </c>
      <c r="D35" s="89">
        <f>[6]Usepp_2017!E35</f>
        <v>0</v>
      </c>
      <c r="E35" s="89">
        <f>[6]Usepp_2017!F35</f>
        <v>17.484701274432453</v>
      </c>
      <c r="F35" s="89">
        <f>[6]Usepp_2017!G35</f>
        <v>11.487306250300795</v>
      </c>
      <c r="G35" s="89">
        <f>[6]Usepp_2017!H35</f>
        <v>166.17555020406283</v>
      </c>
      <c r="H35" s="89">
        <f>[6]Usepp_2017!I35</f>
        <v>260.11852389082287</v>
      </c>
      <c r="I35" s="89">
        <f>[6]Usepp_2017!J35</f>
        <v>4.9963795472414141E-2</v>
      </c>
      <c r="J35" s="89">
        <f>[6]Usepp_2017!K35</f>
        <v>6.4728555374155547E-2</v>
      </c>
      <c r="K35" s="89">
        <f>[6]Usepp_2017!L35</f>
        <v>1.2578578810919001</v>
      </c>
      <c r="L35" s="89">
        <f>[6]Usepp_2017!M35</f>
        <v>1.0848236354718264</v>
      </c>
      <c r="M35" s="89">
        <f>[6]Usepp_2017!N35</f>
        <v>0.8134796983058854</v>
      </c>
      <c r="N35" s="89">
        <f>[6]Usepp_2017!O35</f>
        <v>6.4657712396478653</v>
      </c>
      <c r="O35" s="89">
        <f>[6]Usepp_2017!P35</f>
        <v>106.37909878929185</v>
      </c>
      <c r="P35" s="89">
        <f>[6]Usepp_2017!Q35</f>
        <v>3.9649901891260342</v>
      </c>
      <c r="Q35" s="89">
        <f>[6]Usepp_2017!R35</f>
        <v>5.5392679397346507</v>
      </c>
      <c r="R35" s="89">
        <f>[6]Usepp_2017!S35</f>
        <v>86.161080831311864</v>
      </c>
      <c r="S35" s="89">
        <f>[6]Usepp_2017!T35</f>
        <v>0.65250423086256071</v>
      </c>
      <c r="T35" s="89">
        <f>[6]Usepp_2017!U35</f>
        <v>62.507885858426235</v>
      </c>
      <c r="U35" s="89">
        <f>[6]Usepp_2017!V35</f>
        <v>9.4917747297064405</v>
      </c>
      <c r="V35" s="89">
        <f>[6]Usepp_2017!W35</f>
        <v>16.395114758884212</v>
      </c>
      <c r="W35" s="89">
        <f>[6]Usepp_2017!X35</f>
        <v>90.864294222359263</v>
      </c>
      <c r="X35" s="89">
        <f>[6]Usepp_2017!Y35</f>
        <v>0</v>
      </c>
      <c r="Y35" s="89">
        <f>[6]Usepp_2017!Z35</f>
        <v>75.369147540131124</v>
      </c>
      <c r="Z35" s="89">
        <f>[6]Usepp_2017!AA35</f>
        <v>62.16375644394617</v>
      </c>
      <c r="AA35" s="89">
        <f>[6]Usepp_2017!AB35</f>
        <v>2365.0471113969706</v>
      </c>
      <c r="AB35" s="89">
        <f>[6]Usepp_2017!AC35</f>
        <v>1399.6819917955922</v>
      </c>
      <c r="AC35" s="89">
        <f>[6]Usepp_2017!AD35</f>
        <v>1980.4034782325086</v>
      </c>
      <c r="AD35" s="89">
        <f>[6]Usepp_2017!AE35</f>
        <v>31.586693837466182</v>
      </c>
      <c r="AE35" s="89">
        <f>[6]Usepp_2017!AF35</f>
        <v>552.48755891514952</v>
      </c>
      <c r="AF35" s="89">
        <f>[6]Usepp_2017!AG35</f>
        <v>47.156259798341473</v>
      </c>
      <c r="AG35" s="89">
        <f>[6]Usepp_2017!AH35</f>
        <v>331.56182017931263</v>
      </c>
      <c r="AH35" s="89">
        <f>[6]Usepp_2017!AI35</f>
        <v>649.40703487187773</v>
      </c>
      <c r="AI35" s="89">
        <f>[6]Usepp_2017!AJ35</f>
        <v>614.41249704809263</v>
      </c>
      <c r="AJ35" s="89">
        <f>[6]Usepp_2017!AK35</f>
        <v>382.30279780032885</v>
      </c>
      <c r="AK35" s="89">
        <f>[6]Usepp_2017!AL35</f>
        <v>52.179990494871618</v>
      </c>
      <c r="AL35" s="89">
        <f>[6]Usepp_2017!AM35</f>
        <v>1098.5463863980624</v>
      </c>
      <c r="AM35" s="91">
        <f t="shared" si="0"/>
        <v>10489.265242727337</v>
      </c>
      <c r="AN35" s="89">
        <f>[6]Usepp_2017!AO35</f>
        <v>0</v>
      </c>
      <c r="AO35" s="89">
        <f>[6]Usepp_2017!AP35</f>
        <v>279.64208371577485</v>
      </c>
      <c r="AP35" s="91">
        <f t="shared" si="1"/>
        <v>279.64208371577485</v>
      </c>
      <c r="AQ35" s="89">
        <f>[6]Usepp_2017!AR35</f>
        <v>1768.8837033075024</v>
      </c>
      <c r="AR35" s="89">
        <f>[6]Usepp_2017!AS35</f>
        <v>0</v>
      </c>
      <c r="AS35" s="91">
        <f t="shared" si="2"/>
        <v>1768.8837033075024</v>
      </c>
      <c r="AT35" s="89">
        <f>[6]Usepp_2017!AU35</f>
        <v>3163.2529988252022</v>
      </c>
      <c r="AU35" s="91">
        <f t="shared" si="3"/>
        <v>5211.7787858484789</v>
      </c>
      <c r="AV35" s="83">
        <f t="shared" si="4"/>
        <v>15701.044028575816</v>
      </c>
      <c r="AY35" s="103"/>
    </row>
    <row r="36" spans="1:51">
      <c r="A36" s="37" t="s">
        <v>191</v>
      </c>
      <c r="B36" s="23" t="s">
        <v>193</v>
      </c>
      <c r="C36" s="106" t="s">
        <v>192</v>
      </c>
      <c r="D36" s="89">
        <f>[6]Usepp_2017!E36</f>
        <v>312.0316902868787</v>
      </c>
      <c r="E36" s="89">
        <f>[6]Usepp_2017!F36</f>
        <v>579.46905028105573</v>
      </c>
      <c r="F36" s="89">
        <f>[6]Usepp_2017!G36</f>
        <v>697.77576197552639</v>
      </c>
      <c r="G36" s="89">
        <f>[6]Usepp_2017!H36</f>
        <v>1108.6909623718477</v>
      </c>
      <c r="H36" s="89">
        <f>[6]Usepp_2017!I36</f>
        <v>307.0806940401593</v>
      </c>
      <c r="I36" s="89">
        <f>[6]Usepp_2017!J36</f>
        <v>224.94091886464932</v>
      </c>
      <c r="J36" s="89">
        <f>[6]Usepp_2017!K36</f>
        <v>83.804308859774949</v>
      </c>
      <c r="K36" s="89">
        <f>[6]Usepp_2017!L36</f>
        <v>605.94806453656315</v>
      </c>
      <c r="L36" s="89">
        <f>[6]Usepp_2017!M36</f>
        <v>682.60290022329946</v>
      </c>
      <c r="M36" s="89">
        <f>[6]Usepp_2017!N36</f>
        <v>11.178068480964805</v>
      </c>
      <c r="N36" s="89">
        <f>[6]Usepp_2017!O36</f>
        <v>61.790282666485652</v>
      </c>
      <c r="O36" s="89">
        <f>[6]Usepp_2017!P36</f>
        <v>2406.1804441740828</v>
      </c>
      <c r="P36" s="89">
        <f>[6]Usepp_2017!Q36</f>
        <v>612.00160501409221</v>
      </c>
      <c r="Q36" s="89">
        <f>[6]Usepp_2017!R36</f>
        <v>348.00192870434671</v>
      </c>
      <c r="R36" s="89">
        <f>[6]Usepp_2017!S36</f>
        <v>4950.526041389614</v>
      </c>
      <c r="S36" s="89">
        <f>[6]Usepp_2017!T36</f>
        <v>472.67483975798604</v>
      </c>
      <c r="T36" s="89">
        <f>[6]Usepp_2017!U36</f>
        <v>8072.5562053917929</v>
      </c>
      <c r="U36" s="89">
        <f>[6]Usepp_2017!V36</f>
        <v>2398.9728044591102</v>
      </c>
      <c r="V36" s="89">
        <f>[6]Usepp_2017!W36</f>
        <v>338.25018130524614</v>
      </c>
      <c r="W36" s="89">
        <f>[6]Usepp_2017!X36</f>
        <v>663.15517399453051</v>
      </c>
      <c r="X36" s="89">
        <f>[6]Usepp_2017!Y36</f>
        <v>120.91514569192238</v>
      </c>
      <c r="Y36" s="89">
        <f>[6]Usepp_2017!Z36</f>
        <v>1036.3053854198888</v>
      </c>
      <c r="Z36" s="89">
        <f>[6]Usepp_2017!AA36</f>
        <v>440.76586586918978</v>
      </c>
      <c r="AA36" s="89">
        <f>[6]Usepp_2017!AB36</f>
        <v>467.28457477202443</v>
      </c>
      <c r="AB36" s="89">
        <f>[6]Usepp_2017!AC36</f>
        <v>156.9496055570354</v>
      </c>
      <c r="AC36" s="89">
        <f>[6]Usepp_2017!AD36</f>
        <v>3940.4178643326732</v>
      </c>
      <c r="AD36" s="89">
        <f>[6]Usepp_2017!AE36</f>
        <v>6036.1629395002274</v>
      </c>
      <c r="AE36" s="89">
        <f>[6]Usepp_2017!AF36</f>
        <v>508.41132802343088</v>
      </c>
      <c r="AF36" s="89">
        <f>[6]Usepp_2017!AG36</f>
        <v>294.04993855526317</v>
      </c>
      <c r="AG36" s="89">
        <f>[6]Usepp_2017!AH36</f>
        <v>566.86938855139567</v>
      </c>
      <c r="AH36" s="89">
        <f>[6]Usepp_2017!AI36</f>
        <v>562.56439765343646</v>
      </c>
      <c r="AI36" s="89">
        <f>[6]Usepp_2017!AJ36</f>
        <v>699.52080325645011</v>
      </c>
      <c r="AJ36" s="89">
        <f>[6]Usepp_2017!AK36</f>
        <v>736.19695890825687</v>
      </c>
      <c r="AK36" s="89">
        <f>[6]Usepp_2017!AL36</f>
        <v>1002.758413569691</v>
      </c>
      <c r="AL36" s="89">
        <f>[6]Usepp_2017!AM36</f>
        <v>3159.5570720351434</v>
      </c>
      <c r="AM36" s="91">
        <f t="shared" si="0"/>
        <v>44666.361608474028</v>
      </c>
      <c r="AN36" s="89">
        <f>[6]Usepp_2017!AO36</f>
        <v>18308.366586094795</v>
      </c>
      <c r="AO36" s="89">
        <f>[6]Usepp_2017!AP36</f>
        <v>25.41670640237227</v>
      </c>
      <c r="AP36" s="91">
        <f t="shared" si="1"/>
        <v>18333.783292497166</v>
      </c>
      <c r="AQ36" s="89">
        <f>[6]Usepp_2017!AR36</f>
        <v>0</v>
      </c>
      <c r="AR36" s="89">
        <f>[6]Usepp_2017!AS36</f>
        <v>0</v>
      </c>
      <c r="AS36" s="91">
        <f t="shared" si="2"/>
        <v>0</v>
      </c>
      <c r="AT36" s="89">
        <f>[6]Usepp_2017!AU36</f>
        <v>7188.9901813553606</v>
      </c>
      <c r="AU36" s="91">
        <f t="shared" si="3"/>
        <v>25522.773473852525</v>
      </c>
      <c r="AV36" s="83">
        <f t="shared" si="4"/>
        <v>70189.135082326553</v>
      </c>
      <c r="AY36" s="103"/>
    </row>
    <row r="37" spans="1:51">
      <c r="A37" s="37" t="s">
        <v>194</v>
      </c>
      <c r="B37" s="21" t="s">
        <v>196</v>
      </c>
      <c r="C37" s="107" t="s">
        <v>195</v>
      </c>
      <c r="D37" s="89">
        <f>[6]Usepp_2017!E37</f>
        <v>233.50065146162444</v>
      </c>
      <c r="E37" s="89">
        <f>[6]Usepp_2017!F37</f>
        <v>124.28976871492071</v>
      </c>
      <c r="F37" s="89">
        <f>[6]Usepp_2017!G37</f>
        <v>95.334577379660203</v>
      </c>
      <c r="G37" s="89">
        <f>[6]Usepp_2017!H37</f>
        <v>1775.4071710214141</v>
      </c>
      <c r="H37" s="89">
        <f>[6]Usepp_2017!I37</f>
        <v>1263.3518691769523</v>
      </c>
      <c r="I37" s="89">
        <f>[6]Usepp_2017!J37</f>
        <v>0.34287683676227898</v>
      </c>
      <c r="J37" s="89">
        <f>[6]Usepp_2017!K37</f>
        <v>12.102830513493133</v>
      </c>
      <c r="K37" s="89">
        <f>[6]Usepp_2017!L37</f>
        <v>27.123695480847395</v>
      </c>
      <c r="L37" s="89">
        <f>[6]Usepp_2017!M37</f>
        <v>28.718523865235507</v>
      </c>
      <c r="M37" s="89">
        <f>[6]Usepp_2017!N37</f>
        <v>47.697297313869306</v>
      </c>
      <c r="N37" s="89">
        <f>[6]Usepp_2017!O37</f>
        <v>78.737861329388693</v>
      </c>
      <c r="O37" s="89">
        <f>[6]Usepp_2017!P37</f>
        <v>344.49681186848824</v>
      </c>
      <c r="P37" s="89">
        <f>[6]Usepp_2017!Q37</f>
        <v>55.397434179096194</v>
      </c>
      <c r="Q37" s="89">
        <f>[6]Usepp_2017!R37</f>
        <v>23.990519721680663</v>
      </c>
      <c r="R37" s="89">
        <f>[6]Usepp_2017!S37</f>
        <v>2593.7546636915927</v>
      </c>
      <c r="S37" s="89">
        <f>[6]Usepp_2017!T37</f>
        <v>101.16200618614964</v>
      </c>
      <c r="T37" s="89">
        <f>[6]Usepp_2017!U37</f>
        <v>1866.0217028363813</v>
      </c>
      <c r="U37" s="89">
        <f>[6]Usepp_2017!V37</f>
        <v>831.70858104122556</v>
      </c>
      <c r="V37" s="89">
        <f>[6]Usepp_2017!W37</f>
        <v>439.87098621882211</v>
      </c>
      <c r="W37" s="89">
        <f>[6]Usepp_2017!X37</f>
        <v>821.93989612104303</v>
      </c>
      <c r="X37" s="89">
        <f>[6]Usepp_2017!Y37</f>
        <v>347.29956677076768</v>
      </c>
      <c r="Y37" s="89">
        <f>[6]Usepp_2017!Z37</f>
        <v>1280.4582531652552</v>
      </c>
      <c r="Z37" s="89">
        <f>[6]Usepp_2017!AA37</f>
        <v>212.38191241975986</v>
      </c>
      <c r="AA37" s="89">
        <f>[6]Usepp_2017!AB37</f>
        <v>1335.4591639363384</v>
      </c>
      <c r="AB37" s="89">
        <f>[6]Usepp_2017!AC37</f>
        <v>460.54064459209116</v>
      </c>
      <c r="AC37" s="89">
        <f>[6]Usepp_2017!AD37</f>
        <v>2534.7862534335491</v>
      </c>
      <c r="AD37" s="89">
        <f>[6]Usepp_2017!AE37</f>
        <v>99.126137024161395</v>
      </c>
      <c r="AE37" s="89">
        <f>[6]Usepp_2017!AF37</f>
        <v>1785.8430140767746</v>
      </c>
      <c r="AF37" s="89">
        <f>[6]Usepp_2017!AG37</f>
        <v>665.5859978858814</v>
      </c>
      <c r="AG37" s="89">
        <f>[6]Usepp_2017!AH37</f>
        <v>5249.9399640212014</v>
      </c>
      <c r="AH37" s="89">
        <f>[6]Usepp_2017!AI37</f>
        <v>303.39091739175728</v>
      </c>
      <c r="AI37" s="89">
        <f>[6]Usepp_2017!AJ37</f>
        <v>353.15071169104283</v>
      </c>
      <c r="AJ37" s="89">
        <f>[6]Usepp_2017!AK37</f>
        <v>9.5786506508871785</v>
      </c>
      <c r="AK37" s="89">
        <f>[6]Usepp_2017!AL37</f>
        <v>459.52142231061373</v>
      </c>
      <c r="AL37" s="89">
        <f>[6]Usepp_2017!AM37</f>
        <v>1407.3525549027413</v>
      </c>
      <c r="AM37" s="91">
        <f t="shared" si="0"/>
        <v>27269.36488923147</v>
      </c>
      <c r="AN37" s="89">
        <f>[6]Usepp_2017!AO37</f>
        <v>91717.215089609032</v>
      </c>
      <c r="AO37" s="89">
        <f>[6]Usepp_2017!AP37</f>
        <v>66.311982897582624</v>
      </c>
      <c r="AP37" s="91">
        <f t="shared" si="1"/>
        <v>91783.527072506608</v>
      </c>
      <c r="AQ37" s="89">
        <f>[6]Usepp_2017!AR37</f>
        <v>0</v>
      </c>
      <c r="AR37" s="89">
        <f>[6]Usepp_2017!AS37</f>
        <v>0</v>
      </c>
      <c r="AS37" s="91">
        <f t="shared" si="2"/>
        <v>0</v>
      </c>
      <c r="AT37" s="89">
        <f>[6]Usepp_2017!AU37</f>
        <v>0</v>
      </c>
      <c r="AU37" s="91">
        <f t="shared" si="3"/>
        <v>91783.527072506608</v>
      </c>
      <c r="AV37" s="83">
        <f t="shared" si="4"/>
        <v>119052.89196173807</v>
      </c>
      <c r="AY37" s="103"/>
    </row>
    <row r="38" spans="1:51">
      <c r="A38" s="37" t="s">
        <v>197</v>
      </c>
      <c r="B38" s="23" t="s">
        <v>199</v>
      </c>
      <c r="C38" s="106" t="s">
        <v>198</v>
      </c>
      <c r="D38" s="89">
        <f>[6]Usepp_2017!E38</f>
        <v>65.920721733000875</v>
      </c>
      <c r="E38" s="89">
        <f>[6]Usepp_2017!F38</f>
        <v>179.41224384722091</v>
      </c>
      <c r="F38" s="89">
        <f>[6]Usepp_2017!G38</f>
        <v>563.16671722398314</v>
      </c>
      <c r="G38" s="89">
        <f>[6]Usepp_2017!H38</f>
        <v>726.75537170645612</v>
      </c>
      <c r="H38" s="89">
        <f>[6]Usepp_2017!I38</f>
        <v>158.37190485924012</v>
      </c>
      <c r="I38" s="89">
        <f>[6]Usepp_2017!J38</f>
        <v>6.3459655296165076</v>
      </c>
      <c r="J38" s="89">
        <f>[6]Usepp_2017!K38</f>
        <v>9.4488609801623724</v>
      </c>
      <c r="K38" s="89">
        <f>[6]Usepp_2017!L38</f>
        <v>13.397223991987321</v>
      </c>
      <c r="L38" s="89">
        <f>[6]Usepp_2017!M38</f>
        <v>13.419163227451474</v>
      </c>
      <c r="M38" s="89">
        <f>[6]Usepp_2017!N38</f>
        <v>2.3496579534243462</v>
      </c>
      <c r="N38" s="89">
        <f>[6]Usepp_2017!O38</f>
        <v>33.026238421734575</v>
      </c>
      <c r="O38" s="89">
        <f>[6]Usepp_2017!P38</f>
        <v>426.7412468259738</v>
      </c>
      <c r="P38" s="89">
        <f>[6]Usepp_2017!Q38</f>
        <v>116.40373319133474</v>
      </c>
      <c r="Q38" s="89">
        <f>[6]Usepp_2017!R38</f>
        <v>9.4805301160732931</v>
      </c>
      <c r="R38" s="89">
        <f>[6]Usepp_2017!S38</f>
        <v>26544.678519152523</v>
      </c>
      <c r="S38" s="89">
        <f>[6]Usepp_2017!T38</f>
        <v>202.9366288507338</v>
      </c>
      <c r="T38" s="89">
        <f>[6]Usepp_2017!U38</f>
        <v>2631.5307321975883</v>
      </c>
      <c r="U38" s="89">
        <f>[6]Usepp_2017!V38</f>
        <v>1368.2339448344947</v>
      </c>
      <c r="V38" s="89">
        <f>[6]Usepp_2017!W38</f>
        <v>3995.1285156813515</v>
      </c>
      <c r="W38" s="89">
        <f>[6]Usepp_2017!X38</f>
        <v>1231.5994932770491</v>
      </c>
      <c r="X38" s="89">
        <f>[6]Usepp_2017!Y38</f>
        <v>64.545479204465877</v>
      </c>
      <c r="Y38" s="89">
        <f>[6]Usepp_2017!Z38</f>
        <v>246.38255240371734</v>
      </c>
      <c r="Z38" s="89">
        <f>[6]Usepp_2017!AA38</f>
        <v>1051.5407709528458</v>
      </c>
      <c r="AA38" s="89">
        <f>[6]Usepp_2017!AB38</f>
        <v>636.69356702831556</v>
      </c>
      <c r="AB38" s="89">
        <f>[6]Usepp_2017!AC38</f>
        <v>94.648079480919435</v>
      </c>
      <c r="AC38" s="89">
        <f>[6]Usepp_2017!AD38</f>
        <v>5701.8856501049268</v>
      </c>
      <c r="AD38" s="89">
        <f>[6]Usepp_2017!AE38</f>
        <v>78.995371914235108</v>
      </c>
      <c r="AE38" s="89">
        <f>[6]Usepp_2017!AF38</f>
        <v>14078.626629354119</v>
      </c>
      <c r="AF38" s="89">
        <f>[6]Usepp_2017!AG38</f>
        <v>396.8691149546566</v>
      </c>
      <c r="AG38" s="89">
        <f>[6]Usepp_2017!AH38</f>
        <v>2282.2449600651335</v>
      </c>
      <c r="AH38" s="89">
        <f>[6]Usepp_2017!AI38</f>
        <v>129.534766267311</v>
      </c>
      <c r="AI38" s="89">
        <f>[6]Usepp_2017!AJ38</f>
        <v>93.171271901345534</v>
      </c>
      <c r="AJ38" s="89">
        <f>[6]Usepp_2017!AK38</f>
        <v>90.659626799399334</v>
      </c>
      <c r="AK38" s="89">
        <f>[6]Usepp_2017!AL38</f>
        <v>1271.7392871831667</v>
      </c>
      <c r="AL38" s="89">
        <f>[6]Usepp_2017!AM38</f>
        <v>3658.3871858497432</v>
      </c>
      <c r="AM38" s="91">
        <f t="shared" si="0"/>
        <v>68174.271727065701</v>
      </c>
      <c r="AN38" s="89">
        <f>[6]Usepp_2017!AO38</f>
        <v>647.45938432028117</v>
      </c>
      <c r="AO38" s="89">
        <f>[6]Usepp_2017!AP38</f>
        <v>31.602076948322914</v>
      </c>
      <c r="AP38" s="91">
        <f t="shared" si="1"/>
        <v>679.06146126860403</v>
      </c>
      <c r="AQ38" s="89">
        <f>[6]Usepp_2017!AR38</f>
        <v>18.152985880809759</v>
      </c>
      <c r="AR38" s="89">
        <f>[6]Usepp_2017!AS38</f>
        <v>0</v>
      </c>
      <c r="AS38" s="91">
        <f t="shared" si="2"/>
        <v>18.152985880809759</v>
      </c>
      <c r="AT38" s="89">
        <f>[6]Usepp_2017!AU38</f>
        <v>33758.711059046967</v>
      </c>
      <c r="AU38" s="91">
        <f t="shared" si="3"/>
        <v>34455.925506196378</v>
      </c>
      <c r="AV38" s="83">
        <f t="shared" si="4"/>
        <v>102630.19723326208</v>
      </c>
      <c r="AY38" s="103"/>
    </row>
    <row r="39" spans="1:51">
      <c r="A39" s="37" t="s">
        <v>200</v>
      </c>
      <c r="B39" s="23" t="s">
        <v>202</v>
      </c>
      <c r="C39" s="106" t="s">
        <v>201</v>
      </c>
      <c r="D39" s="89">
        <f>[6]Usepp_2017!E39</f>
        <v>1777.3740171085208</v>
      </c>
      <c r="E39" s="89">
        <f>[6]Usepp_2017!F39</f>
        <v>69.611970016703921</v>
      </c>
      <c r="F39" s="89">
        <f>[6]Usepp_2017!G39</f>
        <v>462.73907301042783</v>
      </c>
      <c r="G39" s="89">
        <f>[6]Usepp_2017!H39</f>
        <v>180.88921147407871</v>
      </c>
      <c r="H39" s="89">
        <f>[6]Usepp_2017!I39</f>
        <v>20.590080796543443</v>
      </c>
      <c r="I39" s="89">
        <f>[6]Usepp_2017!J39</f>
        <v>0</v>
      </c>
      <c r="J39" s="89">
        <f>[6]Usepp_2017!K39</f>
        <v>1.4035459639450932E-2</v>
      </c>
      <c r="K39" s="89">
        <f>[6]Usepp_2017!L39</f>
        <v>2.8844480297519248</v>
      </c>
      <c r="L39" s="89">
        <f>[6]Usepp_2017!M39</f>
        <v>3.898946491298104</v>
      </c>
      <c r="M39" s="89">
        <f>[6]Usepp_2017!N39</f>
        <v>18.144215318337992</v>
      </c>
      <c r="N39" s="89">
        <f>[6]Usepp_2017!O39</f>
        <v>12.688706316565945</v>
      </c>
      <c r="O39" s="89">
        <f>[6]Usepp_2017!P39</f>
        <v>308.93272441703516</v>
      </c>
      <c r="P39" s="89">
        <f>[6]Usepp_2017!Q39</f>
        <v>49.610302755382591</v>
      </c>
      <c r="Q39" s="89">
        <f>[6]Usepp_2017!R39</f>
        <v>14.070238450514763</v>
      </c>
      <c r="R39" s="89">
        <f>[6]Usepp_2017!S39</f>
        <v>1126.0873682427259</v>
      </c>
      <c r="S39" s="89">
        <f>[6]Usepp_2017!T39</f>
        <v>119.46277048975388</v>
      </c>
      <c r="T39" s="89">
        <f>[6]Usepp_2017!U39</f>
        <v>1375.8396662301043</v>
      </c>
      <c r="U39" s="89">
        <f>[6]Usepp_2017!V39</f>
        <v>184.16653155933471</v>
      </c>
      <c r="V39" s="89">
        <f>[6]Usepp_2017!W39</f>
        <v>38.670898163185306</v>
      </c>
      <c r="W39" s="89">
        <f>[6]Usepp_2017!X39</f>
        <v>308.21474923802322</v>
      </c>
      <c r="X39" s="89">
        <f>[6]Usepp_2017!Y39</f>
        <v>235.6952162719362</v>
      </c>
      <c r="Y39" s="89">
        <f>[6]Usepp_2017!Z39</f>
        <v>125.03575048881568</v>
      </c>
      <c r="Z39" s="89">
        <f>[6]Usepp_2017!AA39</f>
        <v>949.40249442458696</v>
      </c>
      <c r="AA39" s="89">
        <f>[6]Usepp_2017!AB39</f>
        <v>2763.1840974653564</v>
      </c>
      <c r="AB39" s="89">
        <f>[6]Usepp_2017!AC39</f>
        <v>21.31706280458376</v>
      </c>
      <c r="AC39" s="89">
        <f>[6]Usepp_2017!AD39</f>
        <v>1336.0529364072795</v>
      </c>
      <c r="AD39" s="89">
        <f>[6]Usepp_2017!AE39</f>
        <v>206.37173061056927</v>
      </c>
      <c r="AE39" s="89">
        <f>[6]Usepp_2017!AF39</f>
        <v>572.50556983672129</v>
      </c>
      <c r="AF39" s="89">
        <f>[6]Usepp_2017!AG39</f>
        <v>146.58938962701379</v>
      </c>
      <c r="AG39" s="89">
        <f>[6]Usepp_2017!AH39</f>
        <v>680.06670933869907</v>
      </c>
      <c r="AH39" s="89">
        <f>[6]Usepp_2017!AI39</f>
        <v>35.380349833133423</v>
      </c>
      <c r="AI39" s="89">
        <f>[6]Usepp_2017!AJ39</f>
        <v>24.10959442133084</v>
      </c>
      <c r="AJ39" s="89">
        <f>[6]Usepp_2017!AK39</f>
        <v>22.349773597845783</v>
      </c>
      <c r="AK39" s="89">
        <f>[6]Usepp_2017!AL39</f>
        <v>314.34918318072096</v>
      </c>
      <c r="AL39" s="89">
        <f>[6]Usepp_2017!AM39</f>
        <v>1382.3489168616056</v>
      </c>
      <c r="AM39" s="91">
        <f t="shared" si="0"/>
        <v>14888.648728738126</v>
      </c>
      <c r="AN39" s="89">
        <f>[6]Usepp_2017!AO39</f>
        <v>972.44157539160096</v>
      </c>
      <c r="AO39" s="89">
        <f>[6]Usepp_2017!AP39</f>
        <v>193.06946920087859</v>
      </c>
      <c r="AP39" s="91">
        <f t="shared" si="1"/>
        <v>1165.5110445924795</v>
      </c>
      <c r="AQ39" s="89">
        <f>[6]Usepp_2017!AR39</f>
        <v>19.449627729439026</v>
      </c>
      <c r="AR39" s="89">
        <f>[6]Usepp_2017!AS39</f>
        <v>0</v>
      </c>
      <c r="AS39" s="91">
        <f t="shared" si="2"/>
        <v>19.449627729439026</v>
      </c>
      <c r="AT39" s="89">
        <f>[6]Usepp_2017!AU39</f>
        <v>5077.646938179164</v>
      </c>
      <c r="AU39" s="91">
        <f t="shared" si="3"/>
        <v>6262.6076105010825</v>
      </c>
      <c r="AV39" s="83">
        <f t="shared" si="4"/>
        <v>21151.256339239208</v>
      </c>
      <c r="AY39" s="103"/>
    </row>
    <row r="40" spans="1:51">
      <c r="A40" s="37" t="s">
        <v>203</v>
      </c>
      <c r="B40" s="23" t="s">
        <v>205</v>
      </c>
      <c r="C40" s="106" t="s">
        <v>204</v>
      </c>
      <c r="D40" s="89">
        <f>[6]Usepp_2017!E40</f>
        <v>2.6609372383309803E-2</v>
      </c>
      <c r="E40" s="89">
        <f>[6]Usepp_2017!F40</f>
        <v>330.26458352602896</v>
      </c>
      <c r="F40" s="89">
        <f>[6]Usepp_2017!G40</f>
        <v>114.58436249778524</v>
      </c>
      <c r="G40" s="89">
        <f>[6]Usepp_2017!H40</f>
        <v>662.64229387527359</v>
      </c>
      <c r="H40" s="89">
        <f>[6]Usepp_2017!I40</f>
        <v>218.33737118221603</v>
      </c>
      <c r="I40" s="89">
        <f>[6]Usepp_2017!J40</f>
        <v>0</v>
      </c>
      <c r="J40" s="89">
        <f>[6]Usepp_2017!K40</f>
        <v>32.423919164053146</v>
      </c>
      <c r="K40" s="89">
        <f>[6]Usepp_2017!L40</f>
        <v>38.293870927910021</v>
      </c>
      <c r="L40" s="89">
        <f>[6]Usepp_2017!M40</f>
        <v>40.557988397783362</v>
      </c>
      <c r="M40" s="89">
        <f>[6]Usepp_2017!N40</f>
        <v>36.535967697247735</v>
      </c>
      <c r="N40" s="89">
        <f>[6]Usepp_2017!O40</f>
        <v>26.19569624466806</v>
      </c>
      <c r="O40" s="89">
        <f>[6]Usepp_2017!P40</f>
        <v>1499.3025072146838</v>
      </c>
      <c r="P40" s="89">
        <f>[6]Usepp_2017!Q40</f>
        <v>347.89147670262105</v>
      </c>
      <c r="Q40" s="89">
        <f>[6]Usepp_2017!R40</f>
        <v>32.653564723105866</v>
      </c>
      <c r="R40" s="89">
        <f>[6]Usepp_2017!S40</f>
        <v>8384.9311588489127</v>
      </c>
      <c r="S40" s="89">
        <f>[6]Usepp_2017!T40</f>
        <v>57.914633269091716</v>
      </c>
      <c r="T40" s="89">
        <f>[6]Usepp_2017!U40</f>
        <v>2195.4190354110983</v>
      </c>
      <c r="U40" s="89">
        <f>[6]Usepp_2017!V40</f>
        <v>256.83664408087338</v>
      </c>
      <c r="V40" s="89">
        <f>[6]Usepp_2017!W40</f>
        <v>15853.991367970602</v>
      </c>
      <c r="W40" s="89">
        <f>[6]Usepp_2017!X40</f>
        <v>982.56660713135739</v>
      </c>
      <c r="X40" s="89">
        <f>[6]Usepp_2017!Y40</f>
        <v>229.73541591848354</v>
      </c>
      <c r="Y40" s="89">
        <f>[6]Usepp_2017!Z40</f>
        <v>687.36643596005865</v>
      </c>
      <c r="Z40" s="89">
        <f>[6]Usepp_2017!AA40</f>
        <v>755.01600908659293</v>
      </c>
      <c r="AA40" s="89">
        <f>[6]Usepp_2017!AB40</f>
        <v>4214.4113430621173</v>
      </c>
      <c r="AB40" s="89">
        <f>[6]Usepp_2017!AC40</f>
        <v>78.783268946455308</v>
      </c>
      <c r="AC40" s="89">
        <f>[6]Usepp_2017!AD40</f>
        <v>1849.3611617447641</v>
      </c>
      <c r="AD40" s="89">
        <f>[6]Usepp_2017!AE40</f>
        <v>160.99467336346169</v>
      </c>
      <c r="AE40" s="89">
        <f>[6]Usepp_2017!AF40</f>
        <v>5171.9318738174716</v>
      </c>
      <c r="AF40" s="89">
        <f>[6]Usepp_2017!AG40</f>
        <v>196.76846447588369</v>
      </c>
      <c r="AG40" s="89">
        <f>[6]Usepp_2017!AH40</f>
        <v>3039.6740031982699</v>
      </c>
      <c r="AH40" s="89">
        <f>[6]Usepp_2017!AI40</f>
        <v>854.06272328509613</v>
      </c>
      <c r="AI40" s="89">
        <f>[6]Usepp_2017!AJ40</f>
        <v>120.47096173803665</v>
      </c>
      <c r="AJ40" s="89">
        <f>[6]Usepp_2017!AK40</f>
        <v>699.26988923728345</v>
      </c>
      <c r="AK40" s="89">
        <f>[6]Usepp_2017!AL40</f>
        <v>316.12733498383494</v>
      </c>
      <c r="AL40" s="89">
        <f>[6]Usepp_2017!AM40</f>
        <v>1902.5198377289926</v>
      </c>
      <c r="AM40" s="91">
        <f t="shared" si="0"/>
        <v>51387.863054784502</v>
      </c>
      <c r="AN40" s="89">
        <f>[6]Usepp_2017!AO40</f>
        <v>10465.016147503899</v>
      </c>
      <c r="AO40" s="89">
        <f>[6]Usepp_2017!AP40</f>
        <v>1287.5973882239289</v>
      </c>
      <c r="AP40" s="91">
        <f t="shared" si="1"/>
        <v>11752.613535727827</v>
      </c>
      <c r="AQ40" s="89">
        <f>[6]Usepp_2017!AR40</f>
        <v>0</v>
      </c>
      <c r="AR40" s="89">
        <f>[6]Usepp_2017!AS40</f>
        <v>0</v>
      </c>
      <c r="AS40" s="91">
        <f t="shared" si="2"/>
        <v>0</v>
      </c>
      <c r="AT40" s="89">
        <f>[6]Usepp_2017!AU40</f>
        <v>60765.873966905754</v>
      </c>
      <c r="AU40" s="91">
        <f t="shared" si="3"/>
        <v>72518.487502633579</v>
      </c>
      <c r="AV40" s="83">
        <f t="shared" si="4"/>
        <v>123906.35055741807</v>
      </c>
      <c r="AY40" s="103"/>
    </row>
    <row r="41" spans="1:51">
      <c r="A41" s="37" t="s">
        <v>206</v>
      </c>
      <c r="B41" s="23" t="s">
        <v>208</v>
      </c>
      <c r="C41" s="106" t="s">
        <v>207</v>
      </c>
      <c r="D41" s="89">
        <f>[6]Usepp_2017!E41</f>
        <v>0</v>
      </c>
      <c r="E41" s="89">
        <f>[6]Usepp_2017!F41</f>
        <v>0</v>
      </c>
      <c r="F41" s="89">
        <f>[6]Usepp_2017!G41</f>
        <v>0</v>
      </c>
      <c r="G41" s="89">
        <f>[6]Usepp_2017!H41</f>
        <v>0</v>
      </c>
      <c r="H41" s="89">
        <f>[6]Usepp_2017!I41</f>
        <v>0</v>
      </c>
      <c r="I41" s="89">
        <f>[6]Usepp_2017!J41</f>
        <v>0</v>
      </c>
      <c r="J41" s="89">
        <f>[6]Usepp_2017!K41</f>
        <v>0</v>
      </c>
      <c r="K41" s="89">
        <f>[6]Usepp_2017!L41</f>
        <v>0</v>
      </c>
      <c r="L41" s="89">
        <f>[6]Usepp_2017!M41</f>
        <v>0</v>
      </c>
      <c r="M41" s="89">
        <f>[6]Usepp_2017!N41</f>
        <v>0</v>
      </c>
      <c r="N41" s="89">
        <f>[6]Usepp_2017!O41</f>
        <v>0</v>
      </c>
      <c r="O41" s="89">
        <f>[6]Usepp_2017!P41</f>
        <v>0</v>
      </c>
      <c r="P41" s="89">
        <f>[6]Usepp_2017!Q41</f>
        <v>0</v>
      </c>
      <c r="Q41" s="89">
        <f>[6]Usepp_2017!R41</f>
        <v>0</v>
      </c>
      <c r="R41" s="89">
        <f>[6]Usepp_2017!S41</f>
        <v>0</v>
      </c>
      <c r="S41" s="89">
        <f>[6]Usepp_2017!T41</f>
        <v>0</v>
      </c>
      <c r="T41" s="89">
        <f>[6]Usepp_2017!U41</f>
        <v>0</v>
      </c>
      <c r="U41" s="89">
        <f>[6]Usepp_2017!V41</f>
        <v>0</v>
      </c>
      <c r="V41" s="89">
        <f>[6]Usepp_2017!W41</f>
        <v>0</v>
      </c>
      <c r="W41" s="89">
        <f>[6]Usepp_2017!X41</f>
        <v>0</v>
      </c>
      <c r="X41" s="89">
        <f>[6]Usepp_2017!Y41</f>
        <v>0</v>
      </c>
      <c r="Y41" s="89">
        <f>[6]Usepp_2017!Z41</f>
        <v>0</v>
      </c>
      <c r="Z41" s="89">
        <f>[6]Usepp_2017!AA41</f>
        <v>2.7339734458475196</v>
      </c>
      <c r="AA41" s="89">
        <f>[6]Usepp_2017!AB41</f>
        <v>0</v>
      </c>
      <c r="AB41" s="89">
        <f>[6]Usepp_2017!AC41</f>
        <v>0</v>
      </c>
      <c r="AC41" s="89">
        <f>[6]Usepp_2017!AD41</f>
        <v>0</v>
      </c>
      <c r="AD41" s="89">
        <f>[6]Usepp_2017!AE41</f>
        <v>0</v>
      </c>
      <c r="AE41" s="89">
        <f>[6]Usepp_2017!AF41</f>
        <v>0</v>
      </c>
      <c r="AF41" s="89">
        <f>[6]Usepp_2017!AG41</f>
        <v>4.7422438892543621E-3</v>
      </c>
      <c r="AG41" s="89">
        <f>[6]Usepp_2017!AH41</f>
        <v>0</v>
      </c>
      <c r="AH41" s="89">
        <f>[6]Usepp_2017!AI41</f>
        <v>91.499345172048933</v>
      </c>
      <c r="AI41" s="89">
        <f>[6]Usepp_2017!AJ41</f>
        <v>15.870782165527533</v>
      </c>
      <c r="AJ41" s="89">
        <f>[6]Usepp_2017!AK41</f>
        <v>5.9173126760362242</v>
      </c>
      <c r="AK41" s="89">
        <f>[6]Usepp_2017!AL41</f>
        <v>3.6236889153644074</v>
      </c>
      <c r="AL41" s="89">
        <f>[6]Usepp_2017!AM41</f>
        <v>12.770694100870426</v>
      </c>
      <c r="AM41" s="91">
        <f t="shared" si="0"/>
        <v>132.4205387195843</v>
      </c>
      <c r="AN41" s="89">
        <f>[6]Usepp_2017!AO41</f>
        <v>371.84367285837436</v>
      </c>
      <c r="AO41" s="89">
        <f>[6]Usepp_2017!AP41</f>
        <v>93092.236312309265</v>
      </c>
      <c r="AP41" s="91">
        <f t="shared" si="1"/>
        <v>93464.079985167642</v>
      </c>
      <c r="AQ41" s="89">
        <f>[6]Usepp_2017!AR41</f>
        <v>0</v>
      </c>
      <c r="AR41" s="89">
        <f>[6]Usepp_2017!AS41</f>
        <v>0</v>
      </c>
      <c r="AS41" s="91">
        <f t="shared" si="2"/>
        <v>0</v>
      </c>
      <c r="AT41" s="89">
        <f>[6]Usepp_2017!AU41</f>
        <v>5071.0524936266829</v>
      </c>
      <c r="AU41" s="91">
        <f t="shared" si="3"/>
        <v>98535.13247879433</v>
      </c>
      <c r="AV41" s="83">
        <f t="shared" si="4"/>
        <v>98667.553017513914</v>
      </c>
      <c r="AY41" s="103"/>
    </row>
    <row r="42" spans="1:51">
      <c r="A42" s="37" t="s">
        <v>209</v>
      </c>
      <c r="B42" s="23" t="s">
        <v>211</v>
      </c>
      <c r="C42" s="106" t="s">
        <v>210</v>
      </c>
      <c r="D42" s="89">
        <f>[6]Usepp_2017!E42</f>
        <v>0</v>
      </c>
      <c r="E42" s="89">
        <f>[6]Usepp_2017!F42</f>
        <v>74.645181803152155</v>
      </c>
      <c r="F42" s="89">
        <f>[6]Usepp_2017!G42</f>
        <v>1.7295777999622708</v>
      </c>
      <c r="G42" s="89">
        <f>[6]Usepp_2017!H42</f>
        <v>28.084309869051118</v>
      </c>
      <c r="H42" s="89">
        <f>[6]Usepp_2017!I42</f>
        <v>0.29606046329738356</v>
      </c>
      <c r="I42" s="89">
        <f>[6]Usepp_2017!J42</f>
        <v>0</v>
      </c>
      <c r="J42" s="89">
        <f>[6]Usepp_2017!K42</f>
        <v>3.5949794766428734E-4</v>
      </c>
      <c r="K42" s="89">
        <f>[6]Usepp_2017!L42</f>
        <v>4.5390776436936314E-2</v>
      </c>
      <c r="L42" s="89">
        <f>[6]Usepp_2017!M42</f>
        <v>8.6061407843810958E-2</v>
      </c>
      <c r="M42" s="89">
        <f>[6]Usepp_2017!N42</f>
        <v>0</v>
      </c>
      <c r="N42" s="89">
        <f>[6]Usepp_2017!O42</f>
        <v>12.407686175337238</v>
      </c>
      <c r="O42" s="89">
        <f>[6]Usepp_2017!P42</f>
        <v>0.899141670442969</v>
      </c>
      <c r="P42" s="89">
        <f>[6]Usepp_2017!Q42</f>
        <v>0</v>
      </c>
      <c r="Q42" s="89">
        <f>[6]Usepp_2017!R42</f>
        <v>0.75174169836756333</v>
      </c>
      <c r="R42" s="89">
        <f>[6]Usepp_2017!S42</f>
        <v>236.85161878474867</v>
      </c>
      <c r="S42" s="89">
        <f>[6]Usepp_2017!T42</f>
        <v>0.42208347986825634</v>
      </c>
      <c r="T42" s="89">
        <f>[6]Usepp_2017!U42</f>
        <v>40.402900219643193</v>
      </c>
      <c r="U42" s="89">
        <f>[6]Usepp_2017!V42</f>
        <v>3.5139142576984721</v>
      </c>
      <c r="V42" s="89">
        <f>[6]Usepp_2017!W42</f>
        <v>198.39755644629813</v>
      </c>
      <c r="W42" s="89">
        <f>[6]Usepp_2017!X42</f>
        <v>77.10820650360256</v>
      </c>
      <c r="X42" s="89">
        <f>[6]Usepp_2017!Y42</f>
        <v>0</v>
      </c>
      <c r="Y42" s="89">
        <f>[6]Usepp_2017!Z42</f>
        <v>15.436037399612873</v>
      </c>
      <c r="Z42" s="89">
        <f>[6]Usepp_2017!AA42</f>
        <v>132.26696959033498</v>
      </c>
      <c r="AA42" s="89">
        <f>[6]Usepp_2017!AB42</f>
        <v>1.1702638002151673</v>
      </c>
      <c r="AB42" s="89">
        <f>[6]Usepp_2017!AC42</f>
        <v>2.8755412840952497</v>
      </c>
      <c r="AC42" s="89">
        <f>[6]Usepp_2017!AD42</f>
        <v>529.65601039633373</v>
      </c>
      <c r="AD42" s="89">
        <f>[6]Usepp_2017!AE42</f>
        <v>1.6795566835264923</v>
      </c>
      <c r="AE42" s="89">
        <f>[6]Usepp_2017!AF42</f>
        <v>390.87944777980368</v>
      </c>
      <c r="AF42" s="89">
        <f>[6]Usepp_2017!AG42</f>
        <v>127.07671854348177</v>
      </c>
      <c r="AG42" s="89">
        <f>[6]Usepp_2017!AH42</f>
        <v>315.77910353210217</v>
      </c>
      <c r="AH42" s="89">
        <f>[6]Usepp_2017!AI42</f>
        <v>1322.4516404512392</v>
      </c>
      <c r="AI42" s="89">
        <f>[6]Usepp_2017!AJ42</f>
        <v>144.02210540638484</v>
      </c>
      <c r="AJ42" s="89">
        <f>[6]Usepp_2017!AK42</f>
        <v>48.98567026377772</v>
      </c>
      <c r="AK42" s="89">
        <f>[6]Usepp_2017!AL42</f>
        <v>173.88769568644665</v>
      </c>
      <c r="AL42" s="89">
        <f>[6]Usepp_2017!AM42</f>
        <v>65.284815152390308</v>
      </c>
      <c r="AM42" s="91">
        <f t="shared" si="0"/>
        <v>3947.0933668234429</v>
      </c>
      <c r="AN42" s="89">
        <f>[6]Usepp_2017!AO42</f>
        <v>25920.07621491497</v>
      </c>
      <c r="AO42" s="89">
        <f>[6]Usepp_2017!AP42</f>
        <v>45661.10693656392</v>
      </c>
      <c r="AP42" s="91">
        <f t="shared" si="1"/>
        <v>71581.183151478894</v>
      </c>
      <c r="AQ42" s="89">
        <f>[6]Usepp_2017!AR42</f>
        <v>0</v>
      </c>
      <c r="AR42" s="89">
        <f>[6]Usepp_2017!AS42</f>
        <v>0</v>
      </c>
      <c r="AS42" s="91">
        <f t="shared" si="2"/>
        <v>0</v>
      </c>
      <c r="AT42" s="89">
        <f>[6]Usepp_2017!AU42</f>
        <v>1744.5303736130113</v>
      </c>
      <c r="AU42" s="91">
        <f t="shared" si="3"/>
        <v>73325.713525091909</v>
      </c>
      <c r="AV42" s="83">
        <f t="shared" si="4"/>
        <v>77272.806891915359</v>
      </c>
      <c r="AY42" s="103"/>
    </row>
    <row r="43" spans="1:51">
      <c r="A43" s="37" t="s">
        <v>212</v>
      </c>
      <c r="B43" s="23" t="s">
        <v>214</v>
      </c>
      <c r="C43" s="106" t="s">
        <v>213</v>
      </c>
      <c r="D43" s="89">
        <f>[6]Usepp_2017!E43</f>
        <v>0</v>
      </c>
      <c r="E43" s="89">
        <f>[6]Usepp_2017!F43</f>
        <v>21.086120188897283</v>
      </c>
      <c r="F43" s="89">
        <f>[6]Usepp_2017!G43</f>
        <v>0.48866285536207316</v>
      </c>
      <c r="G43" s="89">
        <f>[6]Usepp_2017!H43</f>
        <v>7.9650148878711313</v>
      </c>
      <c r="H43" s="89">
        <f>[6]Usepp_2017!I43</f>
        <v>8.3186140271427442E-2</v>
      </c>
      <c r="I43" s="89">
        <f>[6]Usepp_2017!J43</f>
        <v>0</v>
      </c>
      <c r="J43" s="89">
        <f>[6]Usepp_2017!K43</f>
        <v>1.0155331044117007E-4</v>
      </c>
      <c r="K43" s="89">
        <f>[6]Usepp_2017!L43</f>
        <v>1.2954230484503733E-2</v>
      </c>
      <c r="L43" s="89">
        <f>[6]Usepp_2017!M43</f>
        <v>2.5155550127297803E-2</v>
      </c>
      <c r="M43" s="89">
        <f>[6]Usepp_2017!N43</f>
        <v>0</v>
      </c>
      <c r="N43" s="89">
        <f>[6]Usepp_2017!O43</f>
        <v>3.5080628008064223</v>
      </c>
      <c r="O43" s="89">
        <f>[6]Usepp_2017!P43</f>
        <v>0.25279341135734962</v>
      </c>
      <c r="P43" s="89">
        <f>[6]Usepp_2017!Q43</f>
        <v>0</v>
      </c>
      <c r="Q43" s="89">
        <f>[6]Usepp_2017!R43</f>
        <v>0.21369501322042161</v>
      </c>
      <c r="R43" s="89">
        <f>[6]Usepp_2017!S43</f>
        <v>66.897443629692219</v>
      </c>
      <c r="S43" s="89">
        <f>[6]Usepp_2017!T43</f>
        <v>0.11909245763997635</v>
      </c>
      <c r="T43" s="89">
        <f>[6]Usepp_2017!U43</f>
        <v>11.453652686999153</v>
      </c>
      <c r="U43" s="89">
        <f>[6]Usepp_2017!V43</f>
        <v>0.99255276140214532</v>
      </c>
      <c r="V43" s="89">
        <f>[6]Usepp_2017!W43</f>
        <v>56.2457977890869</v>
      </c>
      <c r="W43" s="89">
        <f>[6]Usepp_2017!X43</f>
        <v>22.572652828321448</v>
      </c>
      <c r="X43" s="89">
        <f>[6]Usepp_2017!Y43</f>
        <v>0</v>
      </c>
      <c r="Y43" s="89">
        <f>[6]Usepp_2017!Z43</f>
        <v>4.3616202088439833</v>
      </c>
      <c r="Z43" s="89">
        <f>[6]Usepp_2017!AA43</f>
        <v>68.473410260773491</v>
      </c>
      <c r="AA43" s="89">
        <f>[6]Usepp_2017!AB43</f>
        <v>0.32685924757498419</v>
      </c>
      <c r="AB43" s="89">
        <f>[6]Usepp_2017!AC43</f>
        <v>0.9570252132472955</v>
      </c>
      <c r="AC43" s="89">
        <f>[6]Usepp_2017!AD43</f>
        <v>0.27895435060564328</v>
      </c>
      <c r="AD43" s="89">
        <f>[6]Usepp_2017!AE43</f>
        <v>0.46191155941320078</v>
      </c>
      <c r="AE43" s="89">
        <f>[6]Usepp_2017!AF43</f>
        <v>110.40231973754211</v>
      </c>
      <c r="AF43" s="89">
        <f>[6]Usepp_2017!AG43</f>
        <v>35.946287118605412</v>
      </c>
      <c r="AG43" s="89">
        <f>[6]Usepp_2017!AH43</f>
        <v>89.893761123618347</v>
      </c>
      <c r="AH43" s="89">
        <f>[6]Usepp_2017!AI43</f>
        <v>686.4410047094882</v>
      </c>
      <c r="AI43" s="89">
        <f>[6]Usepp_2017!AJ43</f>
        <v>79.922184100409368</v>
      </c>
      <c r="AJ43" s="89">
        <f>[6]Usepp_2017!AK43</f>
        <v>38.822861330886298</v>
      </c>
      <c r="AK43" s="89">
        <f>[6]Usepp_2017!AL43</f>
        <v>548.58461241998816</v>
      </c>
      <c r="AL43" s="89">
        <f>[6]Usepp_2017!AM43</f>
        <v>2857.420252514728</v>
      </c>
      <c r="AM43" s="91">
        <f t="shared" si="0"/>
        <v>4714.2100026805747</v>
      </c>
      <c r="AN43" s="89">
        <f>[6]Usepp_2017!AO43</f>
        <v>37445.334933780774</v>
      </c>
      <c r="AO43" s="89">
        <f>[6]Usepp_2017!AP43</f>
        <v>35652.646599901454</v>
      </c>
      <c r="AP43" s="91">
        <f>SUM(AN43:AO43)</f>
        <v>73097.981533682236</v>
      </c>
      <c r="AQ43" s="89">
        <f>[6]Usepp_2017!AR43</f>
        <v>0</v>
      </c>
      <c r="AR43" s="89">
        <f>[6]Usepp_2017!AS43</f>
        <v>0</v>
      </c>
      <c r="AS43" s="91">
        <f t="shared" si="2"/>
        <v>0</v>
      </c>
      <c r="AT43" s="89">
        <f>[6]Usepp_2017!AU43</f>
        <v>4322.6693660777455</v>
      </c>
      <c r="AU43" s="91">
        <f t="shared" si="3"/>
        <v>77420.650899759989</v>
      </c>
      <c r="AV43" s="83">
        <f t="shared" si="4"/>
        <v>82134.86090244056</v>
      </c>
      <c r="AY43" s="103"/>
    </row>
    <row r="44" spans="1:51" s="25" customFormat="1">
      <c r="A44" s="37" t="s">
        <v>215</v>
      </c>
      <c r="B44" s="23" t="s">
        <v>216</v>
      </c>
      <c r="C44" s="106" t="s">
        <v>64</v>
      </c>
      <c r="D44" s="89">
        <f>[6]Usepp_2017!E44</f>
        <v>1.5936829570926257E-2</v>
      </c>
      <c r="E44" s="89">
        <f>[6]Usepp_2017!F44</f>
        <v>0.37536584275056156</v>
      </c>
      <c r="F44" s="89">
        <f>[6]Usepp_2017!G44</f>
        <v>5.4083876465405939E-2</v>
      </c>
      <c r="G44" s="89">
        <f>[6]Usepp_2017!H44</f>
        <v>0.44900186458172481</v>
      </c>
      <c r="H44" s="89">
        <f>[6]Usepp_2017!I44</f>
        <v>0.11199543146532544</v>
      </c>
      <c r="I44" s="89">
        <f>[6]Usepp_2017!J44</f>
        <v>0</v>
      </c>
      <c r="J44" s="89">
        <f>[6]Usepp_2017!K44</f>
        <v>6.1564371972125784E-6</v>
      </c>
      <c r="K44" s="89">
        <f>[6]Usepp_2017!L44</f>
        <v>3.2489873977095463E-3</v>
      </c>
      <c r="L44" s="89">
        <f>[6]Usepp_2017!M44</f>
        <v>2.9528560550494388E-2</v>
      </c>
      <c r="M44" s="89">
        <f>[6]Usepp_2017!N44</f>
        <v>1.9401519317316119E-6</v>
      </c>
      <c r="N44" s="89">
        <f>[6]Usepp_2017!O44</f>
        <v>2.4212070777836377E-2</v>
      </c>
      <c r="O44" s="89">
        <f>[6]Usepp_2017!P44</f>
        <v>1.1889416430422373E-2</v>
      </c>
      <c r="P44" s="89">
        <f>[6]Usepp_2017!Q44</f>
        <v>6.7434251486344883E-5</v>
      </c>
      <c r="Q44" s="89">
        <f>[6]Usepp_2017!R44</f>
        <v>8.1451838388426154E-3</v>
      </c>
      <c r="R44" s="89">
        <f>[6]Usepp_2017!S44</f>
        <v>2.0541099088734351</v>
      </c>
      <c r="S44" s="89">
        <f>[6]Usepp_2017!T44</f>
        <v>1.0009216392935404E-2</v>
      </c>
      <c r="T44" s="89">
        <f>[6]Usepp_2017!U44</f>
        <v>0.77823026183628941</v>
      </c>
      <c r="U44" s="89">
        <f>[6]Usepp_2017!V44</f>
        <v>4.9917730166207507E-2</v>
      </c>
      <c r="V44" s="89">
        <f>[6]Usepp_2017!W44</f>
        <v>1.0236295634797032</v>
      </c>
      <c r="W44" s="89">
        <f>[6]Usepp_2017!X44</f>
        <v>0.79980958359443177</v>
      </c>
      <c r="X44" s="89">
        <f>[6]Usepp_2017!Y44</f>
        <v>4.136445293720847E-5</v>
      </c>
      <c r="Y44" s="89">
        <f>[6]Usepp_2017!Z44</f>
        <v>0.10198786720292337</v>
      </c>
      <c r="Z44" s="89">
        <f>[6]Usepp_2017!AA44</f>
        <v>81.555650989249344</v>
      </c>
      <c r="AA44" s="89">
        <f>[6]Usepp_2017!AB44</f>
        <v>3.4207319005005151E-3</v>
      </c>
      <c r="AB44" s="89">
        <f>[6]Usepp_2017!AC44</f>
        <v>9.9558275656489698E-2</v>
      </c>
      <c r="AC44" s="89">
        <f>[6]Usepp_2017!AD44</f>
        <v>24.759863415994197</v>
      </c>
      <c r="AD44" s="89">
        <f>[6]Usepp_2017!AE44</f>
        <v>8.4030750711357027E-3</v>
      </c>
      <c r="AE44" s="89">
        <f>[6]Usepp_2017!AF44</f>
        <v>0.20752689689792175</v>
      </c>
      <c r="AF44" s="89">
        <f>[6]Usepp_2017!AG44</f>
        <v>0.23785606038342072</v>
      </c>
      <c r="AG44" s="89">
        <f>[6]Usepp_2017!AH44</f>
        <v>0.69736134203519207</v>
      </c>
      <c r="AH44" s="89">
        <f>[6]Usepp_2017!AI44</f>
        <v>746.36202025611317</v>
      </c>
      <c r="AI44" s="89">
        <f>[6]Usepp_2017!AJ44</f>
        <v>86.10669083928471</v>
      </c>
      <c r="AJ44" s="89">
        <f>[6]Usepp_2017!AK44</f>
        <v>41.063590344003337</v>
      </c>
      <c r="AK44" s="89">
        <f>[6]Usepp_2017!AL44</f>
        <v>120.81295669483478</v>
      </c>
      <c r="AL44" s="89">
        <f>[6]Usepp_2017!AM44</f>
        <v>30.222222282819562</v>
      </c>
      <c r="AM44" s="91">
        <f t="shared" si="0"/>
        <v>1138.0383402949126</v>
      </c>
      <c r="AN44" s="89">
        <f>[6]Usepp_2017!AO44</f>
        <v>27526.54367025684</v>
      </c>
      <c r="AO44" s="89">
        <f>[6]Usepp_2017!AP44</f>
        <v>3190.747712793006</v>
      </c>
      <c r="AP44" s="91">
        <f t="shared" si="1"/>
        <v>30717.291383049847</v>
      </c>
      <c r="AQ44" s="89">
        <f>[6]Usepp_2017!AR44</f>
        <v>0</v>
      </c>
      <c r="AR44" s="89">
        <f>[6]Usepp_2017!AS44</f>
        <v>0</v>
      </c>
      <c r="AS44" s="91">
        <f t="shared" si="2"/>
        <v>0</v>
      </c>
      <c r="AT44" s="89">
        <f>[6]Usepp_2017!AU44</f>
        <v>20126.568327362074</v>
      </c>
      <c r="AU44" s="91">
        <f t="shared" si="3"/>
        <v>50843.859710411925</v>
      </c>
      <c r="AV44" s="83">
        <f t="shared" si="4"/>
        <v>51981.898050706841</v>
      </c>
      <c r="AX44" s="84"/>
      <c r="AY44" s="103"/>
    </row>
    <row r="45" spans="1:51" s="25" customFormat="1">
      <c r="A45" s="37" t="s">
        <v>217</v>
      </c>
      <c r="B45" s="23" t="s">
        <v>218</v>
      </c>
      <c r="C45" s="106" t="s">
        <v>65</v>
      </c>
      <c r="D45" s="89">
        <f>[6]Usepp_2017!E45</f>
        <v>0</v>
      </c>
      <c r="E45" s="89">
        <f>[6]Usepp_2017!F45</f>
        <v>5.8077743251406737E-2</v>
      </c>
      <c r="F45" s="89">
        <f>[6]Usepp_2017!G45</f>
        <v>116.88479367706911</v>
      </c>
      <c r="G45" s="89">
        <f>[6]Usepp_2017!H45</f>
        <v>43.851353422781806</v>
      </c>
      <c r="H45" s="89">
        <f>[6]Usepp_2017!I45</f>
        <v>2.1096941871082048E-2</v>
      </c>
      <c r="I45" s="89">
        <f>[6]Usepp_2017!J45</f>
        <v>0</v>
      </c>
      <c r="J45" s="89">
        <f>[6]Usepp_2017!K45</f>
        <v>9.9459066265987297E-5</v>
      </c>
      <c r="K45" s="89">
        <f>[6]Usepp_2017!L45</f>
        <v>1.3009391032214436E-2</v>
      </c>
      <c r="L45" s="89">
        <f>[6]Usepp_2017!M45</f>
        <v>1.1220246637849108E-2</v>
      </c>
      <c r="M45" s="89">
        <f>[6]Usepp_2017!N45</f>
        <v>0</v>
      </c>
      <c r="N45" s="89">
        <f>[6]Usepp_2017!O45</f>
        <v>66.159379793706023</v>
      </c>
      <c r="O45" s="89">
        <f>[6]Usepp_2017!P45</f>
        <v>3.2821950312064578E-2</v>
      </c>
      <c r="P45" s="89">
        <f>[6]Usepp_2017!Q45</f>
        <v>0</v>
      </c>
      <c r="Q45" s="89">
        <f>[6]Usepp_2017!R45</f>
        <v>2.5343609806779938E-2</v>
      </c>
      <c r="R45" s="89">
        <f>[6]Usepp_2017!S45</f>
        <v>13.233640601834407</v>
      </c>
      <c r="S45" s="89">
        <f>[6]Usepp_2017!T45</f>
        <v>1.2685515742101298E-2</v>
      </c>
      <c r="T45" s="89">
        <f>[6]Usepp_2017!U45</f>
        <v>715.36988626669495</v>
      </c>
      <c r="U45" s="89">
        <f>[6]Usepp_2017!V45</f>
        <v>102.72205205561474</v>
      </c>
      <c r="V45" s="89">
        <f>[6]Usepp_2017!W45</f>
        <v>0.22902304068182122</v>
      </c>
      <c r="W45" s="89">
        <f>[6]Usepp_2017!X45</f>
        <v>1.129329412012706</v>
      </c>
      <c r="X45" s="89">
        <f>[6]Usepp_2017!Y45</f>
        <v>0</v>
      </c>
      <c r="Y45" s="89">
        <f>[6]Usepp_2017!Z45</f>
        <v>53.29533131956056</v>
      </c>
      <c r="Z45" s="89">
        <f>[6]Usepp_2017!AA45</f>
        <v>1.0621277313971598</v>
      </c>
      <c r="AA45" s="89">
        <f>[6]Usepp_2017!AB45</f>
        <v>0.18331868905521373</v>
      </c>
      <c r="AB45" s="89">
        <f>[6]Usepp_2017!AC45</f>
        <v>44.877793097945542</v>
      </c>
      <c r="AC45" s="89">
        <f>[6]Usepp_2017!AD45</f>
        <v>20.731725097736106</v>
      </c>
      <c r="AD45" s="89">
        <f>[6]Usepp_2017!AE45</f>
        <v>0.67683969170538305</v>
      </c>
      <c r="AE45" s="89">
        <f>[6]Usepp_2017!AF45</f>
        <v>1.4365444124886937</v>
      </c>
      <c r="AF45" s="89">
        <f>[6]Usepp_2017!AG45</f>
        <v>0.46765643396952755</v>
      </c>
      <c r="AG45" s="89">
        <f>[6]Usepp_2017!AH45</f>
        <v>1.9255157252169004</v>
      </c>
      <c r="AH45" s="89">
        <f>[6]Usepp_2017!AI45</f>
        <v>1679.9212554287858</v>
      </c>
      <c r="AI45" s="89">
        <f>[6]Usepp_2017!AJ45</f>
        <v>10.324134885819591</v>
      </c>
      <c r="AJ45" s="89">
        <f>[6]Usepp_2017!AK45</f>
        <v>7.3109873837396568</v>
      </c>
      <c r="AK45" s="89">
        <f>[6]Usepp_2017!AL45</f>
        <v>1.1868788841833353</v>
      </c>
      <c r="AL45" s="89">
        <f>[6]Usepp_2017!AM45</f>
        <v>12.339187604592096</v>
      </c>
      <c r="AM45" s="91">
        <f t="shared" si="0"/>
        <v>2895.4931095143111</v>
      </c>
      <c r="AN45" s="89">
        <f>[6]Usepp_2017!AO45</f>
        <v>38660.241511503649</v>
      </c>
      <c r="AO45" s="89">
        <f>[6]Usepp_2017!AP45</f>
        <v>8766.4361575452094</v>
      </c>
      <c r="AP45" s="91">
        <f t="shared" si="1"/>
        <v>47426.677669048862</v>
      </c>
      <c r="AQ45" s="89">
        <f>[6]Usepp_2017!AR45</f>
        <v>0</v>
      </c>
      <c r="AR45" s="89">
        <f>[6]Usepp_2017!AS45</f>
        <v>0</v>
      </c>
      <c r="AS45" s="91">
        <f t="shared" si="2"/>
        <v>0</v>
      </c>
      <c r="AT45" s="89">
        <f>[6]Usepp_2017!AU45</f>
        <v>17666.872594186283</v>
      </c>
      <c r="AU45" s="91">
        <f t="shared" si="3"/>
        <v>65093.550263235142</v>
      </c>
      <c r="AV45" s="83">
        <f t="shared" si="4"/>
        <v>67989.043372749453</v>
      </c>
      <c r="AX45" s="84"/>
      <c r="AY45" s="103"/>
    </row>
    <row r="46" spans="1:51" s="25" customFormat="1" ht="15" thickBot="1">
      <c r="A46" s="117" t="s">
        <v>219</v>
      </c>
      <c r="B46" s="118" t="s">
        <v>280</v>
      </c>
      <c r="C46" s="117" t="s">
        <v>242</v>
      </c>
      <c r="D46" s="96">
        <f>SUM(D11:D45)</f>
        <v>115558.2964155196</v>
      </c>
      <c r="E46" s="75">
        <f t="shared" ref="E46:AV46" si="5">SUM(E11:E45)</f>
        <v>33601.440585491218</v>
      </c>
      <c r="F46" s="75">
        <f t="shared" si="5"/>
        <v>38059.780964156453</v>
      </c>
      <c r="G46" s="75">
        <f t="shared" si="5"/>
        <v>31910.686719977748</v>
      </c>
      <c r="H46" s="75">
        <f t="shared" si="5"/>
        <v>10404.019729337146</v>
      </c>
      <c r="I46" s="75">
        <f t="shared" si="5"/>
        <v>1409.9736860268822</v>
      </c>
      <c r="J46" s="75">
        <f t="shared" si="5"/>
        <v>4615.0333745738371</v>
      </c>
      <c r="K46" s="75">
        <f t="shared" si="5"/>
        <v>28613.665315320624</v>
      </c>
      <c r="L46" s="75">
        <f t="shared" si="5"/>
        <v>48328.611059896233</v>
      </c>
      <c r="M46" s="75">
        <f t="shared" si="5"/>
        <v>2494.7552381751525</v>
      </c>
      <c r="N46" s="75">
        <f t="shared" si="5"/>
        <v>9796.7053874417834</v>
      </c>
      <c r="O46" s="75">
        <f t="shared" si="5"/>
        <v>13531.163404947856</v>
      </c>
      <c r="P46" s="75">
        <f t="shared" si="5"/>
        <v>5257.5394555165913</v>
      </c>
      <c r="Q46" s="75">
        <f t="shared" si="5"/>
        <v>8695.64308635407</v>
      </c>
      <c r="R46" s="75">
        <f t="shared" si="5"/>
        <v>301325.98201674176</v>
      </c>
      <c r="S46" s="75">
        <f t="shared" si="5"/>
        <v>4758.7660747255113</v>
      </c>
      <c r="T46" s="75">
        <f t="shared" si="5"/>
        <v>54377.14239574629</v>
      </c>
      <c r="U46" s="75">
        <f t="shared" si="5"/>
        <v>22313.238886040479</v>
      </c>
      <c r="V46" s="75">
        <f t="shared" si="5"/>
        <v>39688.430952341216</v>
      </c>
      <c r="W46" s="75">
        <f t="shared" si="5"/>
        <v>20465.526398527312</v>
      </c>
      <c r="X46" s="75">
        <f t="shared" si="5"/>
        <v>3364.5343671245419</v>
      </c>
      <c r="Y46" s="75">
        <f t="shared" si="5"/>
        <v>38678.904961047454</v>
      </c>
      <c r="Z46" s="75">
        <f t="shared" si="5"/>
        <v>17840.372078429584</v>
      </c>
      <c r="AA46" s="75">
        <f t="shared" si="5"/>
        <v>51393.08745878483</v>
      </c>
      <c r="AB46" s="75">
        <f t="shared" si="5"/>
        <v>8638.4893238935274</v>
      </c>
      <c r="AC46" s="75">
        <f t="shared" si="5"/>
        <v>23978.195777014858</v>
      </c>
      <c r="AD46" s="75">
        <f t="shared" si="5"/>
        <v>13950.90046079479</v>
      </c>
      <c r="AE46" s="75">
        <f t="shared" si="5"/>
        <v>54264.775263724936</v>
      </c>
      <c r="AF46" s="75">
        <f t="shared" si="5"/>
        <v>9159.5274217104252</v>
      </c>
      <c r="AG46" s="75">
        <f t="shared" si="5"/>
        <v>37122.805135200077</v>
      </c>
      <c r="AH46" s="75">
        <f t="shared" si="5"/>
        <v>24462.679111158493</v>
      </c>
      <c r="AI46" s="75">
        <f t="shared" si="5"/>
        <v>10543.098569645997</v>
      </c>
      <c r="AJ46" s="75">
        <f t="shared" si="5"/>
        <v>22986.521446468851</v>
      </c>
      <c r="AK46" s="75">
        <f t="shared" si="5"/>
        <v>7182.2288391697048</v>
      </c>
      <c r="AL46" s="97">
        <f t="shared" si="5"/>
        <v>32764.95272285297</v>
      </c>
      <c r="AM46" s="91">
        <f t="shared" si="5"/>
        <v>1151537.474083879</v>
      </c>
      <c r="AN46" s="111">
        <f t="shared" si="5"/>
        <v>1206391.1657965151</v>
      </c>
      <c r="AO46" s="112">
        <f t="shared" si="5"/>
        <v>189223.49802054703</v>
      </c>
      <c r="AP46" s="115">
        <f t="shared" si="5"/>
        <v>1395614.6638170618</v>
      </c>
      <c r="AQ46" s="111">
        <f t="shared" si="5"/>
        <v>381094.44142249908</v>
      </c>
      <c r="AR46" s="112">
        <f t="shared" si="5"/>
        <v>7381.6052067607025</v>
      </c>
      <c r="AS46" s="115">
        <f t="shared" si="5"/>
        <v>388476.04662925983</v>
      </c>
      <c r="AT46" s="113">
        <f t="shared" si="5"/>
        <v>489535.65240592859</v>
      </c>
      <c r="AU46" s="116">
        <f t="shared" si="5"/>
        <v>2273626.3628522516</v>
      </c>
      <c r="AV46" s="98">
        <f t="shared" si="5"/>
        <v>3425163.8369361293</v>
      </c>
      <c r="AX46" s="84"/>
      <c r="AY46" s="103"/>
    </row>
    <row r="47" spans="1:51" s="25" customFormat="1" ht="15" thickBot="1">
      <c r="A47" s="58" t="s">
        <v>243</v>
      </c>
      <c r="B47" s="27" t="s">
        <v>245</v>
      </c>
      <c r="C47" s="27" t="s">
        <v>244</v>
      </c>
      <c r="D47" s="90">
        <f>sup17pp!D46-use17pp!D46</f>
        <v>294965.7481072995</v>
      </c>
      <c r="E47" s="90">
        <f>sup17pp!E46-use17pp!E46</f>
        <v>37242.383191963643</v>
      </c>
      <c r="F47" s="90">
        <f>sup17pp!F46-use17pp!F46</f>
        <v>14070.83821893642</v>
      </c>
      <c r="G47" s="90">
        <f>sup17pp!G46-use17pp!G46</f>
        <v>32645.867636037918</v>
      </c>
      <c r="H47" s="90">
        <f>sup17pp!H46-use17pp!H46</f>
        <v>7127.8576098317499</v>
      </c>
      <c r="I47" s="90">
        <f>sup17pp!I46-use17pp!I46</f>
        <v>503.76921375581742</v>
      </c>
      <c r="J47" s="90">
        <f>sup17pp!J46-use17pp!J46</f>
        <v>1947.645081517152</v>
      </c>
      <c r="K47" s="90">
        <f>sup17pp!K46-use17pp!K46</f>
        <v>12892.515858198898</v>
      </c>
      <c r="L47" s="90">
        <f>sup17pp!L46-use17pp!L46</f>
        <v>17796.712841674795</v>
      </c>
      <c r="M47" s="90">
        <f>sup17pp!M46-use17pp!M46</f>
        <v>1804.8832007032802</v>
      </c>
      <c r="N47" s="90">
        <f>sup17pp!N46-use17pp!N46</f>
        <v>6701.1455373927056</v>
      </c>
      <c r="O47" s="90">
        <f>sup17pp!O46-use17pp!O46</f>
        <v>29868.542656235983</v>
      </c>
      <c r="P47" s="90">
        <f>sup17pp!P46-use17pp!P46</f>
        <v>5643.1198052927411</v>
      </c>
      <c r="Q47" s="90">
        <f>sup17pp!Q46-use17pp!Q46</f>
        <v>5749.3518049665563</v>
      </c>
      <c r="R47" s="90">
        <f>sup17pp!R46-use17pp!R46</f>
        <v>141692.00589537062</v>
      </c>
      <c r="S47" s="90">
        <f>sup17pp!S46-use17pp!S46</f>
        <v>8880.8922401146338</v>
      </c>
      <c r="T47" s="90">
        <f>sup17pp!T46-use17pp!T46</f>
        <v>106004.07047854218</v>
      </c>
      <c r="U47" s="90">
        <f>sup17pp!U46-use17pp!U46</f>
        <v>51901.09559349755</v>
      </c>
      <c r="V47" s="90">
        <f>sup17pp!V46-use17pp!V46</f>
        <v>23696.829893657843</v>
      </c>
      <c r="W47" s="90">
        <f>sup17pp!W46-use17pp!W46</f>
        <v>20856.547445602271</v>
      </c>
      <c r="X47" s="90">
        <f>sup17pp!X46-use17pp!X46</f>
        <v>5000.9394894863008</v>
      </c>
      <c r="Y47" s="90">
        <f>sup17pp!Y46-use17pp!Y46</f>
        <v>33824.684794007444</v>
      </c>
      <c r="Z47" s="90">
        <f>sup17pp!Z46-use17pp!Z46</f>
        <v>12759.633125252891</v>
      </c>
      <c r="AA47" s="90">
        <f>sup17pp!AA46-use17pp!AA46</f>
        <v>27745.975841444488</v>
      </c>
      <c r="AB47" s="90">
        <f>sup17pp!AB46-use17pp!AB46</f>
        <v>7404.8621419845131</v>
      </c>
      <c r="AC47" s="90">
        <f>sup17pp!AC46-use17pp!AC46</f>
        <v>38745.088404886177</v>
      </c>
      <c r="AD47" s="90">
        <f>sup17pp!AD46-use17pp!AD46</f>
        <v>87237.943541611079</v>
      </c>
      <c r="AE47" s="90">
        <f>sup17pp!AE46-use17pp!AE46</f>
        <v>39122.118863435593</v>
      </c>
      <c r="AF47" s="90">
        <f>sup17pp!AF46-use17pp!AF46</f>
        <v>6622.5862316431721</v>
      </c>
      <c r="AG47" s="90">
        <f>sup17pp!AG46-use17pp!AG46</f>
        <v>51886.481484453689</v>
      </c>
      <c r="AH47" s="90">
        <f>sup17pp!AH46-use17pp!AH46</f>
        <v>69822.718278178058</v>
      </c>
      <c r="AI47" s="90">
        <f>sup17pp!AI46-use17pp!AI46</f>
        <v>66158.95906676758</v>
      </c>
      <c r="AJ47" s="90">
        <f>sup17pp!AJ46-use17pp!AJ46</f>
        <v>44916.098751011712</v>
      </c>
      <c r="AK47" s="90">
        <f>sup17pp!AK46-use17pp!AK46</f>
        <v>16700.250076114091</v>
      </c>
      <c r="AL47" s="90">
        <f>sup17pp!AL46-use17pp!AL46</f>
        <v>24550.683514908727</v>
      </c>
      <c r="AM47" s="114">
        <f>SUM(D47:AL47)</f>
        <v>1354490.8459157776</v>
      </c>
      <c r="AN47" s="99"/>
      <c r="AO47" s="100"/>
      <c r="AP47" s="100"/>
      <c r="AQ47" s="100"/>
      <c r="AR47" s="100"/>
      <c r="AS47" s="100"/>
      <c r="AT47" s="100"/>
      <c r="AU47" s="100"/>
      <c r="AV47" s="101"/>
      <c r="AX47" s="84"/>
      <c r="AY47" s="103"/>
    </row>
    <row r="48" spans="1:51" s="25" customFormat="1">
      <c r="A48" s="28"/>
      <c r="B48" s="28"/>
      <c r="D48" s="102"/>
      <c r="AX48" s="86"/>
    </row>
    <row r="49" spans="1:50" s="25" customFormat="1">
      <c r="A49" s="28"/>
      <c r="B49" s="28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N49" s="41"/>
      <c r="AU49" s="25" t="s">
        <v>66</v>
      </c>
      <c r="AX49" s="86"/>
    </row>
    <row r="50" spans="1:50" s="25" customFormat="1">
      <c r="A50" s="28"/>
      <c r="B50" s="28"/>
      <c r="Y50" s="119"/>
      <c r="Z50" s="119"/>
      <c r="AA50" s="119"/>
      <c r="AB50" s="119"/>
      <c r="AC50" s="119"/>
      <c r="AD50" s="120"/>
      <c r="AE50" s="119"/>
      <c r="AF50" s="119"/>
      <c r="AG50" s="119"/>
      <c r="AH50" s="119"/>
      <c r="AI50" s="119"/>
      <c r="AJ50" s="119"/>
      <c r="AK50" s="119"/>
      <c r="AL50" s="119"/>
      <c r="AM50" s="120"/>
      <c r="AN50" s="120"/>
      <c r="AO50" s="120"/>
      <c r="AP50" s="119"/>
      <c r="AQ50" s="120"/>
      <c r="AR50" s="120"/>
      <c r="AS50" s="119"/>
      <c r="AT50" s="120"/>
      <c r="AU50" s="119"/>
      <c r="AV50" s="119"/>
      <c r="AX50" s="86"/>
    </row>
    <row r="51" spans="1:50" s="25" customFormat="1">
      <c r="A51" s="28"/>
      <c r="B51" s="28"/>
      <c r="C51" s="28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6"/>
      <c r="AO51" s="126"/>
      <c r="AP51" s="126"/>
      <c r="AQ51" s="126"/>
      <c r="AR51" s="126"/>
      <c r="AS51" s="126"/>
      <c r="AT51" s="126"/>
      <c r="AU51" s="121"/>
      <c r="AV51" s="121"/>
      <c r="AX51" s="86" t="s">
        <v>66</v>
      </c>
    </row>
    <row r="52" spans="1:50" s="25" customFormat="1">
      <c r="A52" s="28"/>
      <c r="B52" s="28"/>
      <c r="C52" s="28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X52" s="86"/>
    </row>
    <row r="53" spans="1:50" s="25" customFormat="1">
      <c r="A53" s="28"/>
      <c r="B53" s="28"/>
      <c r="C53" s="28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1"/>
      <c r="AN53" s="122"/>
      <c r="AO53" s="122"/>
      <c r="AP53" s="122"/>
      <c r="AQ53" s="122"/>
      <c r="AR53" s="122"/>
      <c r="AS53" s="122"/>
      <c r="AT53" s="122"/>
      <c r="AU53" s="122"/>
      <c r="AV53" s="122"/>
      <c r="AX53" s="86"/>
    </row>
    <row r="54" spans="1:50" s="25" customFormat="1">
      <c r="A54" s="28"/>
      <c r="B54" s="28"/>
      <c r="C54" s="28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X54" s="86"/>
    </row>
    <row r="55" spans="1:50" s="25" customFormat="1">
      <c r="A55" s="28"/>
      <c r="B55" s="28"/>
      <c r="C55" s="28"/>
      <c r="AD55" s="41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X55" s="86"/>
    </row>
    <row r="56" spans="1:50" s="25" customFormat="1">
      <c r="A56" s="28"/>
      <c r="B56" s="28"/>
      <c r="C56" s="28"/>
      <c r="AD56" s="41"/>
      <c r="AM56" s="123"/>
      <c r="AX56" s="86"/>
    </row>
    <row r="57" spans="1:50" s="25" customFormat="1">
      <c r="A57" s="28"/>
      <c r="B57" s="28"/>
      <c r="C57" s="28"/>
      <c r="AD57" s="41"/>
      <c r="AN57" s="41"/>
      <c r="AO57" s="41"/>
      <c r="AQ57" s="41"/>
      <c r="AR57" s="41"/>
      <c r="AT57" s="41"/>
      <c r="AX57" s="86"/>
    </row>
    <row r="58" spans="1:50" s="25" customFormat="1">
      <c r="A58" s="28"/>
      <c r="B58" s="28"/>
      <c r="C58" s="28"/>
      <c r="AD58" s="41"/>
      <c r="AM58" s="102"/>
      <c r="AN58" s="87"/>
      <c r="AO58" s="87"/>
      <c r="AP58" s="87"/>
      <c r="AQ58" s="87"/>
      <c r="AR58" s="87"/>
      <c r="AS58" s="87"/>
      <c r="AT58" s="87"/>
      <c r="AX58" s="86"/>
    </row>
    <row r="59" spans="1:50" s="25" customFormat="1">
      <c r="A59" s="28"/>
      <c r="B59" s="28"/>
      <c r="C59" s="28"/>
      <c r="AD59" s="41"/>
      <c r="AM59" s="102"/>
      <c r="AX59" s="86"/>
    </row>
    <row r="60" spans="1:50" s="25" customFormat="1">
      <c r="A60" s="28"/>
      <c r="B60" s="28"/>
      <c r="C60" s="28"/>
      <c r="AD60" s="41"/>
      <c r="AM60" s="102"/>
      <c r="AX60" s="86"/>
    </row>
    <row r="61" spans="1:50" s="25" customFormat="1">
      <c r="A61" s="28"/>
      <c r="B61" s="28"/>
      <c r="C61" s="28"/>
      <c r="AD61" s="41"/>
      <c r="AX61" s="86"/>
    </row>
    <row r="62" spans="1:50" s="25" customFormat="1">
      <c r="A62" s="28"/>
      <c r="B62" s="28"/>
      <c r="C62" s="28"/>
      <c r="AD62" s="41"/>
      <c r="AX62" s="86"/>
    </row>
    <row r="63" spans="1:50" s="25" customFormat="1">
      <c r="A63" s="28"/>
      <c r="B63" s="28"/>
      <c r="C63" s="28"/>
      <c r="AD63" s="41"/>
      <c r="AX63" s="86"/>
    </row>
    <row r="64" spans="1:50" s="25" customFormat="1">
      <c r="A64" s="28"/>
      <c r="B64" s="28"/>
      <c r="C64" s="28"/>
      <c r="AD64" s="41"/>
      <c r="AX64" s="86"/>
    </row>
    <row r="65" spans="1:50" s="25" customFormat="1">
      <c r="A65" s="28"/>
      <c r="B65" s="28"/>
      <c r="C65" s="28"/>
      <c r="AD65" s="41"/>
      <c r="AX65" s="86"/>
    </row>
    <row r="66" spans="1:50" s="25" customFormat="1">
      <c r="A66" s="28"/>
      <c r="B66" s="28"/>
      <c r="C66" s="28"/>
      <c r="AD66" s="41"/>
      <c r="AX66" s="86"/>
    </row>
    <row r="67" spans="1:50" s="25" customFormat="1">
      <c r="A67" s="28"/>
      <c r="B67" s="28"/>
      <c r="C67" s="28"/>
      <c r="AD67" s="41"/>
      <c r="AX67" s="86"/>
    </row>
    <row r="68" spans="1:50" s="25" customFormat="1">
      <c r="A68" s="28"/>
      <c r="B68" s="28"/>
      <c r="C68" s="28"/>
      <c r="AD68" s="41"/>
      <c r="AX68" s="86"/>
    </row>
    <row r="69" spans="1:50" s="25" customFormat="1">
      <c r="A69" s="28"/>
      <c r="B69" s="28"/>
      <c r="C69" s="28"/>
      <c r="AD69" s="41"/>
      <c r="AX69" s="86"/>
    </row>
    <row r="70" spans="1:50" s="25" customFormat="1">
      <c r="A70" s="28"/>
      <c r="B70" s="28"/>
      <c r="C70" s="28"/>
      <c r="AD70" s="41"/>
      <c r="AX70" s="86"/>
    </row>
    <row r="71" spans="1:50" s="25" customFormat="1">
      <c r="A71" s="28"/>
      <c r="B71" s="28"/>
      <c r="C71" s="28"/>
      <c r="AD71" s="41"/>
      <c r="AX71" s="86"/>
    </row>
    <row r="72" spans="1:50" s="25" customFormat="1">
      <c r="A72" s="28"/>
      <c r="B72" s="28"/>
      <c r="C72" s="28"/>
      <c r="AD72" s="41"/>
      <c r="AX72" s="86"/>
    </row>
    <row r="73" spans="1:50" s="25" customFormat="1">
      <c r="A73" s="28"/>
      <c r="B73" s="28"/>
      <c r="C73" s="28"/>
      <c r="AD73" s="41"/>
      <c r="AX73" s="86"/>
    </row>
    <row r="74" spans="1:50" s="25" customFormat="1">
      <c r="A74" s="28"/>
      <c r="B74" s="28"/>
      <c r="C74" s="28"/>
      <c r="AD74" s="41"/>
      <c r="AX74" s="86"/>
    </row>
    <row r="75" spans="1:50" s="25" customFormat="1">
      <c r="A75" s="28"/>
      <c r="B75" s="28"/>
      <c r="C75" s="28"/>
      <c r="AD75" s="41"/>
      <c r="AX75" s="86"/>
    </row>
    <row r="76" spans="1:50" s="25" customFormat="1">
      <c r="A76" s="28"/>
      <c r="B76" s="28"/>
      <c r="C76" s="28"/>
      <c r="AD76" s="41"/>
      <c r="AX76" s="86"/>
    </row>
    <row r="77" spans="1:50" s="25" customFormat="1">
      <c r="A77" s="28"/>
      <c r="B77" s="28"/>
      <c r="C77" s="28"/>
      <c r="AD77" s="41"/>
      <c r="AX77" s="86"/>
    </row>
    <row r="78" spans="1:50" s="25" customFormat="1">
      <c r="A78" s="28"/>
      <c r="B78" s="28"/>
      <c r="C78" s="28"/>
      <c r="AD78" s="41"/>
      <c r="AX78" s="86"/>
    </row>
    <row r="79" spans="1:50" s="25" customFormat="1">
      <c r="A79" s="28"/>
      <c r="B79" s="28"/>
      <c r="C79" s="28"/>
      <c r="AD79" s="41"/>
      <c r="AX79" s="86"/>
    </row>
    <row r="80" spans="1:50" s="25" customFormat="1">
      <c r="A80" s="28"/>
      <c r="B80" s="28"/>
      <c r="C80" s="28"/>
      <c r="AD80" s="41"/>
      <c r="AX80" s="86"/>
    </row>
    <row r="81" spans="1:50" s="25" customFormat="1">
      <c r="A81" s="28"/>
      <c r="B81" s="28"/>
      <c r="C81" s="28"/>
      <c r="AD81" s="41"/>
      <c r="AX81" s="86"/>
    </row>
    <row r="82" spans="1:50" s="25" customFormat="1">
      <c r="A82" s="28"/>
      <c r="B82" s="28"/>
      <c r="C82" s="28"/>
      <c r="AD82" s="41"/>
      <c r="AX82" s="86"/>
    </row>
    <row r="83" spans="1:50" s="25" customFormat="1">
      <c r="A83" s="28"/>
      <c r="B83" s="28"/>
      <c r="C83" s="28"/>
      <c r="AD83" s="41"/>
      <c r="AX83" s="86"/>
    </row>
    <row r="84" spans="1:50" s="25" customFormat="1">
      <c r="A84" s="28"/>
      <c r="B84" s="28"/>
      <c r="C84" s="28"/>
      <c r="AD84" s="41"/>
      <c r="AX84" s="86"/>
    </row>
    <row r="85" spans="1:50" s="25" customFormat="1">
      <c r="A85" s="28"/>
      <c r="B85" s="28"/>
      <c r="C85" s="28"/>
      <c r="AX85" s="86"/>
    </row>
    <row r="86" spans="1:50" s="25" customFormat="1">
      <c r="A86" s="28"/>
      <c r="B86" s="28"/>
      <c r="C86" s="28"/>
      <c r="AX86" s="86"/>
    </row>
    <row r="87" spans="1:50" s="25" customFormat="1">
      <c r="A87" s="28"/>
      <c r="B87" s="28"/>
      <c r="C87" s="28"/>
      <c r="AX87" s="86"/>
    </row>
    <row r="88" spans="1:50" s="25" customFormat="1">
      <c r="A88" s="28"/>
      <c r="B88" s="28"/>
      <c r="C88" s="28"/>
      <c r="AX88" s="86"/>
    </row>
    <row r="89" spans="1:50" s="25" customFormat="1">
      <c r="A89" s="28"/>
      <c r="B89" s="28"/>
      <c r="C89" s="28"/>
      <c r="AX89" s="86"/>
    </row>
    <row r="90" spans="1:50" s="25" customFormat="1">
      <c r="A90" s="28"/>
      <c r="B90" s="28"/>
      <c r="C90" s="28"/>
      <c r="AX90" s="86"/>
    </row>
    <row r="91" spans="1:50" s="25" customFormat="1">
      <c r="A91" s="28"/>
      <c r="B91" s="28"/>
      <c r="C91" s="28"/>
      <c r="AX91" s="86"/>
    </row>
    <row r="92" spans="1:50" s="25" customFormat="1">
      <c r="A92" s="28"/>
      <c r="B92" s="28"/>
      <c r="C92" s="28"/>
      <c r="AX92" s="86"/>
    </row>
    <row r="93" spans="1:50" s="25" customFormat="1">
      <c r="A93" s="28"/>
      <c r="B93" s="28"/>
      <c r="C93" s="28"/>
      <c r="AX93" s="86"/>
    </row>
    <row r="94" spans="1:50" s="25" customFormat="1">
      <c r="A94" s="28"/>
      <c r="B94" s="28"/>
      <c r="C94" s="28"/>
      <c r="AX94" s="86"/>
    </row>
    <row r="95" spans="1:50" s="25" customFormat="1">
      <c r="A95" s="28"/>
      <c r="B95" s="28"/>
      <c r="C95" s="28"/>
      <c r="AX95" s="86"/>
    </row>
    <row r="96" spans="1:50" s="25" customFormat="1">
      <c r="A96" s="28"/>
      <c r="B96" s="28"/>
      <c r="C96" s="28"/>
      <c r="AX96" s="86"/>
    </row>
    <row r="97" spans="1:50" s="25" customFormat="1">
      <c r="A97" s="28"/>
      <c r="B97" s="28"/>
      <c r="C97" s="28"/>
      <c r="AX97" s="86"/>
    </row>
    <row r="98" spans="1:50" s="25" customFormat="1">
      <c r="A98" s="28"/>
      <c r="B98" s="28"/>
      <c r="C98" s="28"/>
      <c r="AX98" s="86"/>
    </row>
    <row r="99" spans="1:50" s="25" customFormat="1">
      <c r="A99" s="28"/>
      <c r="B99" s="28"/>
      <c r="C99" s="28"/>
      <c r="AX99" s="86"/>
    </row>
    <row r="100" spans="1:50" s="25" customFormat="1">
      <c r="A100" s="28"/>
      <c r="B100" s="28"/>
      <c r="C100" s="28"/>
      <c r="AX100" s="86"/>
    </row>
    <row r="101" spans="1:50" s="25" customFormat="1">
      <c r="A101" s="28"/>
      <c r="B101" s="28"/>
      <c r="C101" s="28"/>
      <c r="AX101" s="86"/>
    </row>
    <row r="102" spans="1:50" s="25" customFormat="1">
      <c r="A102" s="28"/>
      <c r="B102" s="28"/>
      <c r="C102" s="28"/>
      <c r="AX102" s="86"/>
    </row>
    <row r="103" spans="1:50" s="25" customFormat="1">
      <c r="A103" s="28"/>
      <c r="B103" s="28"/>
      <c r="C103" s="28"/>
      <c r="AX103" s="86"/>
    </row>
    <row r="104" spans="1:50" s="25" customFormat="1">
      <c r="A104" s="28"/>
      <c r="B104" s="28"/>
      <c r="C104" s="28"/>
      <c r="AX104" s="86"/>
    </row>
    <row r="105" spans="1:50" s="25" customFormat="1">
      <c r="A105" s="28"/>
      <c r="B105" s="28"/>
      <c r="C105" s="28"/>
      <c r="AX105" s="86"/>
    </row>
    <row r="106" spans="1:50" s="25" customFormat="1">
      <c r="A106" s="28"/>
      <c r="B106" s="28"/>
      <c r="C106" s="28"/>
      <c r="AX106" s="86"/>
    </row>
    <row r="107" spans="1:50" s="25" customFormat="1">
      <c r="A107" s="28"/>
      <c r="B107" s="28"/>
      <c r="C107" s="28"/>
      <c r="AX107" s="86"/>
    </row>
    <row r="108" spans="1:50" s="25" customFormat="1">
      <c r="A108" s="28"/>
      <c r="B108" s="28"/>
      <c r="C108" s="28"/>
      <c r="AX108" s="86"/>
    </row>
    <row r="109" spans="1:50" s="25" customFormat="1">
      <c r="A109" s="28"/>
      <c r="B109" s="28"/>
      <c r="C109" s="28"/>
      <c r="AX109" s="86"/>
    </row>
    <row r="110" spans="1:50" s="25" customFormat="1">
      <c r="A110" s="28"/>
      <c r="B110" s="28"/>
      <c r="C110" s="28"/>
      <c r="AX110" s="86"/>
    </row>
    <row r="111" spans="1:50" s="25" customFormat="1">
      <c r="A111" s="28"/>
      <c r="B111" s="28"/>
      <c r="C111" s="28"/>
      <c r="AX111" s="86"/>
    </row>
    <row r="112" spans="1:50" s="25" customFormat="1">
      <c r="A112" s="28"/>
      <c r="B112" s="28"/>
      <c r="C112" s="28"/>
      <c r="AX112" s="86"/>
    </row>
    <row r="113" spans="1:50" s="25" customFormat="1">
      <c r="A113" s="28"/>
      <c r="B113" s="28"/>
      <c r="C113" s="28"/>
      <c r="AX113" s="86"/>
    </row>
    <row r="114" spans="1:50" s="25" customFormat="1">
      <c r="A114" s="28"/>
      <c r="B114" s="28"/>
      <c r="C114" s="28"/>
      <c r="AX114" s="86"/>
    </row>
    <row r="115" spans="1:50" s="25" customFormat="1">
      <c r="A115" s="28"/>
      <c r="B115" s="28"/>
      <c r="C115" s="28"/>
      <c r="AX115" s="86"/>
    </row>
    <row r="116" spans="1:50" s="25" customFormat="1">
      <c r="A116" s="28"/>
      <c r="B116" s="28"/>
      <c r="C116" s="28"/>
      <c r="AX116" s="86"/>
    </row>
    <row r="117" spans="1:50" s="25" customFormat="1">
      <c r="A117" s="28"/>
      <c r="B117" s="28"/>
      <c r="C117" s="28"/>
      <c r="AX117" s="86"/>
    </row>
    <row r="118" spans="1:50" s="25" customFormat="1">
      <c r="A118" s="28"/>
      <c r="B118" s="28"/>
      <c r="C118" s="28"/>
      <c r="AX118" s="86"/>
    </row>
    <row r="119" spans="1:50" s="25" customFormat="1">
      <c r="A119" s="28"/>
      <c r="B119" s="28"/>
      <c r="C119" s="28"/>
      <c r="AX119" s="86"/>
    </row>
    <row r="120" spans="1:50" s="25" customFormat="1">
      <c r="A120" s="28"/>
      <c r="B120" s="28"/>
      <c r="C120" s="28"/>
      <c r="AX120" s="86"/>
    </row>
    <row r="121" spans="1:50" s="25" customFormat="1">
      <c r="A121" s="28"/>
      <c r="B121" s="28"/>
      <c r="C121" s="28"/>
      <c r="AX121" s="86"/>
    </row>
    <row r="122" spans="1:50" s="25" customFormat="1">
      <c r="A122" s="28"/>
      <c r="B122" s="28"/>
      <c r="C122" s="28"/>
      <c r="AX122" s="86"/>
    </row>
    <row r="123" spans="1:50" s="25" customFormat="1">
      <c r="A123" s="28"/>
      <c r="B123" s="28"/>
      <c r="C123" s="28"/>
      <c r="AX123" s="86"/>
    </row>
    <row r="124" spans="1:50" s="25" customFormat="1">
      <c r="A124" s="28"/>
      <c r="B124" s="28"/>
      <c r="C124" s="28"/>
      <c r="AX124" s="86"/>
    </row>
    <row r="125" spans="1:50" s="25" customFormat="1">
      <c r="A125" s="28"/>
      <c r="B125" s="28"/>
      <c r="C125" s="28"/>
      <c r="AX125" s="86"/>
    </row>
    <row r="126" spans="1:50" s="25" customFormat="1">
      <c r="A126" s="28"/>
      <c r="B126" s="28"/>
      <c r="C126" s="28"/>
      <c r="AX126" s="86"/>
    </row>
    <row r="127" spans="1:50" s="25" customFormat="1">
      <c r="A127" s="28"/>
      <c r="B127" s="28"/>
      <c r="C127" s="28"/>
      <c r="AX127" s="86"/>
    </row>
    <row r="128" spans="1:50" s="25" customFormat="1">
      <c r="A128" s="28"/>
      <c r="B128" s="28"/>
      <c r="C128" s="28"/>
      <c r="AX128" s="86"/>
    </row>
    <row r="129" spans="1:50" s="25" customFormat="1">
      <c r="A129" s="28"/>
      <c r="B129" s="28"/>
      <c r="C129" s="28"/>
      <c r="AX129" s="86"/>
    </row>
    <row r="130" spans="1:50" s="25" customFormat="1">
      <c r="A130" s="28"/>
      <c r="B130" s="28"/>
      <c r="C130" s="28"/>
      <c r="AX130" s="86"/>
    </row>
    <row r="131" spans="1:50" s="25" customFormat="1">
      <c r="A131" s="28"/>
      <c r="B131" s="28"/>
      <c r="C131" s="28"/>
      <c r="AX131" s="86"/>
    </row>
    <row r="132" spans="1:50" s="25" customFormat="1">
      <c r="A132" s="28"/>
      <c r="B132" s="28"/>
      <c r="C132" s="28"/>
      <c r="AX132" s="86"/>
    </row>
    <row r="133" spans="1:50" s="25" customFormat="1">
      <c r="A133" s="28"/>
      <c r="B133" s="28"/>
      <c r="C133" s="28"/>
      <c r="AX133" s="86"/>
    </row>
    <row r="134" spans="1:50" s="25" customFormat="1">
      <c r="A134" s="28"/>
      <c r="B134" s="28"/>
      <c r="C134" s="28"/>
      <c r="AX134" s="86"/>
    </row>
    <row r="135" spans="1:50" s="25" customFormat="1">
      <c r="A135" s="28"/>
      <c r="B135" s="28"/>
      <c r="C135" s="28"/>
      <c r="AX135" s="86"/>
    </row>
    <row r="136" spans="1:50" s="25" customFormat="1">
      <c r="A136" s="28"/>
      <c r="B136" s="28"/>
      <c r="C136" s="28"/>
      <c r="AX136" s="86"/>
    </row>
    <row r="137" spans="1:50" s="25" customFormat="1">
      <c r="A137" s="28"/>
      <c r="B137" s="28"/>
      <c r="C137" s="28"/>
      <c r="AX137" s="86"/>
    </row>
    <row r="138" spans="1:50" s="25" customFormat="1">
      <c r="A138" s="28"/>
      <c r="B138" s="28"/>
      <c r="C138" s="28"/>
      <c r="AX138" s="86"/>
    </row>
    <row r="139" spans="1:50" s="25" customFormat="1">
      <c r="A139" s="28"/>
      <c r="B139" s="28"/>
      <c r="C139" s="28"/>
      <c r="AX139" s="86"/>
    </row>
    <row r="140" spans="1:50" s="25" customFormat="1">
      <c r="A140" s="28"/>
      <c r="B140" s="28"/>
      <c r="C140" s="28"/>
      <c r="AX140" s="86"/>
    </row>
    <row r="141" spans="1:50" s="25" customFormat="1">
      <c r="A141" s="28"/>
      <c r="B141" s="28"/>
      <c r="C141" s="28"/>
      <c r="AX141" s="86"/>
    </row>
    <row r="142" spans="1:50" s="25" customFormat="1">
      <c r="A142" s="28"/>
      <c r="B142" s="28"/>
      <c r="C142" s="28"/>
      <c r="AX142" s="86"/>
    </row>
    <row r="143" spans="1:50" s="25" customFormat="1">
      <c r="A143" s="28"/>
      <c r="B143" s="28"/>
      <c r="C143" s="28"/>
      <c r="AX143" s="86"/>
    </row>
    <row r="144" spans="1:50" s="25" customFormat="1">
      <c r="A144" s="28"/>
      <c r="B144" s="28"/>
      <c r="C144" s="28"/>
      <c r="AX144" s="86"/>
    </row>
    <row r="145" spans="1:50" s="25" customFormat="1">
      <c r="A145" s="28"/>
      <c r="B145" s="28"/>
      <c r="C145" s="28"/>
      <c r="AX145" s="86"/>
    </row>
    <row r="146" spans="1:50" s="25" customFormat="1">
      <c r="A146" s="28"/>
      <c r="B146" s="28"/>
      <c r="C146" s="28"/>
      <c r="AX146" s="86"/>
    </row>
    <row r="147" spans="1:50" s="25" customFormat="1">
      <c r="A147" s="28"/>
      <c r="B147" s="28"/>
      <c r="C147" s="28"/>
      <c r="AX147" s="86"/>
    </row>
    <row r="148" spans="1:50" s="25" customFormat="1">
      <c r="A148" s="28"/>
      <c r="B148" s="28"/>
      <c r="C148" s="28"/>
      <c r="AX148" s="86"/>
    </row>
    <row r="149" spans="1:50" s="25" customFormat="1">
      <c r="A149" s="28"/>
      <c r="B149" s="28"/>
      <c r="C149" s="28"/>
      <c r="AX149" s="86"/>
    </row>
    <row r="150" spans="1:50" s="25" customFormat="1">
      <c r="A150" s="28"/>
      <c r="B150" s="28"/>
      <c r="C150" s="28"/>
      <c r="AX150" s="86"/>
    </row>
    <row r="151" spans="1:50" s="25" customFormat="1">
      <c r="A151" s="28"/>
      <c r="B151" s="28"/>
      <c r="C151" s="28"/>
      <c r="AX151" s="86"/>
    </row>
    <row r="152" spans="1:50" s="25" customFormat="1">
      <c r="A152" s="28"/>
      <c r="B152" s="28"/>
      <c r="C152" s="28"/>
      <c r="AX152" s="86"/>
    </row>
    <row r="153" spans="1:50" s="25" customFormat="1">
      <c r="A153" s="28"/>
      <c r="B153" s="28"/>
      <c r="C153" s="28"/>
      <c r="AX153" s="86"/>
    </row>
    <row r="154" spans="1:50" s="25" customFormat="1">
      <c r="A154" s="28"/>
      <c r="B154" s="28"/>
      <c r="C154" s="28"/>
      <c r="AX154" s="86"/>
    </row>
    <row r="155" spans="1:50" s="25" customFormat="1">
      <c r="A155" s="28"/>
      <c r="B155" s="28"/>
      <c r="C155" s="28"/>
      <c r="AX155" s="86"/>
    </row>
    <row r="156" spans="1:50" s="25" customFormat="1">
      <c r="A156" s="28"/>
      <c r="B156" s="28"/>
      <c r="C156" s="28"/>
      <c r="AX156" s="86"/>
    </row>
    <row r="157" spans="1:50" s="25" customFormat="1">
      <c r="A157" s="28"/>
      <c r="B157" s="28"/>
      <c r="C157" s="28"/>
      <c r="AX157" s="86"/>
    </row>
    <row r="158" spans="1:50" s="25" customFormat="1">
      <c r="A158" s="28"/>
      <c r="B158" s="28"/>
      <c r="C158" s="28"/>
      <c r="AX158" s="86"/>
    </row>
    <row r="159" spans="1:50" s="25" customFormat="1">
      <c r="A159" s="28"/>
      <c r="B159" s="28"/>
      <c r="C159" s="28"/>
      <c r="AX159" s="86"/>
    </row>
    <row r="160" spans="1:50" s="25" customFormat="1">
      <c r="A160" s="28"/>
      <c r="B160" s="28"/>
      <c r="C160" s="28"/>
      <c r="AX160" s="86"/>
    </row>
    <row r="161" spans="1:50" s="25" customFormat="1">
      <c r="A161" s="28"/>
      <c r="B161" s="28"/>
      <c r="C161" s="28"/>
      <c r="AX161" s="86"/>
    </row>
    <row r="162" spans="1:50" s="25" customFormat="1">
      <c r="A162" s="28"/>
      <c r="B162" s="28"/>
      <c r="C162" s="28"/>
      <c r="AX162" s="86"/>
    </row>
    <row r="163" spans="1:50" s="25" customFormat="1">
      <c r="A163" s="28"/>
      <c r="B163" s="28"/>
      <c r="C163" s="28"/>
      <c r="AX163" s="86"/>
    </row>
    <row r="164" spans="1:50" s="25" customFormat="1">
      <c r="A164" s="28"/>
      <c r="B164" s="28"/>
      <c r="C164" s="28"/>
      <c r="AX164" s="86"/>
    </row>
    <row r="165" spans="1:50" s="25" customFormat="1">
      <c r="A165" s="28"/>
      <c r="B165" s="28"/>
      <c r="C165" s="28"/>
      <c r="AX165" s="86"/>
    </row>
    <row r="166" spans="1:50" s="25" customFormat="1">
      <c r="A166" s="28"/>
      <c r="B166" s="28"/>
      <c r="C166" s="28"/>
      <c r="AX166" s="86"/>
    </row>
  </sheetData>
  <sheetProtection selectLockedCells="1" selectUnlockedCells="1"/>
  <mergeCells count="8">
    <mergeCell ref="AN5:AV5"/>
    <mergeCell ref="A6:B9"/>
    <mergeCell ref="A2:B2"/>
    <mergeCell ref="A4:B4"/>
    <mergeCell ref="D5:I5"/>
    <mergeCell ref="J5:Q5"/>
    <mergeCell ref="R5:W5"/>
    <mergeCell ref="X5:AF5"/>
  </mergeCells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Kapaku-Cover</vt:lpstr>
      <vt:lpstr>Permbajtja-Content</vt:lpstr>
      <vt:lpstr>sup17pp</vt:lpstr>
      <vt:lpstr>use17pp</vt:lpstr>
      <vt:lpstr>'Kapaku-Cover'!Print_Area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2020-09-28T08:18:55Z</dcterms:modified>
</cp:coreProperties>
</file>