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2016" sheetId="5" r:id="rId1"/>
  </sheets>
  <calcPr calcId="125725"/>
</workbook>
</file>

<file path=xl/calcChain.xml><?xml version="1.0" encoding="utf-8"?>
<calcChain xmlns="http://schemas.openxmlformats.org/spreadsheetml/2006/main">
  <c r="F131" i="5"/>
  <c r="H128"/>
  <c r="G128"/>
  <c r="G131" s="1"/>
  <c r="F127"/>
  <c r="H124"/>
  <c r="H131" s="1"/>
  <c r="G113"/>
  <c r="G151" s="1"/>
  <c r="G161" s="1"/>
  <c r="G89"/>
  <c r="G78"/>
  <c r="H39"/>
  <c r="F27"/>
  <c r="E27"/>
  <c r="D27"/>
  <c r="C27"/>
  <c r="G26"/>
  <c r="G25"/>
  <c r="G27" s="1"/>
  <c r="F22"/>
  <c r="E22"/>
  <c r="D22"/>
  <c r="C22"/>
  <c r="G21"/>
  <c r="G20"/>
  <c r="G22" s="1"/>
  <c r="F19"/>
  <c r="F24" s="1"/>
  <c r="E19"/>
  <c r="E24" s="1"/>
  <c r="D19"/>
  <c r="D24" s="1"/>
  <c r="D28" s="1"/>
  <c r="C19"/>
  <c r="C24" s="1"/>
  <c r="G18"/>
  <c r="G17"/>
  <c r="G16"/>
  <c r="G15"/>
  <c r="G14"/>
  <c r="G13"/>
  <c r="G12"/>
  <c r="G19" s="1"/>
  <c r="G24" s="1"/>
  <c r="F48" l="1"/>
  <c r="F55" s="1"/>
  <c r="C28"/>
  <c r="E28"/>
  <c r="G48"/>
  <c r="G55" s="1"/>
  <c r="G28"/>
  <c r="I48"/>
  <c r="I55" s="1"/>
  <c r="H48"/>
  <c r="H55" s="1"/>
  <c r="F28"/>
</calcChain>
</file>

<file path=xl/sharedStrings.xml><?xml version="1.0" encoding="utf-8"?>
<sst xmlns="http://schemas.openxmlformats.org/spreadsheetml/2006/main" count="238" uniqueCount="149">
  <si>
    <t>Grupi</t>
  </si>
  <si>
    <t>Kodi</t>
  </si>
  <si>
    <t>1050001</t>
  </si>
  <si>
    <t>Programi</t>
  </si>
  <si>
    <t>Titulli</t>
  </si>
  <si>
    <t>Totali Shpenzimeve</t>
  </si>
  <si>
    <t>(1)</t>
  </si>
  <si>
    <t>(2)</t>
  </si>
  <si>
    <t>(3)</t>
  </si>
  <si>
    <t>(4)</t>
  </si>
  <si>
    <t>Artikulli</t>
  </si>
  <si>
    <t>Buxheti</t>
  </si>
  <si>
    <t>Fakti</t>
  </si>
  <si>
    <t>Diferenca</t>
  </si>
  <si>
    <t>Emri</t>
  </si>
  <si>
    <t>Paga</t>
  </si>
  <si>
    <t>Sigurime Shoqërore</t>
  </si>
  <si>
    <t>Mallra dhe Shërbime të Tjera</t>
  </si>
  <si>
    <t>Subvencione</t>
  </si>
  <si>
    <t>Transferta Korente të Brendshme</t>
  </si>
  <si>
    <t>Transferta Korente të Huaja</t>
  </si>
  <si>
    <t>Trans per Buxh. Fam. &amp; Individ</t>
  </si>
  <si>
    <t>Nen-Totali</t>
  </si>
  <si>
    <t>Shpenzime Korrente</t>
  </si>
  <si>
    <t>Kapitale të Patrupëzuara</t>
  </si>
  <si>
    <t>Kapitale të Trupëzuara</t>
  </si>
  <si>
    <t>Nen -Totali</t>
  </si>
  <si>
    <t>Shpenzime Kapitale</t>
  </si>
  <si>
    <t>Totali</t>
  </si>
  <si>
    <t>Korrente dhe Kapitale</t>
  </si>
  <si>
    <t>Jashte Buxhetore</t>
  </si>
  <si>
    <t>Totali (korrente + kapitale + jashte buxhetore)</t>
  </si>
  <si>
    <t>Drejtuesi i Ekipit Menaxhues të Programit</t>
  </si>
  <si>
    <t>Sekretari i Përgjithshëm/Titullari i Institucionit</t>
  </si>
  <si>
    <t>Firma</t>
  </si>
  <si>
    <t>Data</t>
  </si>
  <si>
    <t>Raporti i Shpenzimeve sipas Programeve</t>
  </si>
  <si>
    <t>Emri i Grupit</t>
  </si>
  <si>
    <t>Kodi i Grupit</t>
  </si>
  <si>
    <t>Shpenzimet e Ministrisë/Ins Buxhetor</t>
  </si>
  <si>
    <t xml:space="preserve"> </t>
  </si>
  <si>
    <t>Programet</t>
  </si>
  <si>
    <t>PBA</t>
  </si>
  <si>
    <t>Budget</t>
  </si>
  <si>
    <t>0001</t>
  </si>
  <si>
    <t>Programi 1</t>
  </si>
  <si>
    <t>0002</t>
  </si>
  <si>
    <t>Programi 2</t>
  </si>
  <si>
    <t>0003</t>
  </si>
  <si>
    <t>Programi 3</t>
  </si>
  <si>
    <t>0004</t>
  </si>
  <si>
    <t>Programi 4</t>
  </si>
  <si>
    <t>0005</t>
  </si>
  <si>
    <t>Programi 5</t>
  </si>
  <si>
    <t/>
  </si>
  <si>
    <t>Totali i Shpenzimeve te Ministrise/Inst. Buxhetor</t>
  </si>
  <si>
    <t>Raporti I Shpenzimeve Faktike të Programit sipas Produkteve</t>
  </si>
  <si>
    <t>Shpenzimet e Produktit</t>
  </si>
  <si>
    <t>Kodi i</t>
  </si>
  <si>
    <t>Buxhet</t>
  </si>
  <si>
    <t>Produktit</t>
  </si>
  <si>
    <t>Emri i Produktit</t>
  </si>
  <si>
    <t>A</t>
  </si>
  <si>
    <t>Anketues+kont te trajnuar</t>
  </si>
  <si>
    <t>B</t>
  </si>
  <si>
    <t>Njesi statistikore te anketuara</t>
  </si>
  <si>
    <t>C</t>
  </si>
  <si>
    <t>D</t>
  </si>
  <si>
    <t>Te dhena te publikuara</t>
  </si>
  <si>
    <t>E</t>
  </si>
  <si>
    <t>Auditime te kryera</t>
  </si>
  <si>
    <t>Projektet me financim te brendshem</t>
  </si>
  <si>
    <t>000/ Leke</t>
  </si>
  <si>
    <t xml:space="preserve">Vlera e plote </t>
  </si>
  <si>
    <t>Komente</t>
  </si>
  <si>
    <t>Emertimi I projektit</t>
  </si>
  <si>
    <t>e</t>
  </si>
  <si>
    <t xml:space="preserve">Problematika dhe </t>
  </si>
  <si>
    <t>Masat qe propozohen te</t>
  </si>
  <si>
    <t>projektit</t>
  </si>
  <si>
    <t>Plani</t>
  </si>
  <si>
    <t>Kontraktuar</t>
  </si>
  <si>
    <t>Realizuar</t>
  </si>
  <si>
    <t>shkaqet e mosrealizimit</t>
  </si>
  <si>
    <t>merren</t>
  </si>
  <si>
    <t>TVSH</t>
  </si>
  <si>
    <t>Grant/</t>
  </si>
  <si>
    <t xml:space="preserve">Emri </t>
  </si>
  <si>
    <t>Vlera e plote</t>
  </si>
  <si>
    <t xml:space="preserve">Disbursimi </t>
  </si>
  <si>
    <t>Disbursimi</t>
  </si>
  <si>
    <t>Kredi</t>
  </si>
  <si>
    <t>i</t>
  </si>
  <si>
    <t xml:space="preserve">e </t>
  </si>
  <si>
    <t xml:space="preserve">i parashikuar </t>
  </si>
  <si>
    <t>i realizuar</t>
  </si>
  <si>
    <t>Donatorit</t>
  </si>
  <si>
    <t>per periudhen</t>
  </si>
  <si>
    <t>Të ardhura jasht limiti</t>
  </si>
  <si>
    <t>Menaxhimi i aparatit</t>
  </si>
  <si>
    <t>Rezultatit</t>
  </si>
  <si>
    <t>Njësia Matëse</t>
  </si>
  <si>
    <t>Planifikuar</t>
  </si>
  <si>
    <t>Sasia</t>
  </si>
  <si>
    <t>Realizimi</t>
  </si>
  <si>
    <t>Aspak</t>
  </si>
  <si>
    <t>Plotësisht</t>
  </si>
  <si>
    <t>Pjesërisht</t>
  </si>
  <si>
    <t>Emri i rezultatit</t>
  </si>
  <si>
    <t>Nr</t>
  </si>
  <si>
    <t>muaj</t>
  </si>
  <si>
    <t>NR</t>
  </si>
  <si>
    <t>Shtojca Nr. 9</t>
  </si>
  <si>
    <t>Raporti i realizimit të rezultateve të Programit</t>
  </si>
  <si>
    <t>Shtojca Nr. 8</t>
  </si>
  <si>
    <t>Shtojca Nr. 10</t>
  </si>
  <si>
    <t>Shtojca Nr.11</t>
  </si>
  <si>
    <t xml:space="preserve">   </t>
  </si>
  <si>
    <t>Tabela 5: Raporti i Shpenzimeve Faktike të Programit sipas Artikujve per Buxhetin 2016</t>
  </si>
  <si>
    <t>ne 000 leke</t>
  </si>
  <si>
    <t>Janar -Dhjetor 16</t>
  </si>
  <si>
    <t>Institucioni</t>
  </si>
  <si>
    <t>INSTAT</t>
  </si>
  <si>
    <t xml:space="preserve">Prodhim I statistikave </t>
  </si>
  <si>
    <t>1320</t>
  </si>
  <si>
    <t>(5)=(3)-(4)</t>
  </si>
  <si>
    <t>Plan 2016</t>
  </si>
  <si>
    <t xml:space="preserve"> Rishikuar 2016</t>
  </si>
  <si>
    <t>12 mujor 2016</t>
  </si>
  <si>
    <t>Drejtuesi i EMP</t>
  </si>
  <si>
    <t>Koordinatori i GSBI</t>
  </si>
  <si>
    <t>Data ....2017</t>
  </si>
  <si>
    <t>Data ..2017</t>
  </si>
  <si>
    <t>Prodhim Statistikash</t>
  </si>
  <si>
    <t>plotesisht</t>
  </si>
  <si>
    <t>1 proces</t>
  </si>
  <si>
    <t>F</t>
  </si>
  <si>
    <t>Blerje  Licenca</t>
  </si>
  <si>
    <t>G</t>
  </si>
  <si>
    <t>Blerje paisje kompjuterike</t>
  </si>
  <si>
    <t xml:space="preserve">    </t>
  </si>
  <si>
    <t>Konferenca  te zhvilluara</t>
  </si>
  <si>
    <t>H</t>
  </si>
  <si>
    <t>Buxheti 2016</t>
  </si>
  <si>
    <t>Blerje liçenca</t>
  </si>
  <si>
    <t>ne 2016</t>
  </si>
  <si>
    <t>Zhvillimi I infrastruktures IT  INSTAT</t>
  </si>
  <si>
    <t>Grand</t>
  </si>
  <si>
    <t>Qeveria Suedeze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</si>
</sst>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#,##0.0"/>
    <numFmt numFmtId="166" formatCode="0.0%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8"/>
      <color indexed="12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b/>
      <sz val="8"/>
      <color indexed="42"/>
      <name val="Arial"/>
      <family val="2"/>
    </font>
    <font>
      <sz val="8"/>
      <color indexed="42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1" fillId="0" borderId="0"/>
    <xf numFmtId="9" fontId="1" fillId="0" borderId="0" applyFont="0" applyFill="0" applyBorder="0" applyAlignment="0" applyProtection="0"/>
  </cellStyleXfs>
  <cellXfs count="218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left"/>
    </xf>
    <xf numFmtId="0" fontId="5" fillId="2" borderId="2" xfId="0" applyFont="1" applyFill="1" applyBorder="1" applyAlignment="1"/>
    <xf numFmtId="0" fontId="5" fillId="2" borderId="4" xfId="0" applyFont="1" applyFill="1" applyBorder="1"/>
    <xf numFmtId="0" fontId="4" fillId="0" borderId="5" xfId="0" applyFont="1" applyFill="1" applyBorder="1" applyAlignment="1">
      <alignment horizontal="left"/>
    </xf>
    <xf numFmtId="49" fontId="5" fillId="0" borderId="9" xfId="0" applyNumberFormat="1" applyFont="1" applyBorder="1" applyAlignment="1">
      <alignment horizontal="right"/>
    </xf>
    <xf numFmtId="0" fontId="5" fillId="2" borderId="10" xfId="0" applyFont="1" applyFill="1" applyBorder="1" applyAlignment="1"/>
    <xf numFmtId="0" fontId="5" fillId="2" borderId="0" xfId="0" applyFont="1" applyFill="1" applyBorder="1" applyAlignment="1"/>
    <xf numFmtId="0" fontId="5" fillId="2" borderId="11" xfId="0" applyFont="1" applyFill="1" applyBorder="1"/>
    <xf numFmtId="0" fontId="4" fillId="0" borderId="5" xfId="0" applyFont="1" applyFill="1" applyBorder="1" applyAlignment="1"/>
    <xf numFmtId="0" fontId="7" fillId="2" borderId="10" xfId="0" applyFont="1" applyFill="1" applyBorder="1" applyAlignment="1"/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 applyAlignment="1"/>
    <xf numFmtId="0" fontId="7" fillId="2" borderId="0" xfId="0" applyFont="1" applyFill="1" applyBorder="1" applyAlignment="1"/>
    <xf numFmtId="49" fontId="9" fillId="2" borderId="14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9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165" fontId="5" fillId="0" borderId="12" xfId="0" applyNumberFormat="1" applyFont="1" applyBorder="1" applyAlignment="1"/>
    <xf numFmtId="0" fontId="5" fillId="0" borderId="12" xfId="0" applyFont="1" applyBorder="1" applyAlignment="1"/>
    <xf numFmtId="0" fontId="10" fillId="0" borderId="23" xfId="0" applyFont="1" applyBorder="1" applyAlignment="1"/>
    <xf numFmtId="0" fontId="0" fillId="0" borderId="0" xfId="0" applyBorder="1"/>
    <xf numFmtId="0" fontId="9" fillId="0" borderId="24" xfId="0" applyFont="1" applyBorder="1" applyAlignment="1"/>
    <xf numFmtId="165" fontId="9" fillId="0" borderId="25" xfId="0" applyNumberFormat="1" applyFont="1" applyBorder="1"/>
    <xf numFmtId="0" fontId="11" fillId="0" borderId="0" xfId="2"/>
    <xf numFmtId="0" fontId="5" fillId="0" borderId="0" xfId="0" applyFont="1"/>
    <xf numFmtId="0" fontId="5" fillId="2" borderId="30" xfId="0" applyFont="1" applyFill="1" applyBorder="1" applyAlignment="1"/>
    <xf numFmtId="0" fontId="5" fillId="2" borderId="31" xfId="0" applyFont="1" applyFill="1" applyBorder="1"/>
    <xf numFmtId="0" fontId="4" fillId="2" borderId="10" xfId="0" applyFont="1" applyFill="1" applyBorder="1" applyAlignment="1"/>
    <xf numFmtId="0" fontId="4" fillId="2" borderId="0" xfId="0" applyFont="1" applyFill="1" applyBorder="1" applyAlignment="1"/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4" fillId="2" borderId="5" xfId="0" applyFont="1" applyFill="1" applyBorder="1" applyAlignment="1"/>
    <xf numFmtId="0" fontId="4" fillId="2" borderId="16" xfId="0" applyFont="1" applyFill="1" applyBorder="1" applyAlignment="1">
      <alignment horizontal="left"/>
    </xf>
    <xf numFmtId="0" fontId="4" fillId="2" borderId="19" xfId="0" applyFont="1" applyFill="1" applyBorder="1" applyAlignment="1"/>
    <xf numFmtId="0" fontId="4" fillId="2" borderId="20" xfId="0" applyFont="1" applyFill="1" applyBorder="1" applyAlignment="1"/>
    <xf numFmtId="49" fontId="5" fillId="0" borderId="16" xfId="0" applyNumberFormat="1" applyFont="1" applyBorder="1" applyAlignment="1">
      <alignment horizontal="right"/>
    </xf>
    <xf numFmtId="165" fontId="5" fillId="0" borderId="14" xfId="0" applyNumberFormat="1" applyFont="1" applyFill="1" applyBorder="1" applyAlignment="1"/>
    <xf numFmtId="165" fontId="5" fillId="0" borderId="15" xfId="0" applyNumberFormat="1" applyFont="1" applyFill="1" applyBorder="1" applyAlignment="1"/>
    <xf numFmtId="165" fontId="9" fillId="0" borderId="25" xfId="0" applyNumberFormat="1" applyFont="1" applyFill="1" applyBorder="1" applyAlignment="1">
      <alignment vertical="top" wrapText="1"/>
    </xf>
    <xf numFmtId="165" fontId="9" fillId="0" borderId="26" xfId="0" applyNumberFormat="1" applyFont="1" applyFill="1" applyBorder="1" applyAlignment="1">
      <alignment vertical="top" wrapText="1"/>
    </xf>
    <xf numFmtId="0" fontId="5" fillId="2" borderId="3" xfId="0" applyFont="1" applyFill="1" applyBorder="1" applyAlignment="1"/>
    <xf numFmtId="0" fontId="4" fillId="2" borderId="3" xfId="0" applyFont="1" applyFill="1" applyBorder="1" applyAlignment="1"/>
    <xf numFmtId="0" fontId="5" fillId="2" borderId="11" xfId="0" applyFont="1" applyFill="1" applyBorder="1" applyAlignment="1"/>
    <xf numFmtId="0" fontId="7" fillId="2" borderId="11" xfId="0" applyFont="1" applyFill="1" applyBorder="1" applyAlignment="1"/>
    <xf numFmtId="165" fontId="0" fillId="0" borderId="0" xfId="0" applyNumberFormat="1"/>
    <xf numFmtId="49" fontId="5" fillId="0" borderId="35" xfId="0" applyNumberFormat="1" applyFont="1" applyBorder="1" applyAlignment="1">
      <alignment horizontal="right"/>
    </xf>
    <xf numFmtId="165" fontId="5" fillId="0" borderId="39" xfId="0" applyNumberFormat="1" applyFont="1" applyFill="1" applyBorder="1" applyAlignment="1"/>
    <xf numFmtId="165" fontId="5" fillId="0" borderId="40" xfId="0" applyNumberFormat="1" applyFont="1" applyFill="1" applyBorder="1" applyAlignment="1"/>
    <xf numFmtId="0" fontId="9" fillId="2" borderId="14" xfId="0" applyFont="1" applyFill="1" applyBorder="1"/>
    <xf numFmtId="0" fontId="9" fillId="2" borderId="41" xfId="0" applyFont="1" applyFill="1" applyBorder="1" applyAlignment="1">
      <alignment horizontal="center"/>
    </xf>
    <xf numFmtId="0" fontId="9" fillId="2" borderId="27" xfId="0" applyFont="1" applyFill="1" applyBorder="1"/>
    <xf numFmtId="0" fontId="9" fillId="2" borderId="27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0" fillId="0" borderId="12" xfId="0" applyBorder="1"/>
    <xf numFmtId="3" fontId="0" fillId="0" borderId="12" xfId="0" applyNumberFormat="1" applyBorder="1"/>
    <xf numFmtId="0" fontId="0" fillId="0" borderId="12" xfId="0" applyBorder="1" applyAlignment="1">
      <alignment horizontal="center"/>
    </xf>
    <xf numFmtId="0" fontId="2" fillId="0" borderId="42" xfId="0" applyFont="1" applyBorder="1" applyAlignment="1">
      <alignment wrapText="1"/>
    </xf>
    <xf numFmtId="0" fontId="12" fillId="0" borderId="0" xfId="0" applyFont="1" applyBorder="1" applyAlignment="1">
      <alignment horizontal="center" wrapText="1"/>
    </xf>
    <xf numFmtId="0" fontId="9" fillId="2" borderId="19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9" fillId="2" borderId="43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165" fontId="11" fillId="0" borderId="0" xfId="2" applyNumberFormat="1"/>
    <xf numFmtId="0" fontId="13" fillId="0" borderId="12" xfId="0" applyFont="1" applyBorder="1"/>
    <xf numFmtId="3" fontId="13" fillId="0" borderId="12" xfId="0" applyNumberFormat="1" applyFont="1" applyBorder="1"/>
    <xf numFmtId="3" fontId="13" fillId="0" borderId="12" xfId="1" applyNumberFormat="1" applyFont="1" applyBorder="1"/>
    <xf numFmtId="0" fontId="13" fillId="0" borderId="12" xfId="0" applyFont="1" applyBorder="1" applyAlignment="1">
      <alignment horizontal="center"/>
    </xf>
    <xf numFmtId="0" fontId="5" fillId="0" borderId="21" xfId="0" applyFont="1" applyBorder="1" applyAlignment="1">
      <alignment horizontal="left"/>
    </xf>
    <xf numFmtId="0" fontId="4" fillId="2" borderId="27" xfId="0" applyFont="1" applyFill="1" applyBorder="1" applyAlignment="1"/>
    <xf numFmtId="0" fontId="4" fillId="2" borderId="12" xfId="0" applyFont="1" applyFill="1" applyBorder="1" applyAlignment="1"/>
    <xf numFmtId="165" fontId="5" fillId="0" borderId="19" xfId="0" applyNumberFormat="1" applyFont="1" applyFill="1" applyBorder="1" applyAlignment="1"/>
    <xf numFmtId="165" fontId="5" fillId="0" borderId="36" xfId="0" applyNumberFormat="1" applyFont="1" applyFill="1" applyBorder="1" applyAlignment="1"/>
    <xf numFmtId="0" fontId="4" fillId="2" borderId="6" xfId="0" applyFont="1" applyFill="1" applyBorder="1" applyAlignment="1"/>
    <xf numFmtId="0" fontId="4" fillId="2" borderId="7" xfId="0" applyFont="1" applyFill="1" applyBorder="1" applyAlignment="1"/>
    <xf numFmtId="0" fontId="4" fillId="2" borderId="8" xfId="0" applyFont="1" applyFill="1" applyBorder="1" applyAlignment="1"/>
    <xf numFmtId="0" fontId="9" fillId="2" borderId="45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1" fontId="5" fillId="0" borderId="17" xfId="0" applyNumberFormat="1" applyFont="1" applyFill="1" applyBorder="1" applyAlignment="1"/>
    <xf numFmtId="1" fontId="5" fillId="0" borderId="43" xfId="0" applyNumberFormat="1" applyFont="1" applyFill="1" applyBorder="1" applyAlignment="1"/>
    <xf numFmtId="1" fontId="5" fillId="0" borderId="15" xfId="0" applyNumberFormat="1" applyFont="1" applyFill="1" applyBorder="1" applyAlignment="1"/>
    <xf numFmtId="1" fontId="5" fillId="0" borderId="14" xfId="0" applyNumberFormat="1" applyFont="1" applyFill="1" applyBorder="1" applyAlignment="1"/>
    <xf numFmtId="1" fontId="5" fillId="0" borderId="19" xfId="0" applyNumberFormat="1" applyFont="1" applyFill="1" applyBorder="1" applyAlignment="1"/>
    <xf numFmtId="3" fontId="13" fillId="0" borderId="12" xfId="0" applyNumberFormat="1" applyFont="1" applyBorder="1" applyAlignment="1">
      <alignment horizontal="center"/>
    </xf>
    <xf numFmtId="165" fontId="5" fillId="0" borderId="0" xfId="0" applyNumberFormat="1" applyFont="1"/>
    <xf numFmtId="0" fontId="5" fillId="0" borderId="6" xfId="0" applyFont="1" applyBorder="1" applyAlignment="1">
      <alignment horizontal="left"/>
    </xf>
    <xf numFmtId="0" fontId="5" fillId="0" borderId="36" xfId="0" applyFont="1" applyBorder="1" applyAlignment="1">
      <alignment horizontal="left"/>
    </xf>
    <xf numFmtId="0" fontId="5" fillId="0" borderId="37" xfId="0" applyFont="1" applyBorder="1" applyAlignment="1">
      <alignment horizontal="left"/>
    </xf>
    <xf numFmtId="0" fontId="5" fillId="0" borderId="38" xfId="0" applyFont="1" applyBorder="1" applyAlignment="1">
      <alignment horizontal="left"/>
    </xf>
    <xf numFmtId="0" fontId="9" fillId="2" borderId="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0" borderId="0" xfId="0" applyFont="1" applyFill="1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/>
    <xf numFmtId="0" fontId="4" fillId="0" borderId="0" xfId="0" applyFont="1" applyFill="1" applyBorder="1" applyAlignment="1"/>
    <xf numFmtId="0" fontId="14" fillId="0" borderId="0" xfId="0" applyFont="1" applyBorder="1"/>
    <xf numFmtId="0" fontId="5" fillId="0" borderId="0" xfId="0" applyFont="1" applyBorder="1"/>
    <xf numFmtId="0" fontId="4" fillId="2" borderId="6" xfId="0" applyFont="1" applyFill="1" applyBorder="1" applyAlignment="1">
      <alignment horizontal="left"/>
    </xf>
    <xf numFmtId="0" fontId="5" fillId="2" borderId="20" xfId="0" applyFont="1" applyFill="1" applyBorder="1" applyAlignment="1"/>
    <xf numFmtId="0" fontId="5" fillId="2" borderId="7" xfId="0" applyFont="1" applyFill="1" applyBorder="1"/>
    <xf numFmtId="0" fontId="5" fillId="2" borderId="8" xfId="0" applyFont="1" applyFill="1" applyBorder="1"/>
    <xf numFmtId="0" fontId="4" fillId="0" borderId="12" xfId="0" applyFont="1" applyFill="1" applyBorder="1" applyAlignment="1">
      <alignment horizontal="left"/>
    </xf>
    <xf numFmtId="0" fontId="4" fillId="0" borderId="8" xfId="0" applyFont="1" applyBorder="1"/>
    <xf numFmtId="0" fontId="5" fillId="2" borderId="43" xfId="0" applyFont="1" applyFill="1" applyBorder="1" applyAlignment="1"/>
    <xf numFmtId="0" fontId="5" fillId="2" borderId="41" xfId="0" applyFont="1" applyFill="1" applyBorder="1"/>
    <xf numFmtId="0" fontId="4" fillId="0" borderId="12" xfId="0" applyFont="1" applyFill="1" applyBorder="1" applyAlignment="1"/>
    <xf numFmtId="49" fontId="5" fillId="0" borderId="12" xfId="0" applyNumberFormat="1" applyFont="1" applyBorder="1" applyAlignment="1">
      <alignment horizontal="right"/>
    </xf>
    <xf numFmtId="0" fontId="7" fillId="2" borderId="43" xfId="0" applyFont="1" applyFill="1" applyBorder="1" applyAlignment="1"/>
    <xf numFmtId="0" fontId="8" fillId="2" borderId="41" xfId="0" applyFont="1" applyFill="1" applyBorder="1"/>
    <xf numFmtId="0" fontId="4" fillId="2" borderId="14" xfId="0" applyFont="1" applyFill="1" applyBorder="1" applyAlignment="1"/>
    <xf numFmtId="165" fontId="5" fillId="3" borderId="12" xfId="0" applyNumberFormat="1" applyFont="1" applyFill="1" applyBorder="1" applyAlignment="1"/>
    <xf numFmtId="4" fontId="13" fillId="0" borderId="12" xfId="0" applyNumberFormat="1" applyFont="1" applyBorder="1"/>
    <xf numFmtId="0" fontId="5" fillId="0" borderId="14" xfId="0" applyFont="1" applyBorder="1" applyAlignment="1"/>
    <xf numFmtId="0" fontId="5" fillId="0" borderId="19" xfId="0" applyFont="1" applyBorder="1" applyAlignment="1">
      <alignment horizontal="left"/>
    </xf>
    <xf numFmtId="165" fontId="5" fillId="3" borderId="14" xfId="0" applyNumberFormat="1" applyFont="1" applyFill="1" applyBorder="1" applyAlignment="1"/>
    <xf numFmtId="4" fontId="13" fillId="0" borderId="14" xfId="0" applyNumberFormat="1" applyFont="1" applyBorder="1"/>
    <xf numFmtId="165" fontId="5" fillId="0" borderId="14" xfId="0" applyNumberFormat="1" applyFont="1" applyBorder="1" applyAlignment="1"/>
    <xf numFmtId="0" fontId="10" fillId="0" borderId="24" xfId="0" applyFont="1" applyBorder="1" applyAlignment="1"/>
    <xf numFmtId="0" fontId="10" fillId="0" borderId="47" xfId="0" applyFont="1" applyBorder="1" applyAlignment="1">
      <alignment horizontal="left"/>
    </xf>
    <xf numFmtId="165" fontId="10" fillId="2" borderId="25" xfId="0" applyNumberFormat="1" applyFont="1" applyFill="1" applyBorder="1" applyAlignment="1"/>
    <xf numFmtId="165" fontId="10" fillId="2" borderId="26" xfId="0" applyNumberFormat="1" applyFont="1" applyFill="1" applyBorder="1" applyAlignment="1"/>
    <xf numFmtId="0" fontId="5" fillId="0" borderId="27" xfId="0" applyFont="1" applyBorder="1" applyAlignment="1"/>
    <xf numFmtId="0" fontId="5" fillId="0" borderId="28" xfId="0" applyFont="1" applyBorder="1" applyAlignment="1">
      <alignment horizontal="left"/>
    </xf>
    <xf numFmtId="165" fontId="14" fillId="3" borderId="12" xfId="0" applyNumberFormat="1" applyFont="1" applyFill="1" applyBorder="1" applyAlignment="1"/>
    <xf numFmtId="165" fontId="9" fillId="3" borderId="12" xfId="0" applyNumberFormat="1" applyFont="1" applyFill="1" applyBorder="1" applyAlignment="1"/>
    <xf numFmtId="165" fontId="5" fillId="3" borderId="27" xfId="0" applyNumberFormat="1" applyFont="1" applyFill="1" applyBorder="1" applyAlignment="1"/>
    <xf numFmtId="165" fontId="14" fillId="3" borderId="14" xfId="0" applyNumberFormat="1" applyFont="1" applyFill="1" applyBorder="1" applyAlignment="1"/>
    <xf numFmtId="4" fontId="13" fillId="0" borderId="0" xfId="0" applyNumberFormat="1" applyFont="1"/>
    <xf numFmtId="0" fontId="5" fillId="0" borderId="17" xfId="0" applyFont="1" applyBorder="1" applyAlignment="1"/>
    <xf numFmtId="0" fontId="5" fillId="0" borderId="43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165" fontId="9" fillId="2" borderId="24" xfId="0" applyNumberFormat="1" applyFont="1" applyFill="1" applyBorder="1" applyAlignment="1"/>
    <xf numFmtId="165" fontId="9" fillId="2" borderId="25" xfId="0" applyNumberFormat="1" applyFont="1" applyFill="1" applyBorder="1" applyAlignment="1"/>
    <xf numFmtId="165" fontId="9" fillId="2" borderId="26" xfId="0" applyNumberFormat="1" applyFont="1" applyFill="1" applyBorder="1" applyAlignment="1"/>
    <xf numFmtId="0" fontId="5" fillId="0" borderId="43" xfId="0" applyFont="1" applyBorder="1" applyAlignment="1"/>
    <xf numFmtId="0" fontId="9" fillId="0" borderId="0" xfId="0" applyFont="1" applyBorder="1" applyAlignment="1">
      <alignment horizontal="left"/>
    </xf>
    <xf numFmtId="0" fontId="10" fillId="0" borderId="25" xfId="0" applyFont="1" applyBorder="1" applyAlignment="1"/>
    <xf numFmtId="165" fontId="9" fillId="3" borderId="25" xfId="0" applyNumberFormat="1" applyFont="1" applyFill="1" applyBorder="1"/>
    <xf numFmtId="165" fontId="5" fillId="3" borderId="26" xfId="0" applyNumberFormat="1" applyFont="1" applyFill="1" applyBorder="1" applyAlignment="1"/>
    <xf numFmtId="165" fontId="9" fillId="2" borderId="25" xfId="0" applyNumberFormat="1" applyFont="1" applyFill="1" applyBorder="1"/>
    <xf numFmtId="0" fontId="9" fillId="0" borderId="25" xfId="0" applyFont="1" applyBorder="1" applyAlignment="1"/>
    <xf numFmtId="0" fontId="0" fillId="0" borderId="42" xfId="0" applyBorder="1"/>
    <xf numFmtId="166" fontId="5" fillId="0" borderId="42" xfId="3" applyNumberFormat="1" applyFont="1" applyBorder="1"/>
    <xf numFmtId="0" fontId="0" fillId="0" borderId="29" xfId="0" applyBorder="1"/>
    <xf numFmtId="9" fontId="0" fillId="0" borderId="0" xfId="3" applyFont="1"/>
    <xf numFmtId="0" fontId="5" fillId="0" borderId="12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28" xfId="0" applyFont="1" applyBorder="1"/>
    <xf numFmtId="0" fontId="5" fillId="0" borderId="42" xfId="0" applyFont="1" applyBorder="1"/>
    <xf numFmtId="0" fontId="5" fillId="0" borderId="29" xfId="0" applyFont="1" applyBorder="1"/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4" fillId="2" borderId="22" xfId="0" applyFont="1" applyFill="1" applyBorder="1" applyAlignment="1"/>
    <xf numFmtId="0" fontId="4" fillId="2" borderId="21" xfId="0" applyFont="1" applyFill="1" applyBorder="1" applyAlignment="1"/>
    <xf numFmtId="0" fontId="4" fillId="2" borderId="44" xfId="0" applyFont="1" applyFill="1" applyBorder="1" applyAlignment="1">
      <alignment horizontal="left"/>
    </xf>
    <xf numFmtId="0" fontId="4" fillId="2" borderId="28" xfId="0" applyFont="1" applyFill="1" applyBorder="1" applyAlignment="1"/>
    <xf numFmtId="0" fontId="4" fillId="2" borderId="42" xfId="0" applyFont="1" applyFill="1" applyBorder="1" applyAlignment="1"/>
    <xf numFmtId="0" fontId="4" fillId="2" borderId="29" xfId="0" applyFont="1" applyFill="1" applyBorder="1" applyAlignment="1"/>
    <xf numFmtId="0" fontId="5" fillId="0" borderId="27" xfId="0" applyFont="1" applyBorder="1"/>
    <xf numFmtId="165" fontId="5" fillId="0" borderId="0" xfId="0" applyNumberFormat="1" applyFont="1" applyBorder="1"/>
    <xf numFmtId="0" fontId="4" fillId="0" borderId="6" xfId="0" applyFont="1" applyFill="1" applyBorder="1" applyAlignment="1"/>
    <xf numFmtId="0" fontId="4" fillId="0" borderId="9" xfId="0" applyFont="1" applyBorder="1"/>
    <xf numFmtId="0" fontId="4" fillId="0" borderId="9" xfId="0" applyFont="1" applyFill="1" applyBorder="1" applyAlignment="1"/>
    <xf numFmtId="1" fontId="5" fillId="3" borderId="17" xfId="0" applyNumberFormat="1" applyFont="1" applyFill="1" applyBorder="1" applyAlignment="1"/>
    <xf numFmtId="1" fontId="5" fillId="3" borderId="14" xfId="0" applyNumberFormat="1" applyFont="1" applyFill="1" applyBorder="1" applyAlignment="1"/>
    <xf numFmtId="1" fontId="5" fillId="0" borderId="12" xfId="0" applyNumberFormat="1" applyFont="1" applyFill="1" applyBorder="1" applyAlignment="1"/>
    <xf numFmtId="1" fontId="0" fillId="0" borderId="0" xfId="0" applyNumberFormat="1"/>
    <xf numFmtId="1" fontId="5" fillId="0" borderId="39" xfId="0" applyNumberFormat="1" applyFont="1" applyFill="1" applyBorder="1" applyAlignment="1"/>
    <xf numFmtId="1" fontId="5" fillId="3" borderId="39" xfId="0" applyNumberFormat="1" applyFont="1" applyFill="1" applyBorder="1" applyAlignment="1"/>
    <xf numFmtId="1" fontId="5" fillId="0" borderId="40" xfId="0" applyNumberFormat="1" applyFont="1" applyFill="1" applyBorder="1" applyAlignment="1"/>
    <xf numFmtId="0" fontId="5" fillId="0" borderId="1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165" fontId="5" fillId="0" borderId="9" xfId="0" applyNumberFormat="1" applyFont="1" applyFill="1" applyBorder="1" applyAlignment="1"/>
    <xf numFmtId="165" fontId="5" fillId="0" borderId="11" xfId="0" applyNumberFormat="1" applyFont="1" applyBorder="1"/>
    <xf numFmtId="165" fontId="5" fillId="3" borderId="15" xfId="0" applyNumberFormat="1" applyFont="1" applyFill="1" applyBorder="1" applyAlignment="1"/>
    <xf numFmtId="0" fontId="5" fillId="0" borderId="20" xfId="0" applyFont="1" applyBorder="1" applyAlignment="1">
      <alignment horizontal="left"/>
    </xf>
    <xf numFmtId="165" fontId="13" fillId="0" borderId="12" xfId="0" applyNumberFormat="1" applyFont="1" applyBorder="1"/>
    <xf numFmtId="0" fontId="13" fillId="0" borderId="12" xfId="0" applyFont="1" applyBorder="1" applyAlignment="1" applyProtection="1">
      <alignment vertical="center" wrapText="1"/>
      <protection locked="0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left"/>
    </xf>
    <xf numFmtId="0" fontId="9" fillId="2" borderId="13" xfId="0" applyFont="1" applyFill="1" applyBorder="1" applyAlignment="1">
      <alignment horizontal="center"/>
    </xf>
    <xf numFmtId="0" fontId="5" fillId="0" borderId="28" xfId="0" applyFont="1" applyBorder="1" applyAlignment="1">
      <alignment horizontal="left"/>
    </xf>
    <xf numFmtId="0" fontId="5" fillId="0" borderId="42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5" fillId="0" borderId="14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9" fillId="0" borderId="32" xfId="0" applyFont="1" applyFill="1" applyBorder="1" applyAlignment="1"/>
    <xf numFmtId="0" fontId="9" fillId="0" borderId="33" xfId="0" applyFont="1" applyFill="1" applyBorder="1" applyAlignment="1"/>
    <xf numFmtId="0" fontId="9" fillId="0" borderId="34" xfId="0" applyFont="1" applyFill="1" applyBorder="1" applyAlignment="1"/>
    <xf numFmtId="0" fontId="5" fillId="0" borderId="36" xfId="0" applyFont="1" applyBorder="1" applyAlignment="1">
      <alignment horizontal="left"/>
    </xf>
    <xf numFmtId="0" fontId="5" fillId="0" borderId="37" xfId="0" applyFont="1" applyBorder="1" applyAlignment="1">
      <alignment horizontal="left"/>
    </xf>
    <xf numFmtId="0" fontId="5" fillId="0" borderId="38" xfId="0" applyFont="1" applyBorder="1" applyAlignment="1">
      <alignment horizontal="left"/>
    </xf>
  </cellXfs>
  <cellStyles count="4">
    <cellStyle name="Comma" xfId="1" builtinId="3"/>
    <cellStyle name="Normal" xfId="0" builtinId="0"/>
    <cellStyle name="Normal_Sheet1" xfId="2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70"/>
  <sheetViews>
    <sheetView tabSelected="1" topLeftCell="A78" workbookViewId="0">
      <selection activeCell="H99" sqref="H99"/>
    </sheetView>
  </sheetViews>
  <sheetFormatPr defaultRowHeight="15"/>
  <cols>
    <col min="1" max="1" width="10.7109375" customWidth="1"/>
    <col min="2" max="2" width="29.5703125" customWidth="1"/>
    <col min="3" max="3" width="12.5703125" customWidth="1"/>
    <col min="4" max="4" width="9.140625" customWidth="1"/>
    <col min="5" max="5" width="12.140625" customWidth="1"/>
    <col min="6" max="6" width="11.7109375" customWidth="1"/>
    <col min="7" max="7" width="16" customWidth="1"/>
    <col min="8" max="8" width="16.28515625" customWidth="1"/>
    <col min="9" max="9" width="15.7109375" customWidth="1"/>
    <col min="10" max="10" width="10.7109375" customWidth="1"/>
    <col min="11" max="12" width="9.140625" customWidth="1"/>
  </cols>
  <sheetData>
    <row r="1" spans="1:9">
      <c r="A1" s="92" t="s">
        <v>118</v>
      </c>
    </row>
    <row r="2" spans="1:9">
      <c r="A2" s="93"/>
      <c r="B2" s="94"/>
      <c r="C2" s="95"/>
      <c r="D2" s="94"/>
      <c r="E2" s="94"/>
      <c r="F2" s="96" t="s">
        <v>119</v>
      </c>
      <c r="G2" s="97" t="s">
        <v>120</v>
      </c>
    </row>
    <row r="3" spans="1:9">
      <c r="A3" s="98"/>
      <c r="B3" s="99"/>
      <c r="C3" s="36"/>
      <c r="D3" s="99"/>
      <c r="E3" s="99"/>
      <c r="F3" s="100"/>
      <c r="G3" s="101"/>
    </row>
    <row r="4" spans="1:9">
      <c r="A4" s="102" t="s">
        <v>121</v>
      </c>
      <c r="B4" s="200" t="s">
        <v>122</v>
      </c>
      <c r="C4" s="201"/>
      <c r="D4" s="201"/>
      <c r="E4" s="202"/>
      <c r="F4" s="103" t="s">
        <v>1</v>
      </c>
      <c r="G4" s="6" t="s">
        <v>2</v>
      </c>
    </row>
    <row r="5" spans="1:9">
      <c r="A5" s="104"/>
      <c r="B5" s="8"/>
      <c r="C5" s="8"/>
      <c r="D5" s="8"/>
      <c r="E5" s="8"/>
      <c r="F5" s="8"/>
      <c r="G5" s="105"/>
    </row>
    <row r="6" spans="1:9">
      <c r="A6" s="106" t="s">
        <v>3</v>
      </c>
      <c r="B6" s="200" t="s">
        <v>123</v>
      </c>
      <c r="C6" s="201"/>
      <c r="D6" s="201"/>
      <c r="E6" s="202"/>
      <c r="F6" s="106" t="s">
        <v>4</v>
      </c>
      <c r="G6" s="107" t="s">
        <v>124</v>
      </c>
    </row>
    <row r="7" spans="1:9">
      <c r="A7" s="108"/>
      <c r="B7" s="12"/>
      <c r="C7" s="13"/>
      <c r="D7" s="13"/>
      <c r="E7" s="13"/>
      <c r="F7" s="14"/>
      <c r="G7" s="109"/>
    </row>
    <row r="8" spans="1:9">
      <c r="A8" s="108"/>
      <c r="B8" s="12"/>
      <c r="C8" s="203" t="s">
        <v>5</v>
      </c>
      <c r="D8" s="204"/>
      <c r="E8" s="204"/>
      <c r="F8" s="204"/>
      <c r="G8" s="205"/>
    </row>
    <row r="9" spans="1:9">
      <c r="A9" s="108"/>
      <c r="B9" s="12"/>
      <c r="C9" s="15" t="s">
        <v>6</v>
      </c>
      <c r="D9" s="15" t="s">
        <v>7</v>
      </c>
      <c r="E9" s="15" t="s">
        <v>8</v>
      </c>
      <c r="F9" s="15" t="s">
        <v>9</v>
      </c>
      <c r="G9" s="15" t="s">
        <v>125</v>
      </c>
    </row>
    <row r="10" spans="1:9">
      <c r="A10" s="110" t="s">
        <v>10</v>
      </c>
      <c r="B10" s="16"/>
      <c r="C10" s="17" t="s">
        <v>42</v>
      </c>
      <c r="D10" s="17" t="s">
        <v>11</v>
      </c>
      <c r="E10" s="17" t="s">
        <v>11</v>
      </c>
      <c r="F10" s="17" t="s">
        <v>12</v>
      </c>
      <c r="G10" s="17" t="s">
        <v>13</v>
      </c>
    </row>
    <row r="11" spans="1:9">
      <c r="A11" s="70" t="s">
        <v>1</v>
      </c>
      <c r="B11" s="98" t="s">
        <v>14</v>
      </c>
      <c r="C11" s="53" t="s">
        <v>126</v>
      </c>
      <c r="D11" s="53">
        <v>2016</v>
      </c>
      <c r="E11" s="53" t="s">
        <v>127</v>
      </c>
      <c r="F11" s="53" t="s">
        <v>128</v>
      </c>
      <c r="G11" s="53">
        <v>2016</v>
      </c>
    </row>
    <row r="12" spans="1:9">
      <c r="A12" s="20">
        <v>600</v>
      </c>
      <c r="B12" s="86" t="s">
        <v>15</v>
      </c>
      <c r="C12" s="111">
        <v>312608</v>
      </c>
      <c r="D12" s="111">
        <v>295608</v>
      </c>
      <c r="E12" s="112">
        <v>242278</v>
      </c>
      <c r="F12" s="112">
        <v>240803.6</v>
      </c>
      <c r="G12" s="19">
        <f t="shared" ref="G12:G20" si="0">E12-F12</f>
        <v>1474.3999999999942</v>
      </c>
    </row>
    <row r="13" spans="1:9">
      <c r="A13" s="20">
        <v>601</v>
      </c>
      <c r="B13" s="86" t="s">
        <v>16</v>
      </c>
      <c r="C13" s="111">
        <v>51892</v>
      </c>
      <c r="D13" s="111">
        <v>48892</v>
      </c>
      <c r="E13" s="112">
        <v>40882</v>
      </c>
      <c r="F13" s="112">
        <v>40331.699999999997</v>
      </c>
      <c r="G13" s="19">
        <f t="shared" si="0"/>
        <v>550.30000000000291</v>
      </c>
    </row>
    <row r="14" spans="1:9">
      <c r="A14" s="20">
        <v>602</v>
      </c>
      <c r="B14" s="86" t="s">
        <v>17</v>
      </c>
      <c r="C14" s="111">
        <v>88600</v>
      </c>
      <c r="D14" s="111">
        <v>89260</v>
      </c>
      <c r="E14" s="112">
        <v>73610</v>
      </c>
      <c r="F14" s="112">
        <v>67611.399999999994</v>
      </c>
      <c r="G14" s="19">
        <f t="shared" si="0"/>
        <v>5998.6000000000058</v>
      </c>
      <c r="I14" s="46"/>
    </row>
    <row r="15" spans="1:9">
      <c r="A15" s="20">
        <v>603</v>
      </c>
      <c r="B15" s="86" t="s">
        <v>18</v>
      </c>
      <c r="C15" s="111">
        <v>0</v>
      </c>
      <c r="D15" s="111">
        <v>0</v>
      </c>
      <c r="E15" s="111">
        <v>0</v>
      </c>
      <c r="F15" s="111">
        <v>0</v>
      </c>
      <c r="G15" s="19">
        <f t="shared" si="0"/>
        <v>0</v>
      </c>
    </row>
    <row r="16" spans="1:9">
      <c r="A16" s="20">
        <v>604</v>
      </c>
      <c r="B16" s="86" t="s">
        <v>19</v>
      </c>
      <c r="C16" s="111">
        <v>1014</v>
      </c>
      <c r="D16" s="111">
        <v>1014</v>
      </c>
      <c r="E16" s="112">
        <v>1014</v>
      </c>
      <c r="F16" s="112">
        <v>305.2</v>
      </c>
      <c r="G16" s="19">
        <f t="shared" si="0"/>
        <v>708.8</v>
      </c>
    </row>
    <row r="17" spans="1:7">
      <c r="A17" s="20">
        <v>605</v>
      </c>
      <c r="B17" s="86" t="s">
        <v>20</v>
      </c>
      <c r="C17" s="111">
        <v>0</v>
      </c>
      <c r="D17" s="111">
        <v>0</v>
      </c>
      <c r="E17" s="111">
        <v>0</v>
      </c>
      <c r="F17" s="111">
        <v>0</v>
      </c>
      <c r="G17" s="19">
        <f t="shared" si="0"/>
        <v>0</v>
      </c>
    </row>
    <row r="18" spans="1:7" ht="15.75" thickBot="1">
      <c r="A18" s="113">
        <v>606</v>
      </c>
      <c r="B18" s="114" t="s">
        <v>21</v>
      </c>
      <c r="C18" s="115">
        <v>0</v>
      </c>
      <c r="D18" s="115">
        <v>0</v>
      </c>
      <c r="E18" s="116">
        <v>615</v>
      </c>
      <c r="F18" s="116">
        <v>527.5</v>
      </c>
      <c r="G18" s="117">
        <f>E18-F18</f>
        <v>87.5</v>
      </c>
    </row>
    <row r="19" spans="1:7" ht="15.75" thickBot="1">
      <c r="A19" s="118" t="s">
        <v>22</v>
      </c>
      <c r="B19" s="119" t="s">
        <v>23</v>
      </c>
      <c r="C19" s="120">
        <f>SUM(C12:C18)</f>
        <v>454114</v>
      </c>
      <c r="D19" s="120">
        <f t="shared" ref="D19:E19" si="1">SUM(D12:D18)</f>
        <v>434774</v>
      </c>
      <c r="E19" s="120">
        <f t="shared" si="1"/>
        <v>358399</v>
      </c>
      <c r="F19" s="120">
        <f>SUM(F12:F18)</f>
        <v>349579.39999999997</v>
      </c>
      <c r="G19" s="121">
        <f>SUM(G12:G18)</f>
        <v>8819.6000000000022</v>
      </c>
    </row>
    <row r="20" spans="1:7">
      <c r="A20" s="122">
        <v>230</v>
      </c>
      <c r="B20" s="123" t="s">
        <v>24</v>
      </c>
      <c r="C20" s="124">
        <v>5800</v>
      </c>
      <c r="D20" s="124">
        <v>5800</v>
      </c>
      <c r="E20" s="111">
        <v>5800</v>
      </c>
      <c r="F20" s="125">
        <v>3947.7</v>
      </c>
      <c r="G20" s="126">
        <f t="shared" si="0"/>
        <v>1852.3000000000002</v>
      </c>
    </row>
    <row r="21" spans="1:7" ht="15.75" thickBot="1">
      <c r="A21" s="113">
        <v>231</v>
      </c>
      <c r="B21" s="114" t="s">
        <v>25</v>
      </c>
      <c r="C21" s="127">
        <v>17200</v>
      </c>
      <c r="D21" s="127">
        <v>17200</v>
      </c>
      <c r="E21" s="128">
        <v>8848</v>
      </c>
      <c r="F21" s="128">
        <v>7651.3</v>
      </c>
      <c r="G21" s="115">
        <f>E21-F21</f>
        <v>1196.6999999999998</v>
      </c>
    </row>
    <row r="22" spans="1:7" ht="15.75" thickBot="1">
      <c r="A22" s="118" t="s">
        <v>26</v>
      </c>
      <c r="B22" s="119" t="s">
        <v>27</v>
      </c>
      <c r="C22" s="120">
        <f>SUM(C20:C21)</f>
        <v>23000</v>
      </c>
      <c r="D22" s="120">
        <f>SUM(D20:D21)</f>
        <v>23000</v>
      </c>
      <c r="E22" s="120">
        <f>SUM(E20:E21)</f>
        <v>14648</v>
      </c>
      <c r="F22" s="120">
        <f>SUM(F20:F21)</f>
        <v>11599</v>
      </c>
      <c r="G22" s="121">
        <f>SUM(G20:G21)</f>
        <v>3049</v>
      </c>
    </row>
    <row r="23" spans="1:7" ht="15.75" thickBot="1">
      <c r="A23" s="129"/>
      <c r="B23" s="130"/>
      <c r="C23" s="129"/>
      <c r="D23" s="129"/>
      <c r="E23" s="129"/>
      <c r="F23" s="129"/>
      <c r="G23" s="129"/>
    </row>
    <row r="24" spans="1:7" ht="15.75" thickBot="1">
      <c r="A24" s="23" t="s">
        <v>28</v>
      </c>
      <c r="B24" s="131" t="s">
        <v>29</v>
      </c>
      <c r="C24" s="132">
        <f>C19+C22</f>
        <v>477114</v>
      </c>
      <c r="D24" s="133">
        <f>D19+D22</f>
        <v>457774</v>
      </c>
      <c r="E24" s="133">
        <f>E19+E22</f>
        <v>373047</v>
      </c>
      <c r="F24" s="133">
        <f>F19+F22</f>
        <v>361178.39999999997</v>
      </c>
      <c r="G24" s="134">
        <f>G19+G22</f>
        <v>11868.600000000002</v>
      </c>
    </row>
    <row r="25" spans="1:7" ht="15.75" thickBot="1">
      <c r="A25" s="135"/>
      <c r="B25" s="136" t="s">
        <v>98</v>
      </c>
      <c r="C25" s="129"/>
      <c r="D25" s="129"/>
      <c r="E25" s="129"/>
      <c r="F25" s="129">
        <v>4465.7</v>
      </c>
      <c r="G25" s="115">
        <f>E25-F25</f>
        <v>-4465.7</v>
      </c>
    </row>
    <row r="26" spans="1:7" ht="15.75" thickBot="1">
      <c r="A26" s="118"/>
      <c r="B26" s="137" t="s">
        <v>30</v>
      </c>
      <c r="C26" s="138">
        <v>101000</v>
      </c>
      <c r="D26" s="138">
        <v>101000</v>
      </c>
      <c r="E26" s="138">
        <v>101000</v>
      </c>
      <c r="F26" s="138">
        <v>2033.3</v>
      </c>
      <c r="G26" s="139">
        <f>E26-F26</f>
        <v>98966.7</v>
      </c>
    </row>
    <row r="27" spans="1:7" ht="15.75" thickBot="1">
      <c r="A27" s="21" t="s">
        <v>30</v>
      </c>
      <c r="B27" s="22"/>
      <c r="C27" s="140">
        <f>C25+C26</f>
        <v>101000</v>
      </c>
      <c r="D27" s="140">
        <f t="shared" ref="D27:G27" si="2">D25+D26</f>
        <v>101000</v>
      </c>
      <c r="E27" s="140">
        <f t="shared" si="2"/>
        <v>101000</v>
      </c>
      <c r="F27" s="140">
        <f>F25+F26</f>
        <v>6499</v>
      </c>
      <c r="G27" s="140">
        <f t="shared" si="2"/>
        <v>94501</v>
      </c>
    </row>
    <row r="28" spans="1:7" ht="15.75" thickBot="1">
      <c r="A28" s="141" t="s">
        <v>31</v>
      </c>
      <c r="B28" s="24"/>
      <c r="C28" s="140">
        <f>C24+C27</f>
        <v>578114</v>
      </c>
      <c r="D28" s="140">
        <f t="shared" ref="D28:G28" si="3">D24+D27</f>
        <v>558774</v>
      </c>
      <c r="E28" s="140">
        <f t="shared" si="3"/>
        <v>474047</v>
      </c>
      <c r="F28" s="140">
        <f>F24+F27</f>
        <v>367677.39999999997</v>
      </c>
      <c r="G28" s="140">
        <f t="shared" si="3"/>
        <v>106369.60000000001</v>
      </c>
    </row>
    <row r="29" spans="1:7">
      <c r="A29" s="142"/>
      <c r="B29" s="142"/>
      <c r="C29" s="142"/>
      <c r="D29" s="142"/>
      <c r="E29" s="143"/>
      <c r="F29" s="143"/>
      <c r="G29" s="144"/>
    </row>
    <row r="30" spans="1:7">
      <c r="E30" s="145"/>
    </row>
    <row r="31" spans="1:7">
      <c r="A31" s="206" t="s">
        <v>129</v>
      </c>
      <c r="B31" s="146" t="s">
        <v>14</v>
      </c>
      <c r="C31" s="209" t="s">
        <v>130</v>
      </c>
      <c r="D31" s="146" t="s">
        <v>14</v>
      </c>
      <c r="E31" s="147"/>
      <c r="F31" s="148"/>
      <c r="G31" s="149"/>
    </row>
    <row r="32" spans="1:7">
      <c r="A32" s="207"/>
      <c r="B32" s="146" t="s">
        <v>34</v>
      </c>
      <c r="C32" s="210"/>
      <c r="D32" s="146" t="s">
        <v>34</v>
      </c>
      <c r="E32" s="147"/>
      <c r="F32" s="148"/>
      <c r="G32" s="149"/>
    </row>
    <row r="33" spans="1:11">
      <c r="A33" s="208"/>
      <c r="B33" s="146" t="s">
        <v>131</v>
      </c>
      <c r="C33" s="211"/>
      <c r="D33" s="146" t="s">
        <v>132</v>
      </c>
      <c r="E33" s="150"/>
      <c r="F33" s="151"/>
      <c r="G33" s="152"/>
    </row>
    <row r="34" spans="1:11" ht="15" customHeight="1"/>
    <row r="36" spans="1:11">
      <c r="A36" s="153"/>
      <c r="B36" s="97"/>
      <c r="C36" s="97"/>
      <c r="D36" s="97"/>
      <c r="E36" s="154"/>
      <c r="F36" s="97"/>
      <c r="G36" s="97"/>
      <c r="H36" s="97"/>
      <c r="I36" s="97"/>
    </row>
    <row r="37" spans="1:11">
      <c r="A37" s="25"/>
      <c r="B37" s="1" t="s">
        <v>114</v>
      </c>
      <c r="C37" s="1"/>
      <c r="D37" s="1" t="s">
        <v>36</v>
      </c>
    </row>
    <row r="38" spans="1:11">
      <c r="A38" s="25"/>
      <c r="B38" s="1"/>
    </row>
    <row r="39" spans="1:11" ht="15.75" thickBot="1">
      <c r="A39" s="25"/>
      <c r="B39" s="26"/>
      <c r="C39" s="26"/>
      <c r="D39" s="26"/>
      <c r="E39" s="26"/>
      <c r="F39" s="26"/>
      <c r="G39" s="26"/>
      <c r="H39" t="str">
        <f>G2</f>
        <v>Janar -Dhjetor 16</v>
      </c>
      <c r="I39" s="26"/>
    </row>
    <row r="40" spans="1:11">
      <c r="A40" s="25"/>
      <c r="B40" s="27"/>
      <c r="C40" s="3"/>
      <c r="D40" s="3"/>
      <c r="E40" s="3"/>
      <c r="F40" s="3"/>
      <c r="G40" s="3"/>
      <c r="H40" s="3"/>
      <c r="I40" s="28"/>
    </row>
    <row r="41" spans="1:11">
      <c r="A41" s="25"/>
      <c r="B41" s="10" t="s">
        <v>37</v>
      </c>
      <c r="C41" s="193"/>
      <c r="D41" s="194"/>
      <c r="E41" s="194"/>
      <c r="F41" s="194"/>
      <c r="G41" s="195"/>
      <c r="H41" s="106" t="s">
        <v>38</v>
      </c>
      <c r="I41" s="6" t="s">
        <v>2</v>
      </c>
    </row>
    <row r="42" spans="1:11">
      <c r="A42" s="25"/>
      <c r="B42" s="29"/>
      <c r="C42" s="16"/>
      <c r="D42" s="16"/>
      <c r="E42" s="16"/>
      <c r="F42" s="8"/>
      <c r="G42" s="8"/>
      <c r="H42" s="30"/>
      <c r="I42" s="9" t="s">
        <v>40</v>
      </c>
    </row>
    <row r="43" spans="1:11">
      <c r="A43" s="25"/>
      <c r="B43" s="29"/>
      <c r="C43" s="16"/>
      <c r="D43" s="16"/>
      <c r="E43" s="16"/>
      <c r="F43" s="185" t="s">
        <v>39</v>
      </c>
      <c r="G43" s="186"/>
      <c r="H43" s="186"/>
      <c r="I43" s="196"/>
    </row>
    <row r="44" spans="1:11">
      <c r="A44" s="25"/>
      <c r="B44" s="29"/>
      <c r="C44" s="30"/>
      <c r="D44" s="30"/>
      <c r="E44" s="30"/>
      <c r="F44" s="31"/>
      <c r="G44" s="31"/>
      <c r="H44" s="31"/>
      <c r="I44" s="32" t="s">
        <v>40</v>
      </c>
    </row>
    <row r="45" spans="1:11">
      <c r="A45" s="25"/>
      <c r="B45" s="155" t="s">
        <v>41</v>
      </c>
      <c r="C45" s="35"/>
      <c r="D45" s="36"/>
      <c r="E45" s="156"/>
      <c r="F45" s="51" t="s">
        <v>42</v>
      </c>
      <c r="G45" s="17" t="s">
        <v>43</v>
      </c>
      <c r="H45" s="17" t="s">
        <v>12</v>
      </c>
      <c r="I45" s="18" t="s">
        <v>13</v>
      </c>
    </row>
    <row r="46" spans="1:11">
      <c r="A46" s="25"/>
      <c r="B46" s="157" t="s">
        <v>4</v>
      </c>
      <c r="C46" s="158" t="s">
        <v>14</v>
      </c>
      <c r="D46" s="159"/>
      <c r="E46" s="160"/>
      <c r="F46" s="51" t="s">
        <v>126</v>
      </c>
      <c r="G46" s="17">
        <v>2016</v>
      </c>
      <c r="H46" s="17">
        <v>2016</v>
      </c>
      <c r="I46" s="18">
        <v>2016</v>
      </c>
    </row>
    <row r="47" spans="1:11">
      <c r="A47" s="25"/>
      <c r="B47" s="37" t="s">
        <v>44</v>
      </c>
      <c r="C47" s="197" t="s">
        <v>45</v>
      </c>
      <c r="D47" s="198"/>
      <c r="E47" s="199"/>
      <c r="F47" s="38"/>
      <c r="G47" s="38"/>
      <c r="H47" s="38"/>
      <c r="I47" s="39"/>
    </row>
    <row r="48" spans="1:11">
      <c r="A48" s="25"/>
      <c r="B48" s="37" t="s">
        <v>46</v>
      </c>
      <c r="C48" s="182" t="s">
        <v>47</v>
      </c>
      <c r="D48" s="183"/>
      <c r="E48" s="184"/>
      <c r="F48" s="38">
        <f>C24</f>
        <v>477114</v>
      </c>
      <c r="G48" s="38">
        <f>E24</f>
        <v>373047</v>
      </c>
      <c r="H48" s="38">
        <f t="shared" ref="H48:I48" si="4">F24</f>
        <v>361178.39999999997</v>
      </c>
      <c r="I48" s="38">
        <f t="shared" si="4"/>
        <v>11868.600000000002</v>
      </c>
      <c r="K48" s="46"/>
    </row>
    <row r="49" spans="1:9">
      <c r="A49" s="25"/>
      <c r="B49" s="37" t="s">
        <v>48</v>
      </c>
      <c r="C49" s="182" t="s">
        <v>49</v>
      </c>
      <c r="D49" s="183"/>
      <c r="E49" s="184"/>
      <c r="F49" s="38">
        <v>0</v>
      </c>
      <c r="G49" s="38">
        <v>0</v>
      </c>
      <c r="H49" s="38">
        <v>0</v>
      </c>
      <c r="I49" s="39">
        <v>0</v>
      </c>
    </row>
    <row r="50" spans="1:9">
      <c r="A50" s="25"/>
      <c r="B50" s="37" t="s">
        <v>50</v>
      </c>
      <c r="C50" s="182" t="s">
        <v>51</v>
      </c>
      <c r="D50" s="183"/>
      <c r="E50" s="184"/>
      <c r="F50" s="38">
        <v>0</v>
      </c>
      <c r="G50" s="38">
        <v>0</v>
      </c>
      <c r="H50" s="38">
        <v>0</v>
      </c>
      <c r="I50" s="39">
        <v>0</v>
      </c>
    </row>
    <row r="51" spans="1:9">
      <c r="A51" s="25"/>
      <c r="B51" s="37" t="s">
        <v>52</v>
      </c>
      <c r="C51" s="182" t="s">
        <v>53</v>
      </c>
      <c r="D51" s="183"/>
      <c r="E51" s="184"/>
      <c r="F51" s="38">
        <v>0</v>
      </c>
      <c r="G51" s="38">
        <v>0</v>
      </c>
      <c r="H51" s="38">
        <v>0</v>
      </c>
      <c r="I51" s="39">
        <v>0</v>
      </c>
    </row>
    <row r="52" spans="1:9">
      <c r="A52" s="25"/>
      <c r="B52" s="37"/>
      <c r="C52" s="182"/>
      <c r="D52" s="183"/>
      <c r="E52" s="184"/>
      <c r="F52" s="38"/>
      <c r="G52" s="38"/>
      <c r="H52" s="38"/>
      <c r="I52" s="39"/>
    </row>
    <row r="53" spans="1:9">
      <c r="A53" s="25"/>
      <c r="B53" s="37"/>
      <c r="C53" s="182"/>
      <c r="D53" s="183"/>
      <c r="E53" s="184"/>
      <c r="F53" s="38"/>
      <c r="G53" s="38"/>
      <c r="H53" s="38"/>
      <c r="I53" s="39"/>
    </row>
    <row r="54" spans="1:9" ht="15.75" thickBot="1">
      <c r="A54" s="25"/>
      <c r="B54" s="47" t="s">
        <v>54</v>
      </c>
      <c r="C54" s="215" t="s">
        <v>54</v>
      </c>
      <c r="D54" s="216"/>
      <c r="E54" s="217"/>
      <c r="F54" s="48" t="s">
        <v>54</v>
      </c>
      <c r="G54" s="48" t="s">
        <v>54</v>
      </c>
      <c r="H54" s="48" t="s">
        <v>54</v>
      </c>
      <c r="I54" s="49" t="s">
        <v>54</v>
      </c>
    </row>
    <row r="55" spans="1:9" ht="15.75" thickBot="1">
      <c r="A55" s="25"/>
      <c r="B55" s="212" t="s">
        <v>55</v>
      </c>
      <c r="C55" s="213"/>
      <c r="D55" s="213"/>
      <c r="E55" s="214"/>
      <c r="F55" s="40">
        <f>SUM(F47:F54)</f>
        <v>477114</v>
      </c>
      <c r="G55" s="40">
        <f>SUM(G47:G54)</f>
        <v>373047</v>
      </c>
      <c r="H55" s="40">
        <f>SUM(H47:H54)</f>
        <v>361178.39999999997</v>
      </c>
      <c r="I55" s="41">
        <f>SUM(I47:I54)</f>
        <v>11868.600000000002</v>
      </c>
    </row>
    <row r="56" spans="1:9">
      <c r="A56" s="25"/>
      <c r="B56" s="26"/>
      <c r="C56" s="26"/>
      <c r="D56" s="26"/>
      <c r="E56" s="26"/>
      <c r="F56" s="26"/>
      <c r="G56" s="26"/>
      <c r="H56" s="26"/>
      <c r="I56" s="26"/>
    </row>
    <row r="57" spans="1:9">
      <c r="A57" s="25"/>
      <c r="B57" s="206" t="s">
        <v>32</v>
      </c>
      <c r="C57" s="146" t="s">
        <v>14</v>
      </c>
      <c r="D57" s="147"/>
      <c r="E57" s="149"/>
      <c r="F57" s="209" t="s">
        <v>33</v>
      </c>
      <c r="G57" s="146" t="s">
        <v>14</v>
      </c>
      <c r="H57" s="147"/>
      <c r="I57" s="146"/>
    </row>
    <row r="58" spans="1:9">
      <c r="A58" s="25"/>
      <c r="B58" s="207"/>
      <c r="C58" s="146" t="s">
        <v>34</v>
      </c>
      <c r="D58" s="147"/>
      <c r="E58" s="149"/>
      <c r="F58" s="210"/>
      <c r="G58" s="146" t="s">
        <v>34</v>
      </c>
      <c r="H58" s="147"/>
      <c r="I58" s="146"/>
    </row>
    <row r="59" spans="1:9">
      <c r="A59" s="25"/>
      <c r="B59" s="208"/>
      <c r="C59" s="146" t="s">
        <v>35</v>
      </c>
      <c r="D59" s="150"/>
      <c r="E59" s="152"/>
      <c r="F59" s="211"/>
      <c r="G59" s="146" t="s">
        <v>35</v>
      </c>
      <c r="H59" s="150"/>
      <c r="I59" s="161"/>
    </row>
    <row r="60" spans="1:9">
      <c r="A60" s="153"/>
      <c r="B60" s="97"/>
      <c r="C60" s="97"/>
      <c r="D60" s="97"/>
      <c r="E60" s="154"/>
      <c r="F60" s="97"/>
      <c r="G60" s="97"/>
      <c r="H60" s="97"/>
      <c r="I60" s="97"/>
    </row>
    <row r="61" spans="1:9" ht="15" customHeight="1">
      <c r="A61" s="153"/>
      <c r="B61" s="97"/>
      <c r="C61" s="97"/>
      <c r="D61" s="97"/>
      <c r="E61" s="154"/>
      <c r="F61" s="97"/>
      <c r="G61" s="162"/>
      <c r="H61" s="97"/>
      <c r="I61" s="97"/>
    </row>
    <row r="62" spans="1:9">
      <c r="A62" s="153"/>
      <c r="B62" s="97"/>
      <c r="C62" s="97"/>
      <c r="D62" s="97"/>
      <c r="E62" s="154"/>
      <c r="F62" s="97"/>
      <c r="G62" s="97"/>
      <c r="H62" s="97"/>
      <c r="I62" s="97"/>
    </row>
    <row r="63" spans="1:9">
      <c r="A63" s="153"/>
      <c r="B63" s="97"/>
      <c r="C63" s="97"/>
      <c r="D63" s="97"/>
      <c r="E63" s="154"/>
      <c r="F63" s="97"/>
      <c r="G63" s="97"/>
      <c r="H63" s="97"/>
      <c r="I63" s="97"/>
    </row>
    <row r="64" spans="1:9">
      <c r="A64" s="153"/>
      <c r="B64" s="97"/>
      <c r="C64" s="97"/>
      <c r="D64" s="97"/>
      <c r="E64" s="154"/>
      <c r="F64" s="97"/>
      <c r="G64" s="97"/>
      <c r="H64" s="97"/>
      <c r="I64" s="97"/>
    </row>
    <row r="65" spans="1:11">
      <c r="A65" s="153"/>
      <c r="B65" s="97"/>
      <c r="C65" s="97"/>
      <c r="D65" s="97"/>
      <c r="E65" s="154"/>
      <c r="F65" s="97"/>
      <c r="G65" s="97"/>
      <c r="H65" s="97"/>
      <c r="I65" s="97"/>
    </row>
    <row r="66" spans="1:11">
      <c r="A66" s="153"/>
      <c r="B66" s="97"/>
      <c r="C66" s="97"/>
      <c r="D66" s="97"/>
      <c r="E66" s="154"/>
      <c r="F66" s="97"/>
      <c r="G66" s="97"/>
      <c r="H66" s="97"/>
      <c r="I66" s="97"/>
    </row>
    <row r="67" spans="1:11">
      <c r="A67" s="153"/>
      <c r="B67" s="97"/>
      <c r="C67" s="97"/>
      <c r="D67" s="97"/>
      <c r="E67" s="154"/>
      <c r="F67" s="97"/>
      <c r="G67" s="97"/>
      <c r="H67" s="97"/>
      <c r="I67" s="97"/>
    </row>
    <row r="68" spans="1:11">
      <c r="A68" s="153"/>
      <c r="B68" s="97"/>
      <c r="C68" s="97"/>
      <c r="D68" s="97"/>
      <c r="E68" s="154"/>
      <c r="F68" s="97"/>
      <c r="G68" s="97"/>
      <c r="H68" s="97"/>
      <c r="I68" s="97"/>
    </row>
    <row r="69" spans="1:11">
      <c r="A69" s="153"/>
      <c r="B69" s="97"/>
      <c r="C69" s="97"/>
      <c r="D69" s="97"/>
      <c r="E69" s="154"/>
      <c r="F69" s="97"/>
      <c r="G69" s="97"/>
      <c r="H69" s="97"/>
      <c r="I69" s="97"/>
    </row>
    <row r="70" spans="1:11">
      <c r="A70" s="153"/>
      <c r="B70" s="97"/>
      <c r="C70" s="97"/>
      <c r="D70" s="97"/>
      <c r="E70" s="154"/>
      <c r="F70" s="97"/>
      <c r="G70" s="97"/>
      <c r="H70" s="97"/>
      <c r="I70" s="97"/>
    </row>
    <row r="71" spans="1:11">
      <c r="A71" s="153"/>
      <c r="B71" s="97"/>
      <c r="C71" s="97"/>
      <c r="D71" s="97"/>
      <c r="E71" s="154"/>
      <c r="F71" s="97"/>
      <c r="G71" s="97"/>
      <c r="H71" s="97"/>
      <c r="I71" s="97"/>
    </row>
    <row r="72" spans="1:11">
      <c r="A72" s="153"/>
      <c r="B72" s="97"/>
      <c r="C72" s="97"/>
      <c r="D72" s="97"/>
      <c r="E72" s="154"/>
      <c r="F72" s="97"/>
      <c r="G72" s="97"/>
      <c r="H72" s="97"/>
      <c r="I72" s="97"/>
    </row>
    <row r="73" spans="1:11">
      <c r="A73" s="153"/>
      <c r="B73" s="97"/>
      <c r="C73" s="97"/>
      <c r="D73" s="97"/>
      <c r="E73" s="154"/>
      <c r="F73" s="97"/>
      <c r="G73" s="97"/>
      <c r="H73" s="97"/>
      <c r="I73" s="97"/>
    </row>
    <row r="74" spans="1:11">
      <c r="A74" s="153"/>
      <c r="B74" s="97"/>
      <c r="C74" s="97"/>
      <c r="D74" s="97"/>
      <c r="E74" s="154"/>
      <c r="F74" s="97"/>
      <c r="G74" s="97"/>
      <c r="H74" s="97"/>
      <c r="I74" s="97"/>
    </row>
    <row r="76" spans="1:11">
      <c r="A76" s="1" t="s">
        <v>112</v>
      </c>
      <c r="B76" s="1"/>
      <c r="C76" s="1" t="s">
        <v>113</v>
      </c>
    </row>
    <row r="77" spans="1:11">
      <c r="A77" s="1"/>
    </row>
    <row r="78" spans="1:11" ht="15.75" thickBot="1">
      <c r="A78" s="26"/>
      <c r="B78" s="26"/>
      <c r="C78" s="26"/>
      <c r="D78" s="26"/>
      <c r="E78" s="26"/>
      <c r="F78" s="26"/>
      <c r="G78" t="str">
        <f>G2</f>
        <v>Janar -Dhjetor 16</v>
      </c>
      <c r="K78" s="26"/>
    </row>
    <row r="79" spans="1:11">
      <c r="A79" s="2"/>
      <c r="B79" s="42"/>
      <c r="C79" s="42"/>
      <c r="D79" s="42"/>
      <c r="E79" s="42"/>
      <c r="F79" s="43"/>
      <c r="G79" s="42"/>
      <c r="H79" s="42"/>
      <c r="I79" s="42"/>
      <c r="J79" s="42"/>
      <c r="K79" s="4"/>
    </row>
    <row r="80" spans="1:11">
      <c r="A80" s="5" t="s">
        <v>0</v>
      </c>
      <c r="B80" s="188"/>
      <c r="C80" s="189"/>
      <c r="D80" s="189"/>
      <c r="E80" s="189"/>
      <c r="F80" s="190"/>
      <c r="G80" s="106" t="s">
        <v>1</v>
      </c>
      <c r="H80" s="6" t="s">
        <v>2</v>
      </c>
      <c r="I80" s="163"/>
      <c r="J80" s="163"/>
      <c r="K80" s="164"/>
    </row>
    <row r="81" spans="1:14">
      <c r="A81" s="7"/>
      <c r="B81" s="8"/>
      <c r="C81" s="8"/>
      <c r="D81" s="8"/>
      <c r="E81" s="8"/>
      <c r="F81" s="8"/>
      <c r="G81" s="8"/>
      <c r="H81" s="8"/>
      <c r="I81" s="8"/>
      <c r="J81" s="8"/>
      <c r="K81" s="44"/>
    </row>
    <row r="82" spans="1:14">
      <c r="A82" s="10" t="s">
        <v>3</v>
      </c>
      <c r="B82" s="188" t="s">
        <v>133</v>
      </c>
      <c r="C82" s="189"/>
      <c r="D82" s="189"/>
      <c r="E82" s="189"/>
      <c r="F82" s="190"/>
      <c r="G82" s="106" t="s">
        <v>4</v>
      </c>
      <c r="H82" s="163">
        <v>1320</v>
      </c>
      <c r="I82" s="163"/>
      <c r="J82" s="163"/>
      <c r="K82" s="165"/>
    </row>
    <row r="83" spans="1:14">
      <c r="A83" s="11"/>
      <c r="B83" s="12"/>
      <c r="C83" s="12"/>
      <c r="D83" s="12"/>
      <c r="E83" s="12"/>
      <c r="F83" s="13"/>
      <c r="G83" s="13"/>
      <c r="H83" s="13"/>
      <c r="I83" s="13"/>
      <c r="J83" s="13"/>
      <c r="K83" s="45"/>
    </row>
    <row r="84" spans="1:14">
      <c r="A84" s="29"/>
      <c r="B84" s="16"/>
      <c r="C84" s="16"/>
      <c r="D84" s="16"/>
      <c r="E84" s="16"/>
      <c r="F84" s="191"/>
      <c r="G84" s="191"/>
      <c r="H84" s="191"/>
      <c r="I84" s="191"/>
      <c r="J84" s="191"/>
      <c r="K84" s="192"/>
    </row>
    <row r="85" spans="1:14">
      <c r="A85" s="29"/>
      <c r="B85" s="30"/>
      <c r="C85" s="30"/>
      <c r="D85" s="30"/>
      <c r="E85" s="30"/>
      <c r="F85" s="90"/>
      <c r="G85" s="90"/>
      <c r="H85" s="90"/>
      <c r="I85" s="90"/>
      <c r="J85" s="90"/>
      <c r="K85" s="91"/>
    </row>
    <row r="86" spans="1:14">
      <c r="A86" s="33" t="s">
        <v>58</v>
      </c>
      <c r="B86" s="30"/>
      <c r="C86" s="30"/>
      <c r="D86" s="30"/>
      <c r="E86" s="30"/>
      <c r="F86" s="71" t="s">
        <v>103</v>
      </c>
      <c r="G86" s="74" t="s">
        <v>103</v>
      </c>
      <c r="H86" s="74"/>
      <c r="I86" s="75" t="s">
        <v>104</v>
      </c>
      <c r="J86" s="76"/>
      <c r="K86" s="78" t="s">
        <v>74</v>
      </c>
    </row>
    <row r="87" spans="1:14">
      <c r="A87" s="34" t="s">
        <v>100</v>
      </c>
      <c r="B87" s="35" t="s">
        <v>108</v>
      </c>
      <c r="C87" s="36"/>
      <c r="D87" s="36"/>
      <c r="E87" s="74" t="s">
        <v>101</v>
      </c>
      <c r="F87" s="70" t="s">
        <v>102</v>
      </c>
      <c r="G87" s="70" t="s">
        <v>82</v>
      </c>
      <c r="H87" s="70" t="s">
        <v>106</v>
      </c>
      <c r="I87" s="70" t="s">
        <v>107</v>
      </c>
      <c r="J87" s="70" t="s">
        <v>105</v>
      </c>
      <c r="K87" s="77"/>
    </row>
    <row r="88" spans="1:14">
      <c r="A88" s="37" t="s">
        <v>62</v>
      </c>
      <c r="B88" s="182" t="s">
        <v>63</v>
      </c>
      <c r="C88" s="183"/>
      <c r="D88" s="184"/>
      <c r="E88" s="69" t="s">
        <v>109</v>
      </c>
      <c r="F88" s="79">
        <v>125</v>
      </c>
      <c r="G88" s="166">
        <v>125</v>
      </c>
      <c r="H88" s="80" t="s">
        <v>134</v>
      </c>
      <c r="I88" s="80"/>
      <c r="J88" s="80"/>
      <c r="K88" s="81"/>
    </row>
    <row r="89" spans="1:14">
      <c r="A89" s="37" t="s">
        <v>64</v>
      </c>
      <c r="B89" s="182" t="s">
        <v>65</v>
      </c>
      <c r="C89" s="183"/>
      <c r="D89" s="184"/>
      <c r="E89" s="69" t="s">
        <v>109</v>
      </c>
      <c r="F89" s="82">
        <v>162280</v>
      </c>
      <c r="G89" s="167">
        <f>83930+7750+9024+9216+31600+2500+18260</f>
        <v>162280</v>
      </c>
      <c r="H89" s="83" t="s">
        <v>134</v>
      </c>
      <c r="I89" s="83"/>
      <c r="J89" s="168"/>
      <c r="K89" s="81"/>
      <c r="M89" s="169"/>
      <c r="N89" s="169"/>
    </row>
    <row r="90" spans="1:14">
      <c r="A90" s="37" t="s">
        <v>66</v>
      </c>
      <c r="B90" s="182" t="s">
        <v>68</v>
      </c>
      <c r="C90" s="183"/>
      <c r="D90" s="184"/>
      <c r="E90" s="69" t="s">
        <v>109</v>
      </c>
      <c r="F90" s="167">
        <v>11</v>
      </c>
      <c r="G90" s="167">
        <v>11</v>
      </c>
      <c r="H90" s="83" t="s">
        <v>134</v>
      </c>
      <c r="I90" s="83"/>
      <c r="J90" s="80"/>
      <c r="K90" s="81"/>
    </row>
    <row r="91" spans="1:14">
      <c r="A91" s="37" t="s">
        <v>67</v>
      </c>
      <c r="B91" s="182" t="s">
        <v>99</v>
      </c>
      <c r="C91" s="183"/>
      <c r="D91" s="184"/>
      <c r="E91" s="69" t="s">
        <v>110</v>
      </c>
      <c r="F91" s="82">
        <v>12</v>
      </c>
      <c r="G91" s="167">
        <v>12</v>
      </c>
      <c r="H91" s="83" t="s">
        <v>134</v>
      </c>
      <c r="I91" s="83"/>
      <c r="J91" s="83"/>
      <c r="K91" s="81"/>
    </row>
    <row r="92" spans="1:14">
      <c r="A92" s="37" t="s">
        <v>69</v>
      </c>
      <c r="B92" s="182" t="s">
        <v>70</v>
      </c>
      <c r="C92" s="183"/>
      <c r="D92" s="184"/>
      <c r="E92" s="69" t="s">
        <v>111</v>
      </c>
      <c r="F92" s="82">
        <v>9</v>
      </c>
      <c r="G92" s="167">
        <v>8</v>
      </c>
      <c r="H92" s="83"/>
      <c r="I92" s="83"/>
      <c r="J92" s="83"/>
      <c r="K92" s="81" t="s">
        <v>135</v>
      </c>
    </row>
    <row r="93" spans="1:14">
      <c r="A93" s="37" t="s">
        <v>136</v>
      </c>
      <c r="B93" s="182" t="s">
        <v>137</v>
      </c>
      <c r="C93" s="183"/>
      <c r="D93" s="184"/>
      <c r="E93" s="69" t="s">
        <v>111</v>
      </c>
      <c r="F93" s="82">
        <v>8</v>
      </c>
      <c r="G93" s="167">
        <v>8</v>
      </c>
      <c r="H93" s="72" t="s">
        <v>134</v>
      </c>
      <c r="I93" s="72"/>
      <c r="J93" s="72"/>
      <c r="K93" s="81"/>
    </row>
    <row r="94" spans="1:14" ht="15.75" thickBot="1">
      <c r="A94" s="47" t="s">
        <v>138</v>
      </c>
      <c r="B94" s="87" t="s">
        <v>139</v>
      </c>
      <c r="C94" s="88"/>
      <c r="D94" s="89"/>
      <c r="E94" s="89" t="s">
        <v>111</v>
      </c>
      <c r="F94" s="170">
        <v>16</v>
      </c>
      <c r="G94" s="171">
        <v>16</v>
      </c>
      <c r="H94" s="73" t="s">
        <v>134</v>
      </c>
      <c r="I94" s="73"/>
      <c r="J94" s="73"/>
      <c r="K94" s="172"/>
    </row>
    <row r="95" spans="1:14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</row>
    <row r="96" spans="1:14">
      <c r="A96" s="206" t="s">
        <v>32</v>
      </c>
      <c r="B96" s="146" t="s">
        <v>14</v>
      </c>
      <c r="C96" s="147"/>
      <c r="D96" s="209" t="s">
        <v>33</v>
      </c>
      <c r="E96" s="173"/>
      <c r="F96" s="146" t="s">
        <v>14</v>
      </c>
      <c r="G96" s="146"/>
    </row>
    <row r="97" spans="1:9">
      <c r="A97" s="207"/>
      <c r="B97" s="146" t="s">
        <v>34</v>
      </c>
      <c r="C97" s="147"/>
      <c r="D97" s="210"/>
      <c r="E97" s="174"/>
      <c r="F97" s="146" t="s">
        <v>34</v>
      </c>
      <c r="G97" s="146"/>
    </row>
    <row r="98" spans="1:9">
      <c r="A98" s="208"/>
      <c r="B98" s="146" t="s">
        <v>35</v>
      </c>
      <c r="C98" s="150"/>
      <c r="D98" s="211"/>
      <c r="E98" s="175"/>
      <c r="F98" s="146" t="s">
        <v>35</v>
      </c>
      <c r="G98" s="161"/>
    </row>
    <row r="99" spans="1:9">
      <c r="A99" s="153"/>
      <c r="B99" s="97"/>
      <c r="C99" s="97"/>
      <c r="D99" s="154"/>
      <c r="E99" s="154"/>
      <c r="F99" s="97"/>
      <c r="G99" s="97"/>
    </row>
    <row r="100" spans="1:9">
      <c r="A100" s="153"/>
      <c r="B100" s="97"/>
      <c r="C100" s="97"/>
      <c r="D100" s="154"/>
      <c r="E100" s="154"/>
      <c r="F100" s="97"/>
      <c r="G100" s="97"/>
    </row>
    <row r="101" spans="1:9">
      <c r="A101" s="153"/>
      <c r="B101" s="97"/>
      <c r="C101" s="97"/>
      <c r="D101" s="154"/>
      <c r="E101" s="154"/>
      <c r="F101" s="97"/>
      <c r="G101" s="97"/>
    </row>
    <row r="102" spans="1:9">
      <c r="A102" s="153"/>
      <c r="B102" s="97"/>
      <c r="C102" s="97"/>
      <c r="D102" s="154"/>
      <c r="E102" s="154"/>
      <c r="F102" s="97"/>
      <c r="G102" s="97"/>
    </row>
    <row r="103" spans="1:9" ht="15" customHeight="1">
      <c r="A103" s="153"/>
      <c r="B103" s="97"/>
      <c r="C103" s="97" t="s">
        <v>40</v>
      </c>
      <c r="D103" s="154"/>
      <c r="E103" s="154"/>
      <c r="F103" s="97"/>
      <c r="G103" s="97"/>
    </row>
    <row r="104" spans="1:9">
      <c r="A104" s="153"/>
      <c r="B104" s="97"/>
      <c r="C104" s="97"/>
      <c r="D104" s="154"/>
      <c r="E104" s="154"/>
      <c r="F104" s="97"/>
      <c r="G104" s="97"/>
    </row>
    <row r="105" spans="1:9">
      <c r="A105" s="153"/>
      <c r="B105" s="97"/>
      <c r="C105" s="97"/>
      <c r="D105" s="154"/>
      <c r="E105" s="154"/>
      <c r="F105" s="97"/>
      <c r="G105" s="97"/>
    </row>
    <row r="106" spans="1:9">
      <c r="A106" s="153"/>
      <c r="B106" s="97"/>
      <c r="C106" s="97"/>
      <c r="D106" s="154"/>
      <c r="E106" s="154"/>
      <c r="F106" s="97"/>
      <c r="G106" s="97"/>
    </row>
    <row r="107" spans="1:9">
      <c r="A107" s="153"/>
      <c r="B107" s="97"/>
      <c r="C107" s="97"/>
      <c r="D107" s="154"/>
      <c r="E107" s="154"/>
      <c r="F107" s="97"/>
      <c r="G107" s="97"/>
    </row>
    <row r="108" spans="1:9">
      <c r="A108" s="153"/>
      <c r="B108" s="97"/>
      <c r="C108" s="97"/>
      <c r="D108" s="154"/>
      <c r="E108" s="154"/>
      <c r="F108" s="97"/>
      <c r="G108" s="97"/>
    </row>
    <row r="109" spans="1:9">
      <c r="A109" s="25"/>
      <c r="B109" s="25"/>
      <c r="C109" s="25"/>
      <c r="D109" s="25"/>
      <c r="E109" s="25"/>
      <c r="F109" s="25"/>
      <c r="G109" s="25"/>
      <c r="H109" s="25"/>
      <c r="I109" s="25"/>
    </row>
    <row r="110" spans="1:9">
      <c r="A110" s="25"/>
    </row>
    <row r="111" spans="1:9">
      <c r="A111" s="25"/>
      <c r="B111" s="1" t="s">
        <v>115</v>
      </c>
      <c r="C111" s="1"/>
      <c r="D111" s="1" t="s">
        <v>56</v>
      </c>
    </row>
    <row r="112" spans="1:9">
      <c r="A112" s="25"/>
      <c r="B112" s="1"/>
    </row>
    <row r="113" spans="1:14" ht="15.75" thickBot="1">
      <c r="A113" s="25"/>
      <c r="B113" s="26"/>
      <c r="C113" s="26"/>
      <c r="D113" s="26"/>
      <c r="E113" s="26"/>
      <c r="F113" s="26"/>
      <c r="G113" t="str">
        <f>G2</f>
        <v>Janar -Dhjetor 16</v>
      </c>
      <c r="H113" s="26"/>
      <c r="I113" s="26"/>
    </row>
    <row r="114" spans="1:14">
      <c r="A114" s="25"/>
      <c r="B114" s="2"/>
      <c r="C114" s="42"/>
      <c r="D114" s="42"/>
      <c r="E114" s="42"/>
      <c r="F114" s="43"/>
      <c r="G114" s="42"/>
      <c r="H114" s="4"/>
      <c r="I114" s="26"/>
    </row>
    <row r="115" spans="1:14">
      <c r="A115" s="25"/>
      <c r="B115" s="5" t="s">
        <v>0</v>
      </c>
      <c r="C115" s="188"/>
      <c r="D115" s="189"/>
      <c r="E115" s="189"/>
      <c r="F115" s="190"/>
      <c r="G115" s="106" t="s">
        <v>1</v>
      </c>
      <c r="H115" s="164"/>
      <c r="I115" s="26"/>
    </row>
    <row r="116" spans="1:14">
      <c r="A116" s="25"/>
      <c r="B116" s="7"/>
      <c r="C116" s="8"/>
      <c r="D116" s="8"/>
      <c r="E116" s="8"/>
      <c r="F116" s="8"/>
      <c r="G116" s="8"/>
      <c r="H116" s="44"/>
      <c r="I116" s="26"/>
    </row>
    <row r="117" spans="1:14">
      <c r="A117" s="25"/>
      <c r="B117" s="10" t="s">
        <v>3</v>
      </c>
      <c r="C117" s="188"/>
      <c r="D117" s="189"/>
      <c r="E117" s="189"/>
      <c r="F117" s="190"/>
      <c r="G117" s="106" t="s">
        <v>4</v>
      </c>
      <c r="H117" s="165"/>
      <c r="I117" s="26"/>
      <c r="K117" t="s">
        <v>140</v>
      </c>
    </row>
    <row r="118" spans="1:14">
      <c r="A118" s="25"/>
      <c r="B118" s="11"/>
      <c r="C118" s="12"/>
      <c r="D118" s="12"/>
      <c r="E118" s="12"/>
      <c r="F118" s="13"/>
      <c r="G118" s="13"/>
      <c r="H118" s="45"/>
      <c r="I118" s="26"/>
    </row>
    <row r="119" spans="1:14">
      <c r="A119" s="25"/>
      <c r="B119" s="29"/>
      <c r="C119" s="16"/>
      <c r="D119" s="16"/>
      <c r="E119" s="16"/>
      <c r="F119" s="185" t="s">
        <v>57</v>
      </c>
      <c r="G119" s="186"/>
      <c r="H119" s="196"/>
      <c r="I119" s="26"/>
    </row>
    <row r="120" spans="1:14">
      <c r="A120" s="25"/>
      <c r="B120" s="29"/>
      <c r="C120" s="30"/>
      <c r="D120" s="30"/>
      <c r="E120" s="30"/>
      <c r="F120" s="31"/>
      <c r="G120" s="31"/>
      <c r="H120" s="32" t="s">
        <v>117</v>
      </c>
      <c r="I120" s="26"/>
    </row>
    <row r="121" spans="1:14">
      <c r="A121" s="25"/>
      <c r="B121" s="33" t="s">
        <v>58</v>
      </c>
      <c r="C121" s="30"/>
      <c r="D121" s="30"/>
      <c r="E121" s="30"/>
      <c r="F121" s="17" t="s">
        <v>42</v>
      </c>
      <c r="G121" s="17" t="s">
        <v>59</v>
      </c>
      <c r="H121" s="18" t="s">
        <v>12</v>
      </c>
      <c r="I121" s="26"/>
      <c r="K121" s="46"/>
    </row>
    <row r="122" spans="1:14">
      <c r="A122" s="25"/>
      <c r="B122" s="34" t="s">
        <v>60</v>
      </c>
      <c r="C122" s="35" t="s">
        <v>61</v>
      </c>
      <c r="D122" s="36"/>
      <c r="E122" s="36"/>
      <c r="F122" s="17" t="s">
        <v>126</v>
      </c>
      <c r="G122" s="17">
        <v>2016</v>
      </c>
      <c r="H122" s="18">
        <v>2016</v>
      </c>
      <c r="I122" s="26"/>
    </row>
    <row r="123" spans="1:14">
      <c r="A123" s="25"/>
      <c r="B123" s="37" t="s">
        <v>62</v>
      </c>
      <c r="C123" s="182" t="s">
        <v>63</v>
      </c>
      <c r="D123" s="183"/>
      <c r="E123" s="184"/>
      <c r="F123" s="38">
        <v>6700</v>
      </c>
      <c r="G123" s="38">
        <v>1852</v>
      </c>
      <c r="H123" s="176">
        <v>1852</v>
      </c>
      <c r="I123" s="85"/>
      <c r="K123" s="46"/>
    </row>
    <row r="124" spans="1:14">
      <c r="A124" s="25"/>
      <c r="B124" s="37" t="s">
        <v>64</v>
      </c>
      <c r="C124" s="182" t="s">
        <v>65</v>
      </c>
      <c r="D124" s="183"/>
      <c r="E124" s="184"/>
      <c r="F124" s="38">
        <v>203265</v>
      </c>
      <c r="G124" s="38">
        <v>155638</v>
      </c>
      <c r="H124" s="177">
        <f>100312+17000+5550+989+10254+711+11252+4085</f>
        <v>150153</v>
      </c>
      <c r="I124" s="85"/>
      <c r="K124" s="46"/>
      <c r="L124" s="46"/>
    </row>
    <row r="125" spans="1:14">
      <c r="A125" s="25"/>
      <c r="B125" s="37" t="s">
        <v>66</v>
      </c>
      <c r="C125" s="182" t="s">
        <v>68</v>
      </c>
      <c r="D125" s="183"/>
      <c r="E125" s="184"/>
      <c r="F125" s="38">
        <v>2100</v>
      </c>
      <c r="G125" s="38">
        <v>2100</v>
      </c>
      <c r="H125" s="39">
        <v>1913</v>
      </c>
      <c r="I125" s="85"/>
      <c r="K125" s="46"/>
    </row>
    <row r="126" spans="1:14">
      <c r="A126" s="25"/>
      <c r="B126" s="37" t="s">
        <v>67</v>
      </c>
      <c r="C126" s="182" t="s">
        <v>141</v>
      </c>
      <c r="D126" s="183"/>
      <c r="E126" s="184"/>
      <c r="F126" s="38">
        <v>1000</v>
      </c>
      <c r="G126" s="38">
        <v>150</v>
      </c>
      <c r="H126" s="39">
        <v>129</v>
      </c>
      <c r="I126" s="85"/>
      <c r="K126" s="46"/>
    </row>
    <row r="127" spans="1:14">
      <c r="A127" s="25"/>
      <c r="B127" s="37" t="s">
        <v>69</v>
      </c>
      <c r="C127" s="182" t="s">
        <v>99</v>
      </c>
      <c r="D127" s="183"/>
      <c r="E127" s="184"/>
      <c r="F127" s="38">
        <f>239134+16000-660</f>
        <v>254474</v>
      </c>
      <c r="G127" s="38">
        <v>203732</v>
      </c>
      <c r="H127" s="39">
        <v>200636.7</v>
      </c>
      <c r="I127" s="85"/>
      <c r="K127" s="46"/>
      <c r="L127" s="46"/>
    </row>
    <row r="128" spans="1:14">
      <c r="A128" s="25"/>
      <c r="B128" s="37" t="s">
        <v>136</v>
      </c>
      <c r="C128" s="182" t="s">
        <v>70</v>
      </c>
      <c r="D128" s="183"/>
      <c r="E128" s="184"/>
      <c r="F128" s="38">
        <v>2575</v>
      </c>
      <c r="G128" s="115">
        <f>2575</f>
        <v>2575</v>
      </c>
      <c r="H128" s="178">
        <f>1745+557+12</f>
        <v>2314</v>
      </c>
      <c r="I128" s="85"/>
      <c r="K128" s="46"/>
      <c r="N128" s="46"/>
    </row>
    <row r="129" spans="1:13">
      <c r="A129" s="25"/>
      <c r="B129" s="37" t="s">
        <v>138</v>
      </c>
      <c r="C129" s="182" t="s">
        <v>137</v>
      </c>
      <c r="D129" s="183"/>
      <c r="E129" s="184"/>
      <c r="F129" s="38">
        <v>5800</v>
      </c>
      <c r="G129" s="115">
        <v>5800</v>
      </c>
      <c r="H129" s="39">
        <v>3947.7</v>
      </c>
      <c r="I129" s="26"/>
      <c r="K129" s="46"/>
      <c r="M129" s="46"/>
    </row>
    <row r="130" spans="1:13">
      <c r="A130" s="25"/>
      <c r="B130" s="37" t="s">
        <v>142</v>
      </c>
      <c r="C130" s="114" t="s">
        <v>139</v>
      </c>
      <c r="D130" s="179"/>
      <c r="E130" s="69"/>
      <c r="F130" s="38">
        <v>1200</v>
      </c>
      <c r="G130" s="115">
        <v>1200</v>
      </c>
      <c r="H130" s="39">
        <v>233</v>
      </c>
      <c r="I130" s="26"/>
      <c r="K130" s="46"/>
      <c r="M130" s="46"/>
    </row>
    <row r="131" spans="1:13" ht="15.75" thickBot="1">
      <c r="A131" s="25"/>
      <c r="B131" s="47"/>
      <c r="C131" s="215"/>
      <c r="D131" s="216"/>
      <c r="E131" s="217"/>
      <c r="F131" s="48">
        <f>SUM(F123:F130)</f>
        <v>477114</v>
      </c>
      <c r="G131" s="48">
        <f>SUM(G123:G130)</f>
        <v>373047</v>
      </c>
      <c r="H131" s="49">
        <f>SUM(H123:H130)</f>
        <v>361178.4</v>
      </c>
      <c r="I131" s="85"/>
      <c r="K131" s="46"/>
      <c r="L131" s="46"/>
    </row>
    <row r="132" spans="1:13">
      <c r="A132" s="25"/>
      <c r="B132" s="1"/>
      <c r="C132" s="26"/>
      <c r="D132" s="26"/>
      <c r="E132" s="26"/>
      <c r="F132" s="26"/>
      <c r="G132" s="26"/>
      <c r="H132" s="26"/>
      <c r="I132" s="26"/>
      <c r="K132" s="46"/>
      <c r="M132" s="46"/>
    </row>
    <row r="133" spans="1:13">
      <c r="A133" s="25"/>
      <c r="B133" s="206" t="s">
        <v>32</v>
      </c>
      <c r="C133" s="146" t="s">
        <v>14</v>
      </c>
      <c r="D133" s="147"/>
      <c r="E133" s="209" t="s">
        <v>33</v>
      </c>
      <c r="F133" s="146" t="s">
        <v>14</v>
      </c>
      <c r="G133" s="147"/>
      <c r="H133" s="147"/>
      <c r="I133" s="149"/>
      <c r="L133" s="46"/>
    </row>
    <row r="134" spans="1:13">
      <c r="A134" s="25"/>
      <c r="B134" s="207"/>
      <c r="C134" s="146" t="s">
        <v>34</v>
      </c>
      <c r="D134" s="147"/>
      <c r="E134" s="210"/>
      <c r="F134" s="146" t="s">
        <v>34</v>
      </c>
      <c r="G134" s="147"/>
      <c r="H134" s="147"/>
      <c r="I134" s="149"/>
    </row>
    <row r="135" spans="1:13">
      <c r="A135" s="25"/>
      <c r="B135" s="208"/>
      <c r="C135" s="146" t="s">
        <v>35</v>
      </c>
      <c r="D135" s="150"/>
      <c r="E135" s="211"/>
      <c r="F135" s="146" t="s">
        <v>35</v>
      </c>
      <c r="G135" s="150"/>
      <c r="H135" s="150"/>
      <c r="I135" s="152"/>
    </row>
    <row r="136" spans="1:13">
      <c r="A136" s="25"/>
      <c r="B136" s="25"/>
      <c r="C136" s="25"/>
      <c r="D136" s="25"/>
      <c r="E136" s="25"/>
      <c r="F136" s="25"/>
      <c r="G136" s="25"/>
      <c r="H136" s="25"/>
      <c r="I136" s="25"/>
      <c r="K136" s="46"/>
    </row>
    <row r="137" spans="1:13">
      <c r="A137" s="25"/>
      <c r="B137" s="25"/>
      <c r="C137" s="25"/>
      <c r="D137" s="25"/>
      <c r="E137" s="25"/>
      <c r="F137" s="64"/>
      <c r="G137" s="64"/>
      <c r="H137" s="64"/>
      <c r="I137" s="25"/>
      <c r="L137" s="46"/>
    </row>
    <row r="138" spans="1:13">
      <c r="A138" s="25"/>
      <c r="B138" s="25"/>
      <c r="C138" s="25"/>
      <c r="D138" s="25"/>
      <c r="E138" s="25"/>
      <c r="F138" s="25"/>
      <c r="G138" s="25"/>
      <c r="H138" s="64"/>
      <c r="I138" s="25"/>
    </row>
    <row r="139" spans="1:13">
      <c r="A139" s="25"/>
      <c r="B139" s="25"/>
      <c r="C139" s="25"/>
      <c r="D139" s="25"/>
      <c r="E139" s="25"/>
      <c r="F139" s="25"/>
      <c r="G139" s="25"/>
      <c r="H139" s="64"/>
      <c r="I139" s="25"/>
    </row>
    <row r="140" spans="1:13">
      <c r="A140" s="25"/>
      <c r="B140" s="25"/>
      <c r="C140" s="25"/>
      <c r="D140" s="25"/>
      <c r="E140" s="25"/>
      <c r="F140" s="25"/>
      <c r="G140" s="25"/>
      <c r="H140" s="64"/>
      <c r="I140" s="25"/>
    </row>
    <row r="141" spans="1:13">
      <c r="A141" s="25"/>
      <c r="B141" s="25"/>
      <c r="C141" s="25"/>
      <c r="D141" s="25"/>
      <c r="E141" s="25"/>
      <c r="F141" s="25"/>
      <c r="G141" s="25"/>
      <c r="H141" s="25"/>
      <c r="I141" s="25"/>
    </row>
    <row r="142" spans="1:13">
      <c r="A142" s="25"/>
      <c r="B142" s="25"/>
      <c r="C142" s="25"/>
      <c r="D142" s="25"/>
      <c r="E142" s="25"/>
      <c r="F142" s="25"/>
      <c r="G142" s="25"/>
      <c r="H142" s="25"/>
      <c r="I142" s="25"/>
    </row>
    <row r="143" spans="1:13">
      <c r="A143" s="25"/>
      <c r="B143" s="25"/>
      <c r="C143" s="25"/>
      <c r="D143" s="25"/>
      <c r="E143" s="25"/>
      <c r="F143" s="25"/>
      <c r="G143" s="25"/>
      <c r="H143" s="25"/>
      <c r="I143" s="25"/>
    </row>
    <row r="144" spans="1:13">
      <c r="A144" s="25"/>
      <c r="B144" s="25"/>
      <c r="C144" s="25"/>
      <c r="D144" s="25"/>
      <c r="E144" s="25"/>
      <c r="F144" s="25"/>
      <c r="G144" s="25"/>
      <c r="H144" s="25"/>
      <c r="I144" s="25"/>
    </row>
    <row r="145" spans="1:15">
      <c r="A145" s="25"/>
      <c r="B145" s="25"/>
      <c r="C145" s="25"/>
      <c r="D145" s="25"/>
      <c r="E145" s="25"/>
      <c r="F145" s="25"/>
      <c r="G145" s="25"/>
      <c r="H145" s="25"/>
      <c r="I145" s="25"/>
      <c r="J145" s="25"/>
    </row>
    <row r="146" spans="1:15">
      <c r="A146" s="25"/>
      <c r="B146" s="25"/>
      <c r="C146" s="25"/>
      <c r="D146" s="25"/>
      <c r="E146" s="25"/>
      <c r="F146" s="25"/>
      <c r="G146" s="25"/>
      <c r="H146" s="25"/>
      <c r="I146" s="25"/>
    </row>
    <row r="147" spans="1:15">
      <c r="A147" s="25"/>
      <c r="B147" s="25"/>
      <c r="C147" s="25"/>
      <c r="D147" s="25"/>
      <c r="E147" s="25"/>
      <c r="F147" s="64"/>
      <c r="G147" s="64"/>
      <c r="H147" s="25"/>
      <c r="I147" s="25"/>
      <c r="O147" s="46"/>
    </row>
    <row r="148" spans="1:15">
      <c r="A148" s="25"/>
      <c r="B148" s="25"/>
      <c r="C148" s="25"/>
      <c r="D148" s="25"/>
      <c r="E148" s="25"/>
      <c r="F148" s="25"/>
      <c r="G148" s="25"/>
      <c r="H148" s="25"/>
      <c r="I148" s="25"/>
      <c r="M148" s="46"/>
    </row>
    <row r="149" spans="1:15">
      <c r="A149" s="25"/>
      <c r="B149" s="25"/>
      <c r="C149" s="25"/>
      <c r="D149" s="25"/>
      <c r="E149" s="25"/>
      <c r="F149" s="25"/>
      <c r="G149" s="25"/>
      <c r="H149" s="25"/>
      <c r="I149" s="25"/>
    </row>
    <row r="150" spans="1:15">
      <c r="A150" s="25"/>
      <c r="B150" s="1" t="s">
        <v>116</v>
      </c>
      <c r="C150" s="1"/>
      <c r="D150" s="1" t="s">
        <v>71</v>
      </c>
    </row>
    <row r="151" spans="1:15">
      <c r="A151" s="25"/>
      <c r="B151" s="1"/>
      <c r="G151" t="str">
        <f>G113</f>
        <v>Janar -Dhjetor 16</v>
      </c>
    </row>
    <row r="152" spans="1:15">
      <c r="A152" s="25"/>
      <c r="C152" s="1"/>
      <c r="H152" s="1" t="s">
        <v>72</v>
      </c>
    </row>
    <row r="153" spans="1:15">
      <c r="A153" s="25"/>
      <c r="B153" s="50"/>
      <c r="C153" s="31" t="s">
        <v>73</v>
      </c>
      <c r="D153" s="185" t="s">
        <v>143</v>
      </c>
      <c r="E153" s="186"/>
      <c r="F153" s="187"/>
      <c r="G153" s="185" t="s">
        <v>74</v>
      </c>
      <c r="H153" s="187"/>
    </row>
    <row r="154" spans="1:15">
      <c r="A154" s="25"/>
      <c r="B154" s="17" t="s">
        <v>75</v>
      </c>
      <c r="C154" s="17" t="s">
        <v>76</v>
      </c>
      <c r="D154" s="50"/>
      <c r="E154" s="50"/>
      <c r="F154" s="51"/>
      <c r="G154" s="17" t="s">
        <v>77</v>
      </c>
      <c r="H154" s="51" t="s">
        <v>78</v>
      </c>
    </row>
    <row r="155" spans="1:15">
      <c r="A155" s="25"/>
      <c r="B155" s="52"/>
      <c r="C155" s="53" t="s">
        <v>79</v>
      </c>
      <c r="D155" s="52" t="s">
        <v>80</v>
      </c>
      <c r="E155" s="52" t="s">
        <v>81</v>
      </c>
      <c r="F155" s="54" t="s">
        <v>82</v>
      </c>
      <c r="G155" s="53" t="s">
        <v>83</v>
      </c>
      <c r="H155" s="54" t="s">
        <v>84</v>
      </c>
    </row>
    <row r="156" spans="1:15">
      <c r="A156" s="25"/>
      <c r="B156" s="55"/>
      <c r="C156" s="55"/>
      <c r="D156" s="56"/>
      <c r="E156" s="55"/>
      <c r="F156" s="55"/>
      <c r="G156" s="57"/>
      <c r="H156" s="55"/>
    </row>
    <row r="157" spans="1:15">
      <c r="A157" s="25"/>
      <c r="B157" s="65" t="s">
        <v>85</v>
      </c>
      <c r="C157" s="65">
        <v>16000</v>
      </c>
      <c r="D157" s="65">
        <v>16000</v>
      </c>
      <c r="E157" s="65"/>
      <c r="F157" s="180">
        <v>7417.6</v>
      </c>
      <c r="G157" s="68"/>
      <c r="H157" s="65"/>
    </row>
    <row r="158" spans="1:15">
      <c r="A158" s="25"/>
      <c r="B158" s="65" t="s">
        <v>144</v>
      </c>
      <c r="C158" s="65">
        <v>5800</v>
      </c>
      <c r="D158" s="65">
        <v>5800</v>
      </c>
      <c r="E158" s="65"/>
      <c r="F158" s="180">
        <v>3947.7</v>
      </c>
      <c r="G158" s="68"/>
      <c r="H158" s="65"/>
    </row>
    <row r="159" spans="1:15">
      <c r="A159" s="25"/>
      <c r="B159" s="65" t="s">
        <v>139</v>
      </c>
      <c r="C159" s="65">
        <v>1200</v>
      </c>
      <c r="D159" s="65">
        <v>1200</v>
      </c>
      <c r="E159" s="65"/>
      <c r="F159" s="65">
        <v>233.7</v>
      </c>
      <c r="G159" s="68"/>
      <c r="H159" s="65"/>
    </row>
    <row r="160" spans="1:15">
      <c r="A160" s="25"/>
    </row>
    <row r="161" spans="1:11" ht="15.75">
      <c r="A161" s="25"/>
      <c r="C161" s="58"/>
      <c r="D161" s="59"/>
      <c r="E161" s="59"/>
      <c r="F161" s="59"/>
      <c r="G161" t="str">
        <f>G151</f>
        <v>Janar -Dhjetor 16</v>
      </c>
      <c r="H161" s="22"/>
      <c r="I161" s="1" t="s">
        <v>72</v>
      </c>
    </row>
    <row r="162" spans="1:11">
      <c r="A162" s="25"/>
      <c r="B162" s="31"/>
      <c r="C162" s="60" t="s">
        <v>86</v>
      </c>
      <c r="D162" s="31" t="s">
        <v>87</v>
      </c>
      <c r="E162" s="31" t="s">
        <v>88</v>
      </c>
      <c r="F162" s="31" t="s">
        <v>89</v>
      </c>
      <c r="G162" s="61" t="s">
        <v>90</v>
      </c>
      <c r="H162" s="185" t="s">
        <v>74</v>
      </c>
      <c r="I162" s="187"/>
    </row>
    <row r="163" spans="1:11">
      <c r="A163" s="25"/>
      <c r="B163" s="17" t="s">
        <v>75</v>
      </c>
      <c r="C163" s="62" t="s">
        <v>91</v>
      </c>
      <c r="D163" s="17" t="s">
        <v>92</v>
      </c>
      <c r="E163" s="17" t="s">
        <v>93</v>
      </c>
      <c r="F163" s="17" t="s">
        <v>94</v>
      </c>
      <c r="G163" s="51" t="s">
        <v>95</v>
      </c>
      <c r="H163" s="51" t="s">
        <v>77</v>
      </c>
      <c r="I163" s="51" t="s">
        <v>78</v>
      </c>
    </row>
    <row r="164" spans="1:11">
      <c r="A164" s="25"/>
      <c r="B164" s="53"/>
      <c r="C164" s="63"/>
      <c r="D164" s="53" t="s">
        <v>96</v>
      </c>
      <c r="E164" s="53" t="s">
        <v>79</v>
      </c>
      <c r="F164" s="53" t="s">
        <v>145</v>
      </c>
      <c r="G164" s="54" t="s">
        <v>97</v>
      </c>
      <c r="H164" s="54" t="s">
        <v>83</v>
      </c>
      <c r="I164" s="54" t="s">
        <v>84</v>
      </c>
    </row>
    <row r="165" spans="1:11" ht="22.5">
      <c r="A165" s="25"/>
      <c r="B165" s="181" t="s">
        <v>146</v>
      </c>
      <c r="C165" s="65" t="s">
        <v>147</v>
      </c>
      <c r="D165" s="181" t="s">
        <v>148</v>
      </c>
      <c r="E165" s="67">
        <v>109200</v>
      </c>
      <c r="F165" s="38">
        <v>101000</v>
      </c>
      <c r="G165" s="84">
        <v>49129</v>
      </c>
      <c r="H165" s="68"/>
      <c r="I165" s="65"/>
    </row>
    <row r="166" spans="1:11">
      <c r="A166" s="25"/>
      <c r="B166" s="65"/>
      <c r="C166" s="65"/>
      <c r="D166" s="66"/>
      <c r="E166" s="67"/>
      <c r="F166" s="38"/>
      <c r="G166" s="84"/>
      <c r="H166" s="68"/>
      <c r="I166" s="65"/>
      <c r="K166" t="s">
        <v>40</v>
      </c>
    </row>
    <row r="167" spans="1:11">
      <c r="A167" s="25"/>
      <c r="B167" s="65"/>
      <c r="C167" s="65"/>
      <c r="D167" s="66"/>
      <c r="E167" s="67"/>
      <c r="F167" s="65"/>
      <c r="G167" s="68"/>
      <c r="H167" s="68"/>
      <c r="I167" s="65"/>
    </row>
    <row r="168" spans="1:11">
      <c r="A168" s="25"/>
      <c r="B168" s="65"/>
      <c r="C168" s="65"/>
      <c r="D168" s="65"/>
      <c r="E168" s="65"/>
      <c r="F168" s="65"/>
      <c r="G168" s="65"/>
      <c r="H168" s="65"/>
      <c r="I168" s="65"/>
    </row>
    <row r="169" spans="1:11">
      <c r="A169" s="25"/>
      <c r="B169" s="65"/>
      <c r="C169" s="65"/>
      <c r="D169" s="65"/>
      <c r="E169" s="65"/>
      <c r="F169" s="65"/>
      <c r="G169" s="65"/>
      <c r="H169" s="65"/>
      <c r="I169" s="65"/>
    </row>
    <row r="170" spans="1:11">
      <c r="A170" s="25"/>
      <c r="B170" s="65"/>
      <c r="C170" s="65"/>
      <c r="D170" s="65"/>
      <c r="E170" s="65"/>
      <c r="F170" s="65"/>
      <c r="G170" s="65"/>
      <c r="H170" s="65"/>
      <c r="I170" s="65"/>
    </row>
  </sheetData>
  <mergeCells count="45">
    <mergeCell ref="B133:B135"/>
    <mergeCell ref="E133:E135"/>
    <mergeCell ref="A96:A98"/>
    <mergeCell ref="D96:D98"/>
    <mergeCell ref="C115:F115"/>
    <mergeCell ref="C117:F117"/>
    <mergeCell ref="F119:H119"/>
    <mergeCell ref="B4:E4"/>
    <mergeCell ref="B6:E6"/>
    <mergeCell ref="C8:G8"/>
    <mergeCell ref="A31:A33"/>
    <mergeCell ref="C31:C33"/>
    <mergeCell ref="C41:G41"/>
    <mergeCell ref="F43:I43"/>
    <mergeCell ref="C47:E47"/>
    <mergeCell ref="C48:E48"/>
    <mergeCell ref="B80:F80"/>
    <mergeCell ref="C49:E49"/>
    <mergeCell ref="C50:E50"/>
    <mergeCell ref="B55:E55"/>
    <mergeCell ref="B57:B59"/>
    <mergeCell ref="F57:F59"/>
    <mergeCell ref="C51:E51"/>
    <mergeCell ref="C52:E52"/>
    <mergeCell ref="C53:E53"/>
    <mergeCell ref="C54:E54"/>
    <mergeCell ref="B82:F82"/>
    <mergeCell ref="F84:K84"/>
    <mergeCell ref="B88:D88"/>
    <mergeCell ref="C123:E123"/>
    <mergeCell ref="C124:E124"/>
    <mergeCell ref="B89:D89"/>
    <mergeCell ref="B90:D90"/>
    <mergeCell ref="B91:D91"/>
    <mergeCell ref="B92:D92"/>
    <mergeCell ref="B93:D93"/>
    <mergeCell ref="C125:E125"/>
    <mergeCell ref="C126:E126"/>
    <mergeCell ref="D153:F153"/>
    <mergeCell ref="G153:H153"/>
    <mergeCell ref="H162:I162"/>
    <mergeCell ref="C127:E127"/>
    <mergeCell ref="C128:E128"/>
    <mergeCell ref="C129:E129"/>
    <mergeCell ref="C131:E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2017-09-11T09:21:10Z</dcterms:modified>
</cp:coreProperties>
</file>