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24226"/>
  <xr:revisionPtr revIDLastSave="0" documentId="13_ncr:1_{2D0EF98B-7C38-478F-96EF-E60F1DAFF077}" xr6:coauthVersionLast="36" xr6:coauthVersionMax="36" xr10:uidLastSave="{00000000-0000-0000-0000-000000000000}"/>
  <bookViews>
    <workbookView xWindow="0" yWindow="0" windowWidth="28740" windowHeight="12165" tabRatio="753" xr2:uid="{00000000-000D-0000-FFFF-FFFF00000000}"/>
  </bookViews>
  <sheets>
    <sheet name="Kapaku-Cover" sheetId="17" r:id="rId1"/>
    <sheet name="Permbajtja-Content" sheetId="15" r:id="rId2"/>
    <sheet name="sup23pp" sheetId="52" r:id="rId3"/>
    <sheet name="use23pp" sheetId="53" r:id="rId4"/>
    <sheet name="sup23cp" sheetId="54" r:id="rId5"/>
    <sheet name="use23cp" sheetId="5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d" localSheetId="4">#REF!</definedName>
    <definedName name="ad" localSheetId="2">#REF!</definedName>
    <definedName name="ad" localSheetId="5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4">#REF!</definedName>
    <definedName name="datab" localSheetId="2">#REF!</definedName>
    <definedName name="datab" localSheetId="5">#REF!</definedName>
    <definedName name="datab" localSheetId="3">#REF!</definedName>
    <definedName name="datab">#REF!</definedName>
    <definedName name="_xlnm.Database" localSheetId="4">#REF!</definedName>
    <definedName name="_xlnm.Database" localSheetId="2">#REF!</definedName>
    <definedName name="_xlnm.Database" localSheetId="5">#REF!</definedName>
    <definedName name="_xlnm.Database" localSheetId="3">#REF!</definedName>
    <definedName name="_xlnm.Database">#REF!</definedName>
    <definedName name="dfd" localSheetId="4">#REF!</definedName>
    <definedName name="dfd" localSheetId="2">#REF!</definedName>
    <definedName name="dfd" localSheetId="5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2">#REF!</definedName>
    <definedName name="SubPermbledhese" localSheetId="5">#REF!</definedName>
    <definedName name="SubPermbledhese" localSheetId="3">#REF!</definedName>
    <definedName name="SubPermbledhese">#REF!</definedName>
    <definedName name="Taxes_constp_2010" localSheetId="4">#REF!</definedName>
    <definedName name="Taxes_constp_2010" localSheetId="2">#REF!</definedName>
    <definedName name="Taxes_constp_2010" localSheetId="5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BO80" i="55" l="1"/>
  <c r="BN80" i="55"/>
  <c r="BM80" i="55"/>
  <c r="BL80" i="55"/>
  <c r="BK80" i="55"/>
  <c r="BJ80" i="55"/>
  <c r="BI80" i="55"/>
  <c r="BH80" i="55"/>
  <c r="BG80" i="55"/>
  <c r="BF80" i="55"/>
  <c r="BE80" i="55"/>
  <c r="BD80" i="55"/>
  <c r="BC80" i="55"/>
  <c r="BB80" i="55"/>
  <c r="BA80" i="55"/>
  <c r="AZ80" i="55"/>
  <c r="AY80" i="55"/>
  <c r="AX80" i="55"/>
  <c r="AW80" i="55"/>
  <c r="AV80" i="55"/>
  <c r="AU80" i="55"/>
  <c r="AT80" i="55"/>
  <c r="AS80" i="55"/>
  <c r="AR80" i="55"/>
  <c r="AQ80" i="55"/>
  <c r="AP80" i="55"/>
  <c r="AO80" i="55"/>
  <c r="AN80" i="55"/>
  <c r="AM80" i="55"/>
  <c r="AL80" i="55"/>
  <c r="AK80" i="55"/>
  <c r="AJ80" i="55"/>
  <c r="AI80" i="55"/>
  <c r="AH80" i="55"/>
  <c r="AG80" i="55"/>
  <c r="AF80" i="55"/>
  <c r="AE80" i="55"/>
  <c r="AD80" i="55"/>
  <c r="AC80" i="55"/>
  <c r="AB80" i="55"/>
  <c r="AA80" i="55"/>
  <c r="Z80" i="55"/>
  <c r="Y80" i="55"/>
  <c r="X80" i="55"/>
  <c r="W80" i="55"/>
  <c r="V80" i="55"/>
  <c r="U80" i="55"/>
  <c r="T80" i="55"/>
  <c r="S80" i="55"/>
  <c r="R80" i="55"/>
  <c r="Q80" i="55"/>
  <c r="P80" i="55"/>
  <c r="O80" i="55"/>
  <c r="N80" i="55"/>
  <c r="M80" i="55"/>
  <c r="L80" i="55"/>
  <c r="K80" i="55"/>
  <c r="J80" i="55"/>
  <c r="I80" i="55"/>
  <c r="H80" i="55"/>
  <c r="G80" i="55"/>
  <c r="F80" i="55"/>
  <c r="E80" i="55"/>
  <c r="D80" i="55"/>
  <c r="BP80" i="55" s="1"/>
  <c r="BP79" i="55"/>
  <c r="BP78" i="55"/>
  <c r="BP77" i="55"/>
  <c r="BW74" i="55"/>
  <c r="BU74" i="55"/>
  <c r="BT74" i="55"/>
  <c r="BR74" i="55"/>
  <c r="BQ74" i="55"/>
  <c r="BO74" i="55"/>
  <c r="BN74" i="55"/>
  <c r="BM74" i="55"/>
  <c r="BL74" i="55"/>
  <c r="BK74" i="55"/>
  <c r="BJ74" i="55"/>
  <c r="BI74" i="55"/>
  <c r="BH74" i="55"/>
  <c r="BG74" i="55"/>
  <c r="BF74" i="55"/>
  <c r="BE74" i="55"/>
  <c r="BD74" i="55"/>
  <c r="BC74" i="55"/>
  <c r="BB74" i="55"/>
  <c r="BA74" i="55"/>
  <c r="AZ74" i="55"/>
  <c r="AY74" i="55"/>
  <c r="AX74" i="55"/>
  <c r="AW74" i="55"/>
  <c r="AV74" i="55"/>
  <c r="AU74" i="55"/>
  <c r="AT74" i="55"/>
  <c r="AS74" i="55"/>
  <c r="AR74" i="55"/>
  <c r="AQ74" i="55"/>
  <c r="AP74" i="55"/>
  <c r="AO74" i="55"/>
  <c r="AN74" i="55"/>
  <c r="AM74" i="55"/>
  <c r="AL74" i="55"/>
  <c r="AK74" i="55"/>
  <c r="AJ74" i="55"/>
  <c r="AI74" i="55"/>
  <c r="AH74" i="55"/>
  <c r="AG74" i="55"/>
  <c r="AF74" i="55"/>
  <c r="AE74" i="55"/>
  <c r="AD74" i="55"/>
  <c r="AC74" i="55"/>
  <c r="AB74" i="55"/>
  <c r="AA74" i="55"/>
  <c r="Z74" i="55"/>
  <c r="Y74" i="55"/>
  <c r="X74" i="55"/>
  <c r="W74" i="55"/>
  <c r="V74" i="55"/>
  <c r="U74" i="55"/>
  <c r="T74" i="55"/>
  <c r="S74" i="55"/>
  <c r="R74" i="55"/>
  <c r="Q74" i="55"/>
  <c r="P74" i="55"/>
  <c r="O74" i="55"/>
  <c r="N74" i="55"/>
  <c r="M74" i="55"/>
  <c r="L74" i="55"/>
  <c r="K74" i="55"/>
  <c r="J74" i="55"/>
  <c r="I74" i="55"/>
  <c r="H74" i="55"/>
  <c r="G74" i="55"/>
  <c r="F74" i="55"/>
  <c r="E74" i="55"/>
  <c r="D74" i="55"/>
  <c r="BW73" i="55"/>
  <c r="BU73" i="55"/>
  <c r="BT73" i="55"/>
  <c r="BR73" i="55"/>
  <c r="BQ73" i="55"/>
  <c r="BO73" i="55"/>
  <c r="BN73" i="55"/>
  <c r="BM73" i="55"/>
  <c r="BL73" i="55"/>
  <c r="BK73" i="55"/>
  <c r="BJ73" i="55"/>
  <c r="BI73" i="55"/>
  <c r="BH73" i="55"/>
  <c r="BG73" i="55"/>
  <c r="BF73" i="55"/>
  <c r="BE73" i="55"/>
  <c r="BD73" i="55"/>
  <c r="BC73" i="55"/>
  <c r="BB73" i="55"/>
  <c r="BA73" i="55"/>
  <c r="AZ73" i="55"/>
  <c r="AY73" i="55"/>
  <c r="AX73" i="55"/>
  <c r="AW73" i="55"/>
  <c r="AV73" i="55"/>
  <c r="AU73" i="55"/>
  <c r="AT73" i="55"/>
  <c r="AS73" i="55"/>
  <c r="AR73" i="55"/>
  <c r="AQ73" i="55"/>
  <c r="AP73" i="55"/>
  <c r="AO73" i="55"/>
  <c r="AN73" i="55"/>
  <c r="AM73" i="55"/>
  <c r="AL73" i="55"/>
  <c r="AK73" i="55"/>
  <c r="AJ73" i="55"/>
  <c r="AI73" i="55"/>
  <c r="AH73" i="55"/>
  <c r="AG73" i="55"/>
  <c r="AF73" i="55"/>
  <c r="AE73" i="55"/>
  <c r="AD73" i="55"/>
  <c r="AC73" i="55"/>
  <c r="AB73" i="55"/>
  <c r="AA73" i="55"/>
  <c r="Z73" i="55"/>
  <c r="Y73" i="55"/>
  <c r="X73" i="55"/>
  <c r="W73" i="55"/>
  <c r="V73" i="55"/>
  <c r="U73" i="55"/>
  <c r="T73" i="55"/>
  <c r="S73" i="55"/>
  <c r="R73" i="55"/>
  <c r="Q73" i="55"/>
  <c r="P73" i="55"/>
  <c r="O73" i="55"/>
  <c r="N73" i="55"/>
  <c r="M73" i="55"/>
  <c r="L73" i="55"/>
  <c r="K73" i="55"/>
  <c r="J73" i="55"/>
  <c r="I73" i="55"/>
  <c r="H73" i="55"/>
  <c r="G73" i="55"/>
  <c r="F73" i="55"/>
  <c r="E73" i="55"/>
  <c r="D73" i="55"/>
  <c r="BW72" i="55"/>
  <c r="BU72" i="55"/>
  <c r="BT72" i="55"/>
  <c r="BR72" i="55"/>
  <c r="BQ72" i="55"/>
  <c r="BO72" i="55"/>
  <c r="BN72" i="55"/>
  <c r="BM72" i="55"/>
  <c r="BL72" i="55"/>
  <c r="BK72" i="55"/>
  <c r="BJ72" i="55"/>
  <c r="BI72" i="55"/>
  <c r="BH72" i="55"/>
  <c r="BG72" i="55"/>
  <c r="BF72" i="55"/>
  <c r="BE72" i="55"/>
  <c r="BD72" i="55"/>
  <c r="BC72" i="55"/>
  <c r="BB72" i="55"/>
  <c r="BA72" i="55"/>
  <c r="AZ72" i="55"/>
  <c r="AY72" i="55"/>
  <c r="AX72" i="55"/>
  <c r="AW72" i="55"/>
  <c r="AV72" i="55"/>
  <c r="AU72" i="55"/>
  <c r="AT72" i="55"/>
  <c r="AS72" i="55"/>
  <c r="AR72" i="55"/>
  <c r="AQ72" i="55"/>
  <c r="AP72" i="55"/>
  <c r="AO72" i="55"/>
  <c r="AN72" i="55"/>
  <c r="AM72" i="55"/>
  <c r="AL72" i="55"/>
  <c r="AK72" i="55"/>
  <c r="AJ72" i="55"/>
  <c r="AI72" i="55"/>
  <c r="AH72" i="55"/>
  <c r="AG72" i="55"/>
  <c r="AF72" i="55"/>
  <c r="AE72" i="55"/>
  <c r="AD72" i="55"/>
  <c r="AC72" i="55"/>
  <c r="AB72" i="55"/>
  <c r="AA72" i="55"/>
  <c r="Z72" i="55"/>
  <c r="Y72" i="55"/>
  <c r="X72" i="55"/>
  <c r="W72" i="55"/>
  <c r="V72" i="55"/>
  <c r="U72" i="55"/>
  <c r="T72" i="55"/>
  <c r="S72" i="55"/>
  <c r="R72" i="55"/>
  <c r="Q72" i="55"/>
  <c r="P72" i="55"/>
  <c r="O72" i="55"/>
  <c r="N72" i="55"/>
  <c r="M72" i="55"/>
  <c r="L72" i="55"/>
  <c r="K72" i="55"/>
  <c r="J72" i="55"/>
  <c r="I72" i="55"/>
  <c r="H72" i="55"/>
  <c r="G72" i="55"/>
  <c r="F72" i="55"/>
  <c r="E72" i="55"/>
  <c r="D72" i="55"/>
  <c r="BW71" i="55"/>
  <c r="BU71" i="55"/>
  <c r="BT71" i="55"/>
  <c r="BR71" i="55"/>
  <c r="BQ71" i="55"/>
  <c r="BO71" i="55"/>
  <c r="BN71" i="55"/>
  <c r="BM71" i="55"/>
  <c r="BL71" i="55"/>
  <c r="BK71" i="55"/>
  <c r="BJ71" i="55"/>
  <c r="BI71" i="55"/>
  <c r="BH71" i="55"/>
  <c r="BG71" i="55"/>
  <c r="BF71" i="55"/>
  <c r="BE71" i="55"/>
  <c r="BD71" i="55"/>
  <c r="BC71" i="55"/>
  <c r="BB71" i="55"/>
  <c r="BA71" i="55"/>
  <c r="AZ71" i="55"/>
  <c r="AY71" i="55"/>
  <c r="AX71" i="55"/>
  <c r="AW71" i="55"/>
  <c r="AV71" i="55"/>
  <c r="AU71" i="55"/>
  <c r="AT71" i="55"/>
  <c r="AS71" i="55"/>
  <c r="AR71" i="55"/>
  <c r="AQ71" i="55"/>
  <c r="AP71" i="55"/>
  <c r="AO71" i="55"/>
  <c r="AN71" i="55"/>
  <c r="AM71" i="55"/>
  <c r="AL71" i="55"/>
  <c r="AK71" i="55"/>
  <c r="AJ71" i="55"/>
  <c r="AI71" i="55"/>
  <c r="AH71" i="55"/>
  <c r="AG71" i="55"/>
  <c r="AF71" i="55"/>
  <c r="AE71" i="55"/>
  <c r="AD71" i="55"/>
  <c r="AC71" i="55"/>
  <c r="AB71" i="55"/>
  <c r="AA71" i="55"/>
  <c r="Z71" i="55"/>
  <c r="Y71" i="55"/>
  <c r="X71" i="55"/>
  <c r="W71" i="55"/>
  <c r="V71" i="55"/>
  <c r="U71" i="55"/>
  <c r="T71" i="55"/>
  <c r="S71" i="55"/>
  <c r="R71" i="55"/>
  <c r="Q71" i="55"/>
  <c r="P71" i="55"/>
  <c r="O71" i="55"/>
  <c r="N71" i="55"/>
  <c r="M71" i="55"/>
  <c r="L71" i="55"/>
  <c r="K71" i="55"/>
  <c r="J71" i="55"/>
  <c r="I71" i="55"/>
  <c r="H71" i="55"/>
  <c r="G71" i="55"/>
  <c r="F71" i="55"/>
  <c r="E71" i="55"/>
  <c r="D71" i="55"/>
  <c r="BW70" i="55"/>
  <c r="BU70" i="55"/>
  <c r="BT70" i="55"/>
  <c r="BV70" i="55" s="1"/>
  <c r="BR70" i="55"/>
  <c r="BQ70" i="55"/>
  <c r="BO70" i="55"/>
  <c r="BN70" i="55"/>
  <c r="BM70" i="55"/>
  <c r="BL70" i="55"/>
  <c r="BK70" i="55"/>
  <c r="BJ70" i="55"/>
  <c r="BI70" i="55"/>
  <c r="BH70" i="55"/>
  <c r="BG70" i="55"/>
  <c r="BF70" i="55"/>
  <c r="BE70" i="55"/>
  <c r="BD70" i="55"/>
  <c r="BC70" i="55"/>
  <c r="BB70" i="55"/>
  <c r="BA70" i="55"/>
  <c r="AZ70" i="55"/>
  <c r="AY70" i="55"/>
  <c r="AX70" i="55"/>
  <c r="AW70" i="55"/>
  <c r="AV70" i="55"/>
  <c r="AU70" i="55"/>
  <c r="AT70" i="55"/>
  <c r="AS70" i="55"/>
  <c r="AR70" i="55"/>
  <c r="AQ70" i="55"/>
  <c r="AP70" i="55"/>
  <c r="AO70" i="55"/>
  <c r="AN70" i="55"/>
  <c r="AM70" i="55"/>
  <c r="AL70" i="55"/>
  <c r="AK70" i="55"/>
  <c r="AJ70" i="55"/>
  <c r="AI70" i="55"/>
  <c r="AH70" i="55"/>
  <c r="AG70" i="55"/>
  <c r="AF70" i="55"/>
  <c r="AE70" i="55"/>
  <c r="AD70" i="55"/>
  <c r="AC70" i="55"/>
  <c r="AB70" i="55"/>
  <c r="AA70" i="55"/>
  <c r="Z70" i="55"/>
  <c r="Y70" i="55"/>
  <c r="X70" i="55"/>
  <c r="W70" i="55"/>
  <c r="V70" i="55"/>
  <c r="U70" i="55"/>
  <c r="T70" i="55"/>
  <c r="S70" i="55"/>
  <c r="R70" i="55"/>
  <c r="Q70" i="55"/>
  <c r="P70" i="55"/>
  <c r="O70" i="55"/>
  <c r="N70" i="55"/>
  <c r="M70" i="55"/>
  <c r="L70" i="55"/>
  <c r="K70" i="55"/>
  <c r="J70" i="55"/>
  <c r="I70" i="55"/>
  <c r="H70" i="55"/>
  <c r="G70" i="55"/>
  <c r="F70" i="55"/>
  <c r="E70" i="55"/>
  <c r="D70" i="55"/>
  <c r="BW69" i="55"/>
  <c r="BU69" i="55"/>
  <c r="BT69" i="55"/>
  <c r="BR69" i="55"/>
  <c r="BQ69" i="55"/>
  <c r="BO69" i="55"/>
  <c r="BN69" i="55"/>
  <c r="BM69" i="55"/>
  <c r="BL69" i="55"/>
  <c r="BK69" i="55"/>
  <c r="BJ69" i="55"/>
  <c r="BI69" i="55"/>
  <c r="BH69" i="55"/>
  <c r="BG69" i="55"/>
  <c r="BF69" i="55"/>
  <c r="BE69" i="55"/>
  <c r="BD69" i="55"/>
  <c r="BC69" i="55"/>
  <c r="BB69" i="55"/>
  <c r="BA69" i="55"/>
  <c r="AZ69" i="55"/>
  <c r="AY69" i="55"/>
  <c r="AX69" i="55"/>
  <c r="AW69" i="55"/>
  <c r="AV69" i="55"/>
  <c r="AU69" i="55"/>
  <c r="AT69" i="55"/>
  <c r="AS69" i="55"/>
  <c r="AR69" i="55"/>
  <c r="AQ69" i="55"/>
  <c r="AP69" i="55"/>
  <c r="AO69" i="55"/>
  <c r="AN69" i="55"/>
  <c r="AM69" i="55"/>
  <c r="AL69" i="55"/>
  <c r="AK69" i="55"/>
  <c r="AJ69" i="55"/>
  <c r="AI69" i="55"/>
  <c r="AH69" i="55"/>
  <c r="AG69" i="55"/>
  <c r="AF69" i="55"/>
  <c r="AE69" i="55"/>
  <c r="AD69" i="55"/>
  <c r="AC69" i="55"/>
  <c r="AB69" i="55"/>
  <c r="AA69" i="55"/>
  <c r="Z69" i="55"/>
  <c r="Y69" i="55"/>
  <c r="X69" i="55"/>
  <c r="W69" i="55"/>
  <c r="V69" i="55"/>
  <c r="U69" i="55"/>
  <c r="T69" i="55"/>
  <c r="S69" i="55"/>
  <c r="R69" i="55"/>
  <c r="Q69" i="55"/>
  <c r="P69" i="55"/>
  <c r="O69" i="55"/>
  <c r="N69" i="55"/>
  <c r="M69" i="55"/>
  <c r="L69" i="55"/>
  <c r="K69" i="55"/>
  <c r="J69" i="55"/>
  <c r="I69" i="55"/>
  <c r="H69" i="55"/>
  <c r="G69" i="55"/>
  <c r="F69" i="55"/>
  <c r="E69" i="55"/>
  <c r="D69" i="55"/>
  <c r="BW68" i="55"/>
  <c r="BU68" i="55"/>
  <c r="BT68" i="55"/>
  <c r="BR68" i="55"/>
  <c r="BQ68" i="55"/>
  <c r="BO68" i="55"/>
  <c r="BN68" i="55"/>
  <c r="BM68" i="55"/>
  <c r="BL68" i="55"/>
  <c r="BK68" i="55"/>
  <c r="BJ68" i="55"/>
  <c r="BI68" i="55"/>
  <c r="BH68" i="55"/>
  <c r="BG68" i="55"/>
  <c r="BF68" i="55"/>
  <c r="BE68" i="55"/>
  <c r="BD68" i="55"/>
  <c r="BC68" i="55"/>
  <c r="BB68" i="55"/>
  <c r="BA68" i="55"/>
  <c r="AZ68" i="55"/>
  <c r="AY68" i="55"/>
  <c r="AX68" i="55"/>
  <c r="AW68" i="55"/>
  <c r="AV68" i="55"/>
  <c r="AU68" i="55"/>
  <c r="AT68" i="55"/>
  <c r="AS68" i="55"/>
  <c r="AR68" i="55"/>
  <c r="AQ68" i="55"/>
  <c r="AP68" i="55"/>
  <c r="AO68" i="55"/>
  <c r="AN68" i="55"/>
  <c r="AM68" i="55"/>
  <c r="AL68" i="55"/>
  <c r="AK68" i="55"/>
  <c r="AJ68" i="55"/>
  <c r="AI68" i="55"/>
  <c r="AH68" i="55"/>
  <c r="AG68" i="55"/>
  <c r="AF68" i="55"/>
  <c r="AE68" i="55"/>
  <c r="AD68" i="55"/>
  <c r="AC68" i="55"/>
  <c r="AB68" i="55"/>
  <c r="AA68" i="55"/>
  <c r="Z68" i="55"/>
  <c r="Y68" i="55"/>
  <c r="X68" i="55"/>
  <c r="W68" i="55"/>
  <c r="V68" i="55"/>
  <c r="U68" i="55"/>
  <c r="T68" i="55"/>
  <c r="S68" i="55"/>
  <c r="R68" i="55"/>
  <c r="Q68" i="55"/>
  <c r="P68" i="55"/>
  <c r="O68" i="55"/>
  <c r="N68" i="55"/>
  <c r="M68" i="55"/>
  <c r="L68" i="55"/>
  <c r="K68" i="55"/>
  <c r="J68" i="55"/>
  <c r="I68" i="55"/>
  <c r="H68" i="55"/>
  <c r="G68" i="55"/>
  <c r="F68" i="55"/>
  <c r="E68" i="55"/>
  <c r="D68" i="55"/>
  <c r="BW67" i="55"/>
  <c r="BU67" i="55"/>
  <c r="BT67" i="55"/>
  <c r="BR67" i="55"/>
  <c r="BQ67" i="55"/>
  <c r="BO67" i="55"/>
  <c r="BN67" i="55"/>
  <c r="BM67" i="55"/>
  <c r="BL67" i="55"/>
  <c r="BK67" i="55"/>
  <c r="BJ67" i="55"/>
  <c r="BI67" i="55"/>
  <c r="BH67" i="55"/>
  <c r="BG67" i="55"/>
  <c r="BF67" i="55"/>
  <c r="BE67" i="55"/>
  <c r="BD67" i="55"/>
  <c r="BC67" i="55"/>
  <c r="BB67" i="55"/>
  <c r="BA67" i="55"/>
  <c r="AZ67" i="55"/>
  <c r="AY67" i="55"/>
  <c r="AX67" i="55"/>
  <c r="AW67" i="55"/>
  <c r="AV67" i="55"/>
  <c r="AU67" i="55"/>
  <c r="AT67" i="55"/>
  <c r="AS67" i="55"/>
  <c r="AR67" i="55"/>
  <c r="AQ67" i="55"/>
  <c r="AP67" i="55"/>
  <c r="AO67" i="55"/>
  <c r="AN67" i="55"/>
  <c r="AM67" i="55"/>
  <c r="AL67" i="55"/>
  <c r="AK67" i="55"/>
  <c r="AJ67" i="55"/>
  <c r="AI67" i="55"/>
  <c r="AH67" i="55"/>
  <c r="AG67" i="55"/>
  <c r="AF67" i="55"/>
  <c r="AE67" i="55"/>
  <c r="AD67" i="55"/>
  <c r="AC67" i="55"/>
  <c r="AB67" i="55"/>
  <c r="AA67" i="55"/>
  <c r="Z67" i="55"/>
  <c r="Y67" i="55"/>
  <c r="X67" i="55"/>
  <c r="W67" i="55"/>
  <c r="V67" i="55"/>
  <c r="U67" i="55"/>
  <c r="T67" i="55"/>
  <c r="S67" i="55"/>
  <c r="R67" i="55"/>
  <c r="Q67" i="55"/>
  <c r="P67" i="55"/>
  <c r="O67" i="55"/>
  <c r="N67" i="55"/>
  <c r="M67" i="55"/>
  <c r="L67" i="55"/>
  <c r="K67" i="55"/>
  <c r="J67" i="55"/>
  <c r="I67" i="55"/>
  <c r="H67" i="55"/>
  <c r="G67" i="55"/>
  <c r="F67" i="55"/>
  <c r="E67" i="55"/>
  <c r="D67" i="55"/>
  <c r="BW66" i="55"/>
  <c r="BU66" i="55"/>
  <c r="BT66" i="55"/>
  <c r="BR66" i="55"/>
  <c r="BQ66" i="55"/>
  <c r="BO66" i="55"/>
  <c r="BN66" i="55"/>
  <c r="BM66" i="55"/>
  <c r="BL66" i="55"/>
  <c r="BK66" i="55"/>
  <c r="BJ66" i="55"/>
  <c r="BI66" i="55"/>
  <c r="BH66" i="55"/>
  <c r="BG66" i="55"/>
  <c r="BF66" i="55"/>
  <c r="BE66" i="55"/>
  <c r="BD66" i="55"/>
  <c r="BC66" i="55"/>
  <c r="BB66" i="55"/>
  <c r="BA66" i="55"/>
  <c r="AZ66" i="55"/>
  <c r="AY66" i="55"/>
  <c r="AX66" i="55"/>
  <c r="AW66" i="55"/>
  <c r="AV66" i="55"/>
  <c r="AU66" i="55"/>
  <c r="AT66" i="55"/>
  <c r="AS66" i="55"/>
  <c r="AR66" i="55"/>
  <c r="AQ66" i="55"/>
  <c r="AP66" i="55"/>
  <c r="AO66" i="55"/>
  <c r="AN66" i="55"/>
  <c r="AM66" i="55"/>
  <c r="AL66" i="55"/>
  <c r="AK66" i="55"/>
  <c r="AJ66" i="55"/>
  <c r="AI66" i="55"/>
  <c r="AH66" i="55"/>
  <c r="AG66" i="55"/>
  <c r="AF66" i="55"/>
  <c r="AE66" i="55"/>
  <c r="AD66" i="55"/>
  <c r="AC66" i="55"/>
  <c r="AB66" i="55"/>
  <c r="AA66" i="55"/>
  <c r="Z66" i="55"/>
  <c r="Y66" i="55"/>
  <c r="X66" i="55"/>
  <c r="W66" i="55"/>
  <c r="V66" i="55"/>
  <c r="U66" i="55"/>
  <c r="T66" i="55"/>
  <c r="S66" i="55"/>
  <c r="R66" i="55"/>
  <c r="Q66" i="55"/>
  <c r="P66" i="55"/>
  <c r="O66" i="55"/>
  <c r="N66" i="55"/>
  <c r="M66" i="55"/>
  <c r="L66" i="55"/>
  <c r="K66" i="55"/>
  <c r="J66" i="55"/>
  <c r="I66" i="55"/>
  <c r="H66" i="55"/>
  <c r="G66" i="55"/>
  <c r="F66" i="55"/>
  <c r="E66" i="55"/>
  <c r="D66" i="55"/>
  <c r="BW65" i="55"/>
  <c r="BU65" i="55"/>
  <c r="BT65" i="55"/>
  <c r="BR65" i="55"/>
  <c r="BQ65" i="55"/>
  <c r="BO65" i="55"/>
  <c r="BN65" i="55"/>
  <c r="BM65" i="55"/>
  <c r="BL65" i="55"/>
  <c r="BK65" i="55"/>
  <c r="BJ65" i="55"/>
  <c r="BI65" i="55"/>
  <c r="BH65" i="55"/>
  <c r="BG65" i="55"/>
  <c r="BF65" i="55"/>
  <c r="BE65" i="55"/>
  <c r="BD65" i="55"/>
  <c r="BC65" i="55"/>
  <c r="BB65" i="55"/>
  <c r="BA65" i="55"/>
  <c r="AZ65" i="55"/>
  <c r="AY65" i="55"/>
  <c r="AX65" i="55"/>
  <c r="AW65" i="55"/>
  <c r="AV65" i="55"/>
  <c r="AU65" i="55"/>
  <c r="AT65" i="55"/>
  <c r="AS65" i="55"/>
  <c r="AR65" i="55"/>
  <c r="AQ65" i="55"/>
  <c r="AP65" i="55"/>
  <c r="AO65" i="55"/>
  <c r="AN65" i="55"/>
  <c r="AM65" i="55"/>
  <c r="AL65" i="55"/>
  <c r="AK65" i="55"/>
  <c r="AJ65" i="55"/>
  <c r="AI65" i="55"/>
  <c r="AH65" i="55"/>
  <c r="AG65" i="55"/>
  <c r="AF65" i="55"/>
  <c r="AE65" i="55"/>
  <c r="AD65" i="55"/>
  <c r="AC65" i="55"/>
  <c r="AB65" i="55"/>
  <c r="AA65" i="55"/>
  <c r="Z65" i="55"/>
  <c r="Y65" i="55"/>
  <c r="X65" i="55"/>
  <c r="W65" i="55"/>
  <c r="V65" i="55"/>
  <c r="U65" i="55"/>
  <c r="T65" i="55"/>
  <c r="S65" i="55"/>
  <c r="R65" i="55"/>
  <c r="Q65" i="55"/>
  <c r="P65" i="55"/>
  <c r="O65" i="55"/>
  <c r="N65" i="55"/>
  <c r="M65" i="55"/>
  <c r="L65" i="55"/>
  <c r="K65" i="55"/>
  <c r="J65" i="55"/>
  <c r="I65" i="55"/>
  <c r="H65" i="55"/>
  <c r="G65" i="55"/>
  <c r="F65" i="55"/>
  <c r="E65" i="55"/>
  <c r="D65" i="55"/>
  <c r="BW64" i="55"/>
  <c r="BU64" i="55"/>
  <c r="BT64" i="55"/>
  <c r="BR64" i="55"/>
  <c r="BQ64" i="55"/>
  <c r="BO64" i="55"/>
  <c r="BN64" i="55"/>
  <c r="BM64" i="55"/>
  <c r="BL64" i="55"/>
  <c r="BK64" i="55"/>
  <c r="BJ64" i="55"/>
  <c r="BI64" i="55"/>
  <c r="BH64" i="55"/>
  <c r="BG64" i="55"/>
  <c r="BF64" i="55"/>
  <c r="BE64" i="55"/>
  <c r="BD64" i="55"/>
  <c r="BC64" i="55"/>
  <c r="BB64" i="55"/>
  <c r="BA64" i="55"/>
  <c r="AZ64" i="55"/>
  <c r="AY64" i="55"/>
  <c r="AX64" i="55"/>
  <c r="AW64" i="55"/>
  <c r="AV64" i="55"/>
  <c r="AU64" i="55"/>
  <c r="AT64" i="55"/>
  <c r="AS64" i="55"/>
  <c r="AR64" i="55"/>
  <c r="AQ64" i="55"/>
  <c r="AP64" i="55"/>
  <c r="AO64" i="55"/>
  <c r="AN64" i="55"/>
  <c r="AM64" i="55"/>
  <c r="AL64" i="55"/>
  <c r="AK64" i="55"/>
  <c r="AJ64" i="55"/>
  <c r="AI64" i="55"/>
  <c r="AH64" i="55"/>
  <c r="AG64" i="55"/>
  <c r="AF64" i="55"/>
  <c r="AE64" i="55"/>
  <c r="AD64" i="55"/>
  <c r="AC64" i="55"/>
  <c r="AB64" i="55"/>
  <c r="AA64" i="55"/>
  <c r="Z64" i="55"/>
  <c r="Y64" i="55"/>
  <c r="X64" i="55"/>
  <c r="W64" i="55"/>
  <c r="V64" i="55"/>
  <c r="U64" i="55"/>
  <c r="T64" i="55"/>
  <c r="S64" i="55"/>
  <c r="R64" i="55"/>
  <c r="Q64" i="55"/>
  <c r="P64" i="55"/>
  <c r="O64" i="55"/>
  <c r="N64" i="55"/>
  <c r="M64" i="55"/>
  <c r="L64" i="55"/>
  <c r="K64" i="55"/>
  <c r="J64" i="55"/>
  <c r="I64" i="55"/>
  <c r="H64" i="55"/>
  <c r="G64" i="55"/>
  <c r="F64" i="55"/>
  <c r="E64" i="55"/>
  <c r="D64" i="55"/>
  <c r="BW63" i="55"/>
  <c r="BU63" i="55"/>
  <c r="BT63" i="55"/>
  <c r="BR63" i="55"/>
  <c r="BS63" i="55" s="1"/>
  <c r="BQ63" i="55"/>
  <c r="BO63" i="55"/>
  <c r="BN63" i="55"/>
  <c r="BM63" i="55"/>
  <c r="BL63" i="55"/>
  <c r="BK63" i="55"/>
  <c r="BJ63" i="55"/>
  <c r="BI63" i="55"/>
  <c r="BH63" i="55"/>
  <c r="BG63" i="55"/>
  <c r="BF63" i="55"/>
  <c r="BE63" i="55"/>
  <c r="BD63" i="55"/>
  <c r="BC63" i="55"/>
  <c r="BB63" i="55"/>
  <c r="BA63" i="55"/>
  <c r="AZ63" i="55"/>
  <c r="AY63" i="55"/>
  <c r="AX63" i="55"/>
  <c r="AW63" i="55"/>
  <c r="AV63" i="55"/>
  <c r="AU63" i="55"/>
  <c r="AT63" i="55"/>
  <c r="AS63" i="55"/>
  <c r="AR63" i="55"/>
  <c r="AQ63" i="55"/>
  <c r="AP63" i="55"/>
  <c r="AO63" i="55"/>
  <c r="AN63" i="55"/>
  <c r="AM63" i="55"/>
  <c r="AL63" i="55"/>
  <c r="AK63" i="55"/>
  <c r="AJ63" i="55"/>
  <c r="AI63" i="55"/>
  <c r="AH63" i="55"/>
  <c r="AG63" i="55"/>
  <c r="AF63" i="55"/>
  <c r="AE63" i="55"/>
  <c r="AD63" i="55"/>
  <c r="AC63" i="55"/>
  <c r="AB63" i="55"/>
  <c r="AA63" i="55"/>
  <c r="Z63" i="55"/>
  <c r="Y63" i="55"/>
  <c r="X63" i="55"/>
  <c r="W63" i="55"/>
  <c r="V63" i="55"/>
  <c r="U63" i="55"/>
  <c r="T63" i="55"/>
  <c r="S63" i="55"/>
  <c r="R63" i="55"/>
  <c r="Q63" i="55"/>
  <c r="P63" i="55"/>
  <c r="O63" i="55"/>
  <c r="N63" i="55"/>
  <c r="M63" i="55"/>
  <c r="L63" i="55"/>
  <c r="K63" i="55"/>
  <c r="J63" i="55"/>
  <c r="I63" i="55"/>
  <c r="H63" i="55"/>
  <c r="G63" i="55"/>
  <c r="F63" i="55"/>
  <c r="E63" i="55"/>
  <c r="D63" i="55"/>
  <c r="BW62" i="55"/>
  <c r="BU62" i="55"/>
  <c r="BV62" i="55" s="1"/>
  <c r="BT62" i="55"/>
  <c r="BR62" i="55"/>
  <c r="BQ62" i="55"/>
  <c r="BO62" i="55"/>
  <c r="BN62" i="55"/>
  <c r="BM62" i="55"/>
  <c r="BL62" i="55"/>
  <c r="BK62" i="55"/>
  <c r="BJ62" i="55"/>
  <c r="BI62" i="55"/>
  <c r="BH62" i="55"/>
  <c r="BG62" i="55"/>
  <c r="BF62" i="55"/>
  <c r="BE62" i="55"/>
  <c r="BD62" i="55"/>
  <c r="BC62" i="55"/>
  <c r="BB62" i="55"/>
  <c r="BA62" i="55"/>
  <c r="AZ62" i="55"/>
  <c r="AY62" i="55"/>
  <c r="AX62" i="55"/>
  <c r="AW62" i="55"/>
  <c r="AV62" i="55"/>
  <c r="AU62" i="55"/>
  <c r="AT62" i="55"/>
  <c r="AS62" i="55"/>
  <c r="AR62" i="55"/>
  <c r="AQ62" i="55"/>
  <c r="AP62" i="55"/>
  <c r="AO62" i="55"/>
  <c r="AN62" i="55"/>
  <c r="AM62" i="55"/>
  <c r="AL62" i="55"/>
  <c r="AK62" i="55"/>
  <c r="AJ62" i="55"/>
  <c r="AI62" i="55"/>
  <c r="AH62" i="55"/>
  <c r="AG62" i="55"/>
  <c r="AF62" i="55"/>
  <c r="AE62" i="55"/>
  <c r="AD62" i="55"/>
  <c r="AC62" i="55"/>
  <c r="AB62" i="55"/>
  <c r="AA62" i="55"/>
  <c r="Z62" i="55"/>
  <c r="Y62" i="55"/>
  <c r="X62" i="55"/>
  <c r="W62" i="55"/>
  <c r="V62" i="55"/>
  <c r="U62" i="55"/>
  <c r="T62" i="55"/>
  <c r="S62" i="55"/>
  <c r="R62" i="55"/>
  <c r="Q62" i="55"/>
  <c r="P62" i="55"/>
  <c r="O62" i="55"/>
  <c r="N62" i="55"/>
  <c r="M62" i="55"/>
  <c r="L62" i="55"/>
  <c r="K62" i="55"/>
  <c r="J62" i="55"/>
  <c r="I62" i="55"/>
  <c r="H62" i="55"/>
  <c r="G62" i="55"/>
  <c r="F62" i="55"/>
  <c r="E62" i="55"/>
  <c r="D62" i="55"/>
  <c r="BW61" i="55"/>
  <c r="BU61" i="55"/>
  <c r="BT61" i="55"/>
  <c r="BR61" i="55"/>
  <c r="BS61" i="55" s="1"/>
  <c r="BQ61" i="55"/>
  <c r="BO61" i="55"/>
  <c r="BN61" i="55"/>
  <c r="BM61" i="55"/>
  <c r="BL61" i="55"/>
  <c r="BK61" i="55"/>
  <c r="BJ61" i="55"/>
  <c r="BI61" i="55"/>
  <c r="BH61" i="55"/>
  <c r="BG61" i="55"/>
  <c r="BF61" i="55"/>
  <c r="BE61" i="55"/>
  <c r="BD61" i="55"/>
  <c r="BC61" i="55"/>
  <c r="BB61" i="55"/>
  <c r="BA61" i="55"/>
  <c r="AZ61" i="55"/>
  <c r="AY61" i="55"/>
  <c r="AX61" i="55"/>
  <c r="AW61" i="55"/>
  <c r="AV61" i="55"/>
  <c r="AU61" i="55"/>
  <c r="AT61" i="55"/>
  <c r="AS61" i="55"/>
  <c r="AR61" i="55"/>
  <c r="AQ61" i="55"/>
  <c r="AP61" i="55"/>
  <c r="AO61" i="55"/>
  <c r="AN61" i="55"/>
  <c r="AM61" i="55"/>
  <c r="AL61" i="55"/>
  <c r="AK61" i="55"/>
  <c r="AJ61" i="55"/>
  <c r="AI61" i="55"/>
  <c r="AH61" i="55"/>
  <c r="AG61" i="55"/>
  <c r="AF61" i="55"/>
  <c r="AE61" i="55"/>
  <c r="AD61" i="55"/>
  <c r="AC61" i="55"/>
  <c r="AB61" i="55"/>
  <c r="AA61" i="55"/>
  <c r="Z61" i="55"/>
  <c r="Y61" i="55"/>
  <c r="X61" i="55"/>
  <c r="W61" i="55"/>
  <c r="V61" i="55"/>
  <c r="U61" i="55"/>
  <c r="T61" i="55"/>
  <c r="S61" i="55"/>
  <c r="R61" i="55"/>
  <c r="Q61" i="55"/>
  <c r="P61" i="55"/>
  <c r="O61" i="55"/>
  <c r="N61" i="55"/>
  <c r="M61" i="55"/>
  <c r="L61" i="55"/>
  <c r="K61" i="55"/>
  <c r="J61" i="55"/>
  <c r="I61" i="55"/>
  <c r="H61" i="55"/>
  <c r="G61" i="55"/>
  <c r="F61" i="55"/>
  <c r="E61" i="55"/>
  <c r="D61" i="55"/>
  <c r="BW60" i="55"/>
  <c r="BU60" i="55"/>
  <c r="BT60" i="55"/>
  <c r="BR60" i="55"/>
  <c r="BQ60" i="55"/>
  <c r="BO60" i="55"/>
  <c r="BN60" i="55"/>
  <c r="BM60" i="55"/>
  <c r="BL60" i="55"/>
  <c r="BK60" i="55"/>
  <c r="BJ60" i="55"/>
  <c r="BI60" i="55"/>
  <c r="BH60" i="55"/>
  <c r="BG60" i="55"/>
  <c r="BF60" i="55"/>
  <c r="BE60" i="55"/>
  <c r="BD60" i="55"/>
  <c r="BC60" i="55"/>
  <c r="BB60" i="55"/>
  <c r="BA60" i="55"/>
  <c r="AZ60" i="55"/>
  <c r="AY60" i="55"/>
  <c r="AX60" i="55"/>
  <c r="AW60" i="55"/>
  <c r="AV60" i="55"/>
  <c r="AU60" i="55"/>
  <c r="AT60" i="55"/>
  <c r="AS60" i="55"/>
  <c r="AR60" i="55"/>
  <c r="AQ60" i="55"/>
  <c r="AP60" i="55"/>
  <c r="AO60" i="55"/>
  <c r="AN60" i="55"/>
  <c r="AM60" i="55"/>
  <c r="AL60" i="55"/>
  <c r="AK60" i="55"/>
  <c r="AJ60" i="55"/>
  <c r="AI60" i="55"/>
  <c r="AH60" i="55"/>
  <c r="AG60" i="55"/>
  <c r="AF60" i="55"/>
  <c r="AE60" i="55"/>
  <c r="AD60" i="55"/>
  <c r="AC60" i="55"/>
  <c r="AB60" i="55"/>
  <c r="AA60" i="55"/>
  <c r="Z60" i="55"/>
  <c r="Y60" i="55"/>
  <c r="X60" i="55"/>
  <c r="W60" i="55"/>
  <c r="V60" i="55"/>
  <c r="U60" i="55"/>
  <c r="T60" i="55"/>
  <c r="S60" i="55"/>
  <c r="R60" i="55"/>
  <c r="Q60" i="55"/>
  <c r="P60" i="55"/>
  <c r="O60" i="55"/>
  <c r="N60" i="55"/>
  <c r="M60" i="55"/>
  <c r="L60" i="55"/>
  <c r="K60" i="55"/>
  <c r="J60" i="55"/>
  <c r="I60" i="55"/>
  <c r="H60" i="55"/>
  <c r="G60" i="55"/>
  <c r="F60" i="55"/>
  <c r="E60" i="55"/>
  <c r="D60" i="55"/>
  <c r="BW59" i="55"/>
  <c r="BU59" i="55"/>
  <c r="BT59" i="55"/>
  <c r="BR59" i="55"/>
  <c r="BS59" i="55" s="1"/>
  <c r="BQ59" i="55"/>
  <c r="BO59" i="55"/>
  <c r="BN59" i="55"/>
  <c r="BM59" i="55"/>
  <c r="BL59" i="55"/>
  <c r="BK59" i="55"/>
  <c r="BJ59" i="55"/>
  <c r="BI59" i="55"/>
  <c r="BH59" i="55"/>
  <c r="BG59" i="55"/>
  <c r="BF59" i="55"/>
  <c r="BE59" i="55"/>
  <c r="BD59" i="55"/>
  <c r="BC59" i="55"/>
  <c r="BB59" i="55"/>
  <c r="BA59" i="55"/>
  <c r="AZ59" i="55"/>
  <c r="AY59" i="55"/>
  <c r="AX59" i="55"/>
  <c r="AW59" i="55"/>
  <c r="AV59" i="55"/>
  <c r="AU59" i="55"/>
  <c r="AT59" i="55"/>
  <c r="AS59" i="55"/>
  <c r="AR59" i="55"/>
  <c r="AQ59" i="55"/>
  <c r="AP59" i="55"/>
  <c r="AO59" i="55"/>
  <c r="AN59" i="55"/>
  <c r="AM59" i="55"/>
  <c r="AL59" i="55"/>
  <c r="AK59" i="55"/>
  <c r="AJ59" i="55"/>
  <c r="AI59" i="55"/>
  <c r="AH59" i="55"/>
  <c r="AG59" i="55"/>
  <c r="AF59" i="55"/>
  <c r="AE59" i="55"/>
  <c r="AD59" i="55"/>
  <c r="AC59" i="55"/>
  <c r="AB59" i="55"/>
  <c r="AA59" i="55"/>
  <c r="Z59" i="55"/>
  <c r="Y59" i="55"/>
  <c r="X59" i="55"/>
  <c r="W59" i="55"/>
  <c r="V59" i="55"/>
  <c r="U59" i="55"/>
  <c r="T59" i="55"/>
  <c r="S59" i="55"/>
  <c r="R59" i="55"/>
  <c r="Q59" i="55"/>
  <c r="P59" i="55"/>
  <c r="O59" i="55"/>
  <c r="N59" i="55"/>
  <c r="M59" i="55"/>
  <c r="L59" i="55"/>
  <c r="K59" i="55"/>
  <c r="J59" i="55"/>
  <c r="I59" i="55"/>
  <c r="H59" i="55"/>
  <c r="G59" i="55"/>
  <c r="F59" i="55"/>
  <c r="E59" i="55"/>
  <c r="D59" i="55"/>
  <c r="BW58" i="55"/>
  <c r="BU58" i="55"/>
  <c r="BT58" i="55"/>
  <c r="BR58" i="55"/>
  <c r="BQ58" i="55"/>
  <c r="BS58" i="55" s="1"/>
  <c r="BO58" i="55"/>
  <c r="BN58" i="55"/>
  <c r="BM58" i="55"/>
  <c r="BL58" i="55"/>
  <c r="BK58" i="55"/>
  <c r="BJ58" i="55"/>
  <c r="BI58" i="55"/>
  <c r="BH58" i="55"/>
  <c r="BG58" i="55"/>
  <c r="BF58" i="55"/>
  <c r="BE58" i="55"/>
  <c r="BD58" i="55"/>
  <c r="BC58" i="55"/>
  <c r="BB58" i="55"/>
  <c r="BA58" i="55"/>
  <c r="AZ58" i="55"/>
  <c r="AY58" i="55"/>
  <c r="AX58" i="55"/>
  <c r="AW58" i="55"/>
  <c r="AV58" i="55"/>
  <c r="AU58" i="55"/>
  <c r="AT58" i="55"/>
  <c r="AS58" i="55"/>
  <c r="AR58" i="55"/>
  <c r="AQ58" i="55"/>
  <c r="AP58" i="55"/>
  <c r="AO58" i="55"/>
  <c r="AN58" i="55"/>
  <c r="AM58" i="55"/>
  <c r="AL58" i="55"/>
  <c r="AK58" i="55"/>
  <c r="AJ58" i="55"/>
  <c r="AI58" i="55"/>
  <c r="AH58" i="55"/>
  <c r="AG58" i="55"/>
  <c r="AF58" i="55"/>
  <c r="AE58" i="55"/>
  <c r="AD58" i="55"/>
  <c r="AC58" i="55"/>
  <c r="AB58" i="55"/>
  <c r="AA58" i="55"/>
  <c r="Z58" i="55"/>
  <c r="Y58" i="55"/>
  <c r="X58" i="55"/>
  <c r="W58" i="55"/>
  <c r="V58" i="55"/>
  <c r="U58" i="55"/>
  <c r="T58" i="55"/>
  <c r="S58" i="55"/>
  <c r="R58" i="55"/>
  <c r="Q58" i="55"/>
  <c r="P58" i="55"/>
  <c r="O58" i="55"/>
  <c r="N58" i="55"/>
  <c r="M58" i="55"/>
  <c r="L58" i="55"/>
  <c r="K58" i="55"/>
  <c r="J58" i="55"/>
  <c r="I58" i="55"/>
  <c r="H58" i="55"/>
  <c r="G58" i="55"/>
  <c r="F58" i="55"/>
  <c r="E58" i="55"/>
  <c r="D58" i="55"/>
  <c r="BW57" i="55"/>
  <c r="BU57" i="55"/>
  <c r="BT57" i="55"/>
  <c r="BR57" i="55"/>
  <c r="BQ57" i="55"/>
  <c r="BO57" i="55"/>
  <c r="BN57" i="55"/>
  <c r="BM57" i="55"/>
  <c r="BL57" i="55"/>
  <c r="BK57" i="55"/>
  <c r="BJ57" i="55"/>
  <c r="BI57" i="55"/>
  <c r="BH57" i="55"/>
  <c r="BG57" i="55"/>
  <c r="BF57" i="55"/>
  <c r="BE57" i="55"/>
  <c r="BD57" i="55"/>
  <c r="BC57" i="55"/>
  <c r="BB57" i="55"/>
  <c r="BA57" i="55"/>
  <c r="AZ57" i="55"/>
  <c r="AY57" i="55"/>
  <c r="AX57" i="55"/>
  <c r="AW57" i="55"/>
  <c r="AV57" i="55"/>
  <c r="AU57" i="55"/>
  <c r="AT57" i="55"/>
  <c r="AS57" i="55"/>
  <c r="AR57" i="55"/>
  <c r="AQ57" i="55"/>
  <c r="AP57" i="55"/>
  <c r="AO57" i="55"/>
  <c r="AN57" i="55"/>
  <c r="AM57" i="55"/>
  <c r="AL57" i="55"/>
  <c r="AK57" i="55"/>
  <c r="AJ57" i="55"/>
  <c r="AI57" i="55"/>
  <c r="AH57" i="55"/>
  <c r="AG57" i="55"/>
  <c r="AF57" i="55"/>
  <c r="AE57" i="55"/>
  <c r="AD57" i="55"/>
  <c r="AC57" i="55"/>
  <c r="AB57" i="55"/>
  <c r="AA57" i="55"/>
  <c r="Z57" i="55"/>
  <c r="Y57" i="55"/>
  <c r="X57" i="55"/>
  <c r="W57" i="55"/>
  <c r="V57" i="55"/>
  <c r="U57" i="55"/>
  <c r="T57" i="55"/>
  <c r="S57" i="55"/>
  <c r="R57" i="55"/>
  <c r="Q57" i="55"/>
  <c r="P57" i="55"/>
  <c r="O57" i="55"/>
  <c r="N57" i="55"/>
  <c r="M57" i="55"/>
  <c r="L57" i="55"/>
  <c r="K57" i="55"/>
  <c r="J57" i="55"/>
  <c r="I57" i="55"/>
  <c r="H57" i="55"/>
  <c r="G57" i="55"/>
  <c r="F57" i="55"/>
  <c r="E57" i="55"/>
  <c r="D57" i="55"/>
  <c r="BW56" i="55"/>
  <c r="BU56" i="55"/>
  <c r="BT56" i="55"/>
  <c r="BR56" i="55"/>
  <c r="BQ56" i="55"/>
  <c r="BO56" i="55"/>
  <c r="BN56" i="55"/>
  <c r="BM56" i="55"/>
  <c r="BL56" i="55"/>
  <c r="BK56" i="55"/>
  <c r="BJ56" i="55"/>
  <c r="BI56" i="55"/>
  <c r="BH56" i="55"/>
  <c r="BG56" i="55"/>
  <c r="BF56" i="55"/>
  <c r="BE56" i="55"/>
  <c r="BD56" i="55"/>
  <c r="BC56" i="55"/>
  <c r="BB56" i="55"/>
  <c r="BA56" i="55"/>
  <c r="AZ56" i="55"/>
  <c r="AY56" i="55"/>
  <c r="AX56" i="55"/>
  <c r="AW56" i="55"/>
  <c r="AV56" i="55"/>
  <c r="AU56" i="55"/>
  <c r="AT56" i="55"/>
  <c r="AS56" i="55"/>
  <c r="AR56" i="55"/>
  <c r="AQ56" i="55"/>
  <c r="AP56" i="55"/>
  <c r="AO56" i="55"/>
  <c r="AN56" i="55"/>
  <c r="AM56" i="55"/>
  <c r="AL56" i="55"/>
  <c r="AK56" i="55"/>
  <c r="AJ56" i="55"/>
  <c r="AI56" i="55"/>
  <c r="AH56" i="55"/>
  <c r="AG56" i="55"/>
  <c r="AF56" i="55"/>
  <c r="AE56" i="55"/>
  <c r="AD56" i="55"/>
  <c r="AC56" i="55"/>
  <c r="AB56" i="55"/>
  <c r="AA56" i="55"/>
  <c r="Z56" i="55"/>
  <c r="Y56" i="55"/>
  <c r="X56" i="55"/>
  <c r="W56" i="55"/>
  <c r="V56" i="55"/>
  <c r="U56" i="55"/>
  <c r="T56" i="55"/>
  <c r="S56" i="55"/>
  <c r="R56" i="55"/>
  <c r="Q56" i="55"/>
  <c r="P56" i="55"/>
  <c r="O56" i="55"/>
  <c r="N56" i="55"/>
  <c r="M56" i="55"/>
  <c r="L56" i="55"/>
  <c r="K56" i="55"/>
  <c r="J56" i="55"/>
  <c r="I56" i="55"/>
  <c r="H56" i="55"/>
  <c r="G56" i="55"/>
  <c r="F56" i="55"/>
  <c r="E56" i="55"/>
  <c r="D56" i="55"/>
  <c r="BW55" i="55"/>
  <c r="BU55" i="55"/>
  <c r="BT55" i="55"/>
  <c r="BR55" i="55"/>
  <c r="BQ55" i="55"/>
  <c r="BO55" i="55"/>
  <c r="BN55" i="55"/>
  <c r="BM55" i="55"/>
  <c r="BL55" i="55"/>
  <c r="BK55" i="55"/>
  <c r="BJ55" i="55"/>
  <c r="BI55" i="55"/>
  <c r="BH55" i="55"/>
  <c r="BG55" i="55"/>
  <c r="BF55" i="55"/>
  <c r="BE55" i="55"/>
  <c r="BD55" i="55"/>
  <c r="BC55" i="55"/>
  <c r="BB55" i="55"/>
  <c r="BA55" i="55"/>
  <c r="AZ55" i="55"/>
  <c r="AY55" i="55"/>
  <c r="AX55" i="55"/>
  <c r="AW55" i="55"/>
  <c r="AV55" i="55"/>
  <c r="AU55" i="55"/>
  <c r="AT55" i="55"/>
  <c r="AS55" i="55"/>
  <c r="AR55" i="55"/>
  <c r="AQ55" i="55"/>
  <c r="AP55" i="55"/>
  <c r="AO55" i="55"/>
  <c r="AN55" i="55"/>
  <c r="AM55" i="55"/>
  <c r="AL55" i="55"/>
  <c r="AK55" i="55"/>
  <c r="AJ55" i="55"/>
  <c r="AI55" i="55"/>
  <c r="AH55" i="55"/>
  <c r="AG55" i="55"/>
  <c r="AF55" i="55"/>
  <c r="AE55" i="55"/>
  <c r="AD55" i="55"/>
  <c r="AC55" i="55"/>
  <c r="AB55" i="55"/>
  <c r="AA55" i="55"/>
  <c r="Z55" i="55"/>
  <c r="Y55" i="55"/>
  <c r="X55" i="55"/>
  <c r="W55" i="55"/>
  <c r="V55" i="55"/>
  <c r="U55" i="55"/>
  <c r="T55" i="55"/>
  <c r="S55" i="55"/>
  <c r="R55" i="55"/>
  <c r="Q55" i="55"/>
  <c r="P55" i="55"/>
  <c r="O55" i="55"/>
  <c r="N55" i="55"/>
  <c r="M55" i="55"/>
  <c r="L55" i="55"/>
  <c r="K55" i="55"/>
  <c r="J55" i="55"/>
  <c r="I55" i="55"/>
  <c r="H55" i="55"/>
  <c r="G55" i="55"/>
  <c r="F55" i="55"/>
  <c r="E55" i="55"/>
  <c r="D55" i="55"/>
  <c r="BW54" i="55"/>
  <c r="BU54" i="55"/>
  <c r="BT54" i="55"/>
  <c r="BR54" i="55"/>
  <c r="BQ54" i="55"/>
  <c r="BO54" i="55"/>
  <c r="BN54" i="55"/>
  <c r="BM54" i="55"/>
  <c r="BL54" i="55"/>
  <c r="BK54" i="55"/>
  <c r="BJ54" i="55"/>
  <c r="BI54" i="55"/>
  <c r="BH54" i="55"/>
  <c r="BG54" i="55"/>
  <c r="BF54" i="55"/>
  <c r="BE54" i="55"/>
  <c r="BD54" i="55"/>
  <c r="BC54" i="55"/>
  <c r="BB54" i="55"/>
  <c r="BA54" i="55"/>
  <c r="AZ54" i="55"/>
  <c r="AY54" i="55"/>
  <c r="AX54" i="55"/>
  <c r="AW54" i="55"/>
  <c r="AV54" i="55"/>
  <c r="AU54" i="55"/>
  <c r="AT54" i="55"/>
  <c r="AS54" i="55"/>
  <c r="AR54" i="55"/>
  <c r="AQ54" i="55"/>
  <c r="AP54" i="55"/>
  <c r="AO54" i="55"/>
  <c r="AN54" i="55"/>
  <c r="AM54" i="55"/>
  <c r="AL54" i="55"/>
  <c r="AK54" i="55"/>
  <c r="AJ54" i="55"/>
  <c r="AI54" i="55"/>
  <c r="AH54" i="55"/>
  <c r="AG54" i="55"/>
  <c r="AF54" i="55"/>
  <c r="AE54" i="55"/>
  <c r="AD54" i="55"/>
  <c r="AC54" i="55"/>
  <c r="AB54" i="55"/>
  <c r="AA54" i="55"/>
  <c r="Z54" i="55"/>
  <c r="Y54" i="55"/>
  <c r="X54" i="55"/>
  <c r="W54" i="55"/>
  <c r="V54" i="55"/>
  <c r="U54" i="55"/>
  <c r="T54" i="55"/>
  <c r="S54" i="55"/>
  <c r="R54" i="55"/>
  <c r="Q54" i="55"/>
  <c r="P54" i="55"/>
  <c r="O54" i="55"/>
  <c r="N54" i="55"/>
  <c r="M54" i="55"/>
  <c r="L54" i="55"/>
  <c r="K54" i="55"/>
  <c r="J54" i="55"/>
  <c r="I54" i="55"/>
  <c r="H54" i="55"/>
  <c r="G54" i="55"/>
  <c r="F54" i="55"/>
  <c r="E54" i="55"/>
  <c r="D54" i="55"/>
  <c r="BW53" i="55"/>
  <c r="BU53" i="55"/>
  <c r="BT53" i="55"/>
  <c r="BR53" i="55"/>
  <c r="BQ53" i="55"/>
  <c r="BO53" i="55"/>
  <c r="BN53" i="55"/>
  <c r="BM53" i="55"/>
  <c r="BL53" i="55"/>
  <c r="BK53" i="55"/>
  <c r="BJ53" i="55"/>
  <c r="BI53" i="55"/>
  <c r="BH53" i="55"/>
  <c r="BG53" i="55"/>
  <c r="BF53" i="55"/>
  <c r="BE53" i="55"/>
  <c r="BD53" i="55"/>
  <c r="BC53" i="55"/>
  <c r="BB53" i="55"/>
  <c r="BA53" i="55"/>
  <c r="AZ53" i="55"/>
  <c r="AY53" i="55"/>
  <c r="AX53" i="55"/>
  <c r="AW53" i="55"/>
  <c r="AV53" i="55"/>
  <c r="AU53" i="55"/>
  <c r="AT53" i="55"/>
  <c r="AS53" i="55"/>
  <c r="AR53" i="55"/>
  <c r="AQ53" i="55"/>
  <c r="AP53" i="55"/>
  <c r="AO53" i="55"/>
  <c r="AN53" i="55"/>
  <c r="AM53" i="55"/>
  <c r="AL53" i="55"/>
  <c r="AK53" i="55"/>
  <c r="AJ53" i="55"/>
  <c r="AI53" i="55"/>
  <c r="AH53" i="55"/>
  <c r="AG53" i="55"/>
  <c r="AF53" i="55"/>
  <c r="AE53" i="55"/>
  <c r="AD53" i="55"/>
  <c r="AC53" i="55"/>
  <c r="AB53" i="55"/>
  <c r="AA53" i="55"/>
  <c r="Z53" i="55"/>
  <c r="Y53" i="55"/>
  <c r="X53" i="55"/>
  <c r="W53" i="55"/>
  <c r="V53" i="55"/>
  <c r="U53" i="55"/>
  <c r="T53" i="55"/>
  <c r="S53" i="55"/>
  <c r="R53" i="55"/>
  <c r="Q53" i="55"/>
  <c r="P53" i="55"/>
  <c r="O53" i="55"/>
  <c r="N53" i="55"/>
  <c r="M53" i="55"/>
  <c r="L53" i="55"/>
  <c r="K53" i="55"/>
  <c r="J53" i="55"/>
  <c r="I53" i="55"/>
  <c r="H53" i="55"/>
  <c r="G53" i="55"/>
  <c r="F53" i="55"/>
  <c r="E53" i="55"/>
  <c r="D53" i="55"/>
  <c r="BW52" i="55"/>
  <c r="BU52" i="55"/>
  <c r="BT52" i="55"/>
  <c r="BV52" i="55" s="1"/>
  <c r="BR52" i="55"/>
  <c r="BQ52" i="55"/>
  <c r="BO52" i="55"/>
  <c r="BN52" i="55"/>
  <c r="BM52" i="55"/>
  <c r="BL52" i="55"/>
  <c r="BK52" i="55"/>
  <c r="BJ52" i="55"/>
  <c r="BI52" i="55"/>
  <c r="BH52" i="55"/>
  <c r="BG52" i="55"/>
  <c r="BF52" i="55"/>
  <c r="BE52" i="55"/>
  <c r="BD52" i="55"/>
  <c r="BC52" i="55"/>
  <c r="BB52" i="55"/>
  <c r="BA52" i="55"/>
  <c r="AZ52" i="55"/>
  <c r="AY52" i="55"/>
  <c r="AX52" i="55"/>
  <c r="AW52" i="55"/>
  <c r="AV52" i="55"/>
  <c r="AU52" i="55"/>
  <c r="AT52" i="55"/>
  <c r="AS52" i="55"/>
  <c r="AR52" i="55"/>
  <c r="AQ52" i="55"/>
  <c r="AP52" i="55"/>
  <c r="AO52" i="55"/>
  <c r="AN52" i="55"/>
  <c r="AM52" i="55"/>
  <c r="AL52" i="55"/>
  <c r="AK52" i="55"/>
  <c r="AJ52" i="55"/>
  <c r="AI52" i="55"/>
  <c r="AH52" i="55"/>
  <c r="AG52" i="55"/>
  <c r="AF52" i="55"/>
  <c r="AE52" i="55"/>
  <c r="AD52" i="55"/>
  <c r="AC52" i="55"/>
  <c r="AB52" i="55"/>
  <c r="AA52" i="55"/>
  <c r="Z52" i="55"/>
  <c r="Y52" i="55"/>
  <c r="X52" i="55"/>
  <c r="W52" i="55"/>
  <c r="V52" i="55"/>
  <c r="U52" i="55"/>
  <c r="T52" i="55"/>
  <c r="S52" i="55"/>
  <c r="R52" i="55"/>
  <c r="Q52" i="55"/>
  <c r="P52" i="55"/>
  <c r="O52" i="55"/>
  <c r="N52" i="55"/>
  <c r="M52" i="55"/>
  <c r="L52" i="55"/>
  <c r="K52" i="55"/>
  <c r="J52" i="55"/>
  <c r="I52" i="55"/>
  <c r="H52" i="55"/>
  <c r="G52" i="55"/>
  <c r="F52" i="55"/>
  <c r="E52" i="55"/>
  <c r="D52" i="55"/>
  <c r="BW51" i="55"/>
  <c r="BU51" i="55"/>
  <c r="BT51" i="55"/>
  <c r="BR51" i="55"/>
  <c r="BQ51" i="55"/>
  <c r="BO51" i="55"/>
  <c r="BN51" i="55"/>
  <c r="BM51" i="55"/>
  <c r="BL51" i="55"/>
  <c r="BK51" i="55"/>
  <c r="BJ51" i="55"/>
  <c r="BI51" i="55"/>
  <c r="BH51" i="55"/>
  <c r="BG51" i="55"/>
  <c r="BF51" i="55"/>
  <c r="BE51" i="55"/>
  <c r="BD51" i="55"/>
  <c r="BC51" i="55"/>
  <c r="BB51" i="55"/>
  <c r="BA51" i="55"/>
  <c r="AZ51" i="55"/>
  <c r="AY51" i="55"/>
  <c r="AX51" i="55"/>
  <c r="AW51" i="55"/>
  <c r="AV51" i="55"/>
  <c r="AU51" i="55"/>
  <c r="AT51" i="55"/>
  <c r="AS51" i="55"/>
  <c r="AR51" i="55"/>
  <c r="AQ51" i="55"/>
  <c r="AP51" i="55"/>
  <c r="AO51" i="55"/>
  <c r="AN51" i="55"/>
  <c r="AM51" i="55"/>
  <c r="AL51" i="55"/>
  <c r="AK51" i="55"/>
  <c r="AJ51" i="55"/>
  <c r="AI51" i="55"/>
  <c r="AH51" i="55"/>
  <c r="AG51" i="55"/>
  <c r="AF51" i="55"/>
  <c r="AE51" i="55"/>
  <c r="AD51" i="55"/>
  <c r="AC51" i="55"/>
  <c r="AB51" i="55"/>
  <c r="AA51" i="55"/>
  <c r="Z51" i="55"/>
  <c r="Y51" i="55"/>
  <c r="X51" i="55"/>
  <c r="W51" i="55"/>
  <c r="V51" i="55"/>
  <c r="U51" i="55"/>
  <c r="T51" i="55"/>
  <c r="S51" i="55"/>
  <c r="R51" i="55"/>
  <c r="Q51" i="55"/>
  <c r="P51" i="55"/>
  <c r="O51" i="55"/>
  <c r="N51" i="55"/>
  <c r="M51" i="55"/>
  <c r="L51" i="55"/>
  <c r="K51" i="55"/>
  <c r="J51" i="55"/>
  <c r="I51" i="55"/>
  <c r="H51" i="55"/>
  <c r="G51" i="55"/>
  <c r="F51" i="55"/>
  <c r="E51" i="55"/>
  <c r="D51" i="55"/>
  <c r="BW50" i="55"/>
  <c r="BU50" i="55"/>
  <c r="BT50" i="55"/>
  <c r="BR50" i="55"/>
  <c r="BQ50" i="55"/>
  <c r="BO50" i="55"/>
  <c r="BN50" i="55"/>
  <c r="BM50" i="55"/>
  <c r="BL50" i="55"/>
  <c r="BK50" i="55"/>
  <c r="BJ50" i="55"/>
  <c r="BI50" i="55"/>
  <c r="BH50" i="55"/>
  <c r="BG50" i="55"/>
  <c r="BF50" i="55"/>
  <c r="BE50" i="55"/>
  <c r="BD50" i="55"/>
  <c r="BC50" i="55"/>
  <c r="BB50" i="55"/>
  <c r="BA50" i="55"/>
  <c r="AZ50" i="55"/>
  <c r="AY50" i="55"/>
  <c r="AX50" i="55"/>
  <c r="AW50" i="55"/>
  <c r="AV50" i="55"/>
  <c r="AU50" i="55"/>
  <c r="AT50" i="55"/>
  <c r="AS50" i="55"/>
  <c r="AR50" i="55"/>
  <c r="AQ50" i="55"/>
  <c r="AP50" i="55"/>
  <c r="AO50" i="55"/>
  <c r="AN50" i="55"/>
  <c r="AM50" i="55"/>
  <c r="AL50" i="55"/>
  <c r="AK50" i="55"/>
  <c r="AJ50" i="55"/>
  <c r="AI50" i="55"/>
  <c r="AH50" i="55"/>
  <c r="AG50" i="55"/>
  <c r="AF50" i="55"/>
  <c r="AE50" i="55"/>
  <c r="AD50" i="55"/>
  <c r="AC50" i="55"/>
  <c r="AB50" i="55"/>
  <c r="AA50" i="55"/>
  <c r="Z50" i="55"/>
  <c r="Y50" i="55"/>
  <c r="X50" i="55"/>
  <c r="W50" i="55"/>
  <c r="V50" i="55"/>
  <c r="U50" i="55"/>
  <c r="T50" i="55"/>
  <c r="S50" i="55"/>
  <c r="R50" i="55"/>
  <c r="Q50" i="55"/>
  <c r="P50" i="55"/>
  <c r="O50" i="55"/>
  <c r="N50" i="55"/>
  <c r="M50" i="55"/>
  <c r="L50" i="55"/>
  <c r="K50" i="55"/>
  <c r="J50" i="55"/>
  <c r="I50" i="55"/>
  <c r="H50" i="55"/>
  <c r="G50" i="55"/>
  <c r="F50" i="55"/>
  <c r="E50" i="55"/>
  <c r="D50" i="55"/>
  <c r="BW49" i="55"/>
  <c r="BU49" i="55"/>
  <c r="BT49" i="55"/>
  <c r="BR49" i="55"/>
  <c r="BQ49" i="55"/>
  <c r="BO49" i="55"/>
  <c r="BN49" i="55"/>
  <c r="BM49" i="55"/>
  <c r="BL49" i="55"/>
  <c r="BK49" i="55"/>
  <c r="BJ49" i="55"/>
  <c r="BI49" i="55"/>
  <c r="BH49" i="55"/>
  <c r="BG49" i="55"/>
  <c r="BF49" i="55"/>
  <c r="BE49" i="55"/>
  <c r="BD49" i="55"/>
  <c r="BC49" i="55"/>
  <c r="BB49" i="55"/>
  <c r="BA49" i="55"/>
  <c r="AZ49" i="55"/>
  <c r="AY49" i="55"/>
  <c r="AX49" i="55"/>
  <c r="AW49" i="55"/>
  <c r="AV49" i="55"/>
  <c r="AU49" i="55"/>
  <c r="AT49" i="55"/>
  <c r="AS49" i="55"/>
  <c r="AR49" i="55"/>
  <c r="AQ49" i="55"/>
  <c r="AP49" i="55"/>
  <c r="AO49" i="55"/>
  <c r="AN49" i="55"/>
  <c r="AM49" i="55"/>
  <c r="AL49" i="55"/>
  <c r="AK49" i="55"/>
  <c r="AJ49" i="55"/>
  <c r="AI49" i="55"/>
  <c r="AH49" i="55"/>
  <c r="AG49" i="55"/>
  <c r="AF49" i="55"/>
  <c r="AE49" i="55"/>
  <c r="AD49" i="55"/>
  <c r="AC49" i="55"/>
  <c r="AB49" i="55"/>
  <c r="AA49" i="55"/>
  <c r="Z49" i="55"/>
  <c r="Y49" i="55"/>
  <c r="X49" i="55"/>
  <c r="W49" i="55"/>
  <c r="V49" i="55"/>
  <c r="U49" i="55"/>
  <c r="T49" i="55"/>
  <c r="S49" i="55"/>
  <c r="R49" i="55"/>
  <c r="Q49" i="55"/>
  <c r="P49" i="55"/>
  <c r="O49" i="55"/>
  <c r="N49" i="55"/>
  <c r="M49" i="55"/>
  <c r="L49" i="55"/>
  <c r="K49" i="55"/>
  <c r="J49" i="55"/>
  <c r="I49" i="55"/>
  <c r="H49" i="55"/>
  <c r="G49" i="55"/>
  <c r="F49" i="55"/>
  <c r="E49" i="55"/>
  <c r="D49" i="55"/>
  <c r="BW48" i="55"/>
  <c r="BU48" i="55"/>
  <c r="BT48" i="55"/>
  <c r="BR48" i="55"/>
  <c r="BQ48" i="55"/>
  <c r="BO48" i="55"/>
  <c r="BN48" i="55"/>
  <c r="BM48" i="55"/>
  <c r="BL48" i="55"/>
  <c r="BK48" i="55"/>
  <c r="BJ48" i="55"/>
  <c r="BI48" i="55"/>
  <c r="BH48" i="55"/>
  <c r="BG48" i="55"/>
  <c r="BF48" i="55"/>
  <c r="BE48" i="55"/>
  <c r="BD48" i="55"/>
  <c r="BC48" i="55"/>
  <c r="BB48" i="55"/>
  <c r="BA48" i="55"/>
  <c r="AZ48" i="55"/>
  <c r="AY48" i="55"/>
  <c r="AX48" i="55"/>
  <c r="AW48" i="55"/>
  <c r="AV48" i="55"/>
  <c r="AU48" i="55"/>
  <c r="AT48" i="55"/>
  <c r="AS48" i="55"/>
  <c r="AR48" i="55"/>
  <c r="AQ48" i="55"/>
  <c r="AP48" i="55"/>
  <c r="AO48" i="55"/>
  <c r="AN48" i="55"/>
  <c r="AM48" i="55"/>
  <c r="AL48" i="55"/>
  <c r="AK48" i="55"/>
  <c r="AJ48" i="55"/>
  <c r="AI48" i="55"/>
  <c r="AH48" i="55"/>
  <c r="AG48" i="55"/>
  <c r="AF48" i="55"/>
  <c r="AE48" i="55"/>
  <c r="AD48" i="55"/>
  <c r="AC48" i="55"/>
  <c r="AB48" i="55"/>
  <c r="AA48" i="55"/>
  <c r="Z48" i="55"/>
  <c r="Y48" i="55"/>
  <c r="X48" i="55"/>
  <c r="W48" i="55"/>
  <c r="V48" i="55"/>
  <c r="U48" i="55"/>
  <c r="T48" i="55"/>
  <c r="S48" i="55"/>
  <c r="R48" i="55"/>
  <c r="Q48" i="55"/>
  <c r="P48" i="55"/>
  <c r="O48" i="55"/>
  <c r="N48" i="55"/>
  <c r="M48" i="55"/>
  <c r="L48" i="55"/>
  <c r="K48" i="55"/>
  <c r="J48" i="55"/>
  <c r="I48" i="55"/>
  <c r="H48" i="55"/>
  <c r="G48" i="55"/>
  <c r="F48" i="55"/>
  <c r="E48" i="55"/>
  <c r="D48" i="55"/>
  <c r="BW47" i="55"/>
  <c r="BU47" i="55"/>
  <c r="BT47" i="55"/>
  <c r="BR47" i="55"/>
  <c r="BQ47" i="55"/>
  <c r="BO47" i="55"/>
  <c r="BN47" i="55"/>
  <c r="BM47" i="55"/>
  <c r="BL47" i="55"/>
  <c r="BK47" i="55"/>
  <c r="BJ47" i="55"/>
  <c r="BI47" i="55"/>
  <c r="BH47" i="55"/>
  <c r="BG47" i="55"/>
  <c r="BF47" i="55"/>
  <c r="BE47" i="55"/>
  <c r="BD47" i="55"/>
  <c r="BC47" i="55"/>
  <c r="BB47" i="55"/>
  <c r="BA47" i="55"/>
  <c r="AZ47" i="55"/>
  <c r="AY47" i="55"/>
  <c r="AX47" i="55"/>
  <c r="AW47" i="55"/>
  <c r="AV47" i="55"/>
  <c r="AU47" i="55"/>
  <c r="AT47" i="55"/>
  <c r="AS47" i="55"/>
  <c r="AR47" i="55"/>
  <c r="AQ47" i="55"/>
  <c r="AP47" i="55"/>
  <c r="AO47" i="55"/>
  <c r="AN47" i="55"/>
  <c r="AM47" i="55"/>
  <c r="AL47" i="55"/>
  <c r="AK47" i="55"/>
  <c r="AJ47" i="55"/>
  <c r="AI47" i="55"/>
  <c r="AH47" i="55"/>
  <c r="AG47" i="55"/>
  <c r="AF47" i="55"/>
  <c r="AE47" i="55"/>
  <c r="AD47" i="55"/>
  <c r="AC47" i="55"/>
  <c r="AB47" i="55"/>
  <c r="AA47" i="55"/>
  <c r="Z47" i="55"/>
  <c r="Y47" i="55"/>
  <c r="X47" i="55"/>
  <c r="W47" i="55"/>
  <c r="V47" i="55"/>
  <c r="U47" i="55"/>
  <c r="T47" i="55"/>
  <c r="S47" i="55"/>
  <c r="R47" i="55"/>
  <c r="Q47" i="55"/>
  <c r="P47" i="55"/>
  <c r="O47" i="55"/>
  <c r="N47" i="55"/>
  <c r="M47" i="55"/>
  <c r="L47" i="55"/>
  <c r="K47" i="55"/>
  <c r="J47" i="55"/>
  <c r="I47" i="55"/>
  <c r="H47" i="55"/>
  <c r="G47" i="55"/>
  <c r="F47" i="55"/>
  <c r="E47" i="55"/>
  <c r="D47" i="55"/>
  <c r="BW46" i="55"/>
  <c r="BU46" i="55"/>
  <c r="BT46" i="55"/>
  <c r="BR46" i="55"/>
  <c r="BQ46" i="55"/>
  <c r="BS46" i="55" s="1"/>
  <c r="BO46" i="55"/>
  <c r="BN46" i="55"/>
  <c r="BM46" i="55"/>
  <c r="BL46" i="55"/>
  <c r="BK46" i="55"/>
  <c r="BJ46" i="55"/>
  <c r="BI46" i="55"/>
  <c r="BH46" i="55"/>
  <c r="BG46" i="55"/>
  <c r="BF46" i="55"/>
  <c r="BE46" i="55"/>
  <c r="BD46" i="55"/>
  <c r="BC46" i="55"/>
  <c r="BB46" i="55"/>
  <c r="BA46" i="55"/>
  <c r="AZ46" i="55"/>
  <c r="AY46" i="55"/>
  <c r="AX46" i="55"/>
  <c r="AW46" i="55"/>
  <c r="AV46" i="55"/>
  <c r="AU46" i="55"/>
  <c r="AT46" i="55"/>
  <c r="AS46" i="55"/>
  <c r="AR46" i="55"/>
  <c r="AQ46" i="55"/>
  <c r="AP46" i="55"/>
  <c r="AO46" i="55"/>
  <c r="AN46" i="55"/>
  <c r="AM46" i="55"/>
  <c r="AL46" i="55"/>
  <c r="AK46" i="55"/>
  <c r="AJ46" i="55"/>
  <c r="AI46" i="55"/>
  <c r="AH46" i="55"/>
  <c r="AG46" i="55"/>
  <c r="AF46" i="55"/>
  <c r="AE46" i="55"/>
  <c r="AD46" i="55"/>
  <c r="AC46" i="55"/>
  <c r="AB46" i="55"/>
  <c r="AA46" i="55"/>
  <c r="Z46" i="55"/>
  <c r="Y46" i="55"/>
  <c r="X46" i="55"/>
  <c r="W46" i="55"/>
  <c r="V46" i="55"/>
  <c r="U46" i="55"/>
  <c r="T46" i="55"/>
  <c r="S46" i="55"/>
  <c r="R46" i="55"/>
  <c r="Q46" i="55"/>
  <c r="P46" i="55"/>
  <c r="O46" i="55"/>
  <c r="N46" i="55"/>
  <c r="M46" i="55"/>
  <c r="L46" i="55"/>
  <c r="K46" i="55"/>
  <c r="J46" i="55"/>
  <c r="I46" i="55"/>
  <c r="H46" i="55"/>
  <c r="G46" i="55"/>
  <c r="F46" i="55"/>
  <c r="E46" i="55"/>
  <c r="D46" i="55"/>
  <c r="BW45" i="55"/>
  <c r="BU45" i="55"/>
  <c r="BT45" i="55"/>
  <c r="BR45" i="55"/>
  <c r="BQ45" i="55"/>
  <c r="BO45" i="55"/>
  <c r="BN45" i="55"/>
  <c r="BM45" i="55"/>
  <c r="BL45" i="55"/>
  <c r="BK45" i="55"/>
  <c r="BJ45" i="55"/>
  <c r="BI45" i="55"/>
  <c r="BH45" i="55"/>
  <c r="BG45" i="55"/>
  <c r="BF45" i="55"/>
  <c r="BE45" i="55"/>
  <c r="BD45" i="55"/>
  <c r="BC45" i="55"/>
  <c r="BB45" i="55"/>
  <c r="BA45" i="55"/>
  <c r="AZ45" i="55"/>
  <c r="AY45" i="55"/>
  <c r="AX45" i="55"/>
  <c r="AW45" i="55"/>
  <c r="AV45" i="55"/>
  <c r="AU45" i="55"/>
  <c r="AT45" i="55"/>
  <c r="AS45" i="55"/>
  <c r="AR45" i="55"/>
  <c r="AQ45" i="55"/>
  <c r="AP45" i="55"/>
  <c r="AO45" i="55"/>
  <c r="AN45" i="55"/>
  <c r="AM45" i="55"/>
  <c r="AL45" i="55"/>
  <c r="AK45" i="55"/>
  <c r="AJ45" i="55"/>
  <c r="AI45" i="55"/>
  <c r="AH45" i="55"/>
  <c r="AG45" i="55"/>
  <c r="AF45" i="55"/>
  <c r="AE45" i="55"/>
  <c r="AD45" i="55"/>
  <c r="AC45" i="55"/>
  <c r="AB45" i="55"/>
  <c r="AA45" i="55"/>
  <c r="Z45" i="55"/>
  <c r="Y45" i="55"/>
  <c r="X45" i="55"/>
  <c r="W45" i="55"/>
  <c r="V45" i="55"/>
  <c r="U45" i="55"/>
  <c r="T45" i="55"/>
  <c r="S45" i="55"/>
  <c r="R45" i="55"/>
  <c r="Q45" i="55"/>
  <c r="P45" i="55"/>
  <c r="O45" i="55"/>
  <c r="N45" i="55"/>
  <c r="M45" i="55"/>
  <c r="L45" i="55"/>
  <c r="K45" i="55"/>
  <c r="J45" i="55"/>
  <c r="I45" i="55"/>
  <c r="H45" i="55"/>
  <c r="G45" i="55"/>
  <c r="F45" i="55"/>
  <c r="E45" i="55"/>
  <c r="D45" i="55"/>
  <c r="BW44" i="55"/>
  <c r="BU44" i="55"/>
  <c r="BT44" i="55"/>
  <c r="BV44" i="55" s="1"/>
  <c r="BR44" i="55"/>
  <c r="BQ44" i="55"/>
  <c r="BO44" i="55"/>
  <c r="BN44" i="55"/>
  <c r="BM44" i="55"/>
  <c r="BL44" i="55"/>
  <c r="BK44" i="55"/>
  <c r="BJ44" i="55"/>
  <c r="BI44" i="55"/>
  <c r="BH44" i="55"/>
  <c r="BG44" i="55"/>
  <c r="BF44" i="55"/>
  <c r="BE44" i="55"/>
  <c r="BD44" i="55"/>
  <c r="BC44" i="55"/>
  <c r="BB44" i="55"/>
  <c r="BA44" i="55"/>
  <c r="AZ44" i="55"/>
  <c r="AY44" i="55"/>
  <c r="AX44" i="55"/>
  <c r="AW44" i="55"/>
  <c r="AV44" i="55"/>
  <c r="AU44" i="55"/>
  <c r="AT44" i="55"/>
  <c r="AS44" i="55"/>
  <c r="AR44" i="55"/>
  <c r="AQ44" i="55"/>
  <c r="AP44" i="55"/>
  <c r="AO44" i="55"/>
  <c r="AN44" i="55"/>
  <c r="AM44" i="55"/>
  <c r="AL44" i="55"/>
  <c r="AK44" i="55"/>
  <c r="AJ44" i="55"/>
  <c r="AI44" i="55"/>
  <c r="AH44" i="55"/>
  <c r="AG44" i="55"/>
  <c r="AF44" i="55"/>
  <c r="AE44" i="55"/>
  <c r="AD44" i="55"/>
  <c r="AC44" i="55"/>
  <c r="AB44" i="55"/>
  <c r="AA44" i="55"/>
  <c r="Z44" i="55"/>
  <c r="Y44" i="55"/>
  <c r="X44" i="55"/>
  <c r="W44" i="55"/>
  <c r="V44" i="55"/>
  <c r="U44" i="55"/>
  <c r="T44" i="55"/>
  <c r="S44" i="55"/>
  <c r="R44" i="55"/>
  <c r="Q44" i="55"/>
  <c r="P44" i="55"/>
  <c r="O44" i="55"/>
  <c r="N44" i="55"/>
  <c r="M44" i="55"/>
  <c r="L44" i="55"/>
  <c r="K44" i="55"/>
  <c r="J44" i="55"/>
  <c r="I44" i="55"/>
  <c r="H44" i="55"/>
  <c r="G44" i="55"/>
  <c r="F44" i="55"/>
  <c r="E44" i="55"/>
  <c r="D44" i="55"/>
  <c r="BW43" i="55"/>
  <c r="BU43" i="55"/>
  <c r="BT43" i="55"/>
  <c r="BR43" i="55"/>
  <c r="BQ43" i="55"/>
  <c r="BO43" i="55"/>
  <c r="BN43" i="55"/>
  <c r="BM43" i="55"/>
  <c r="BL43" i="55"/>
  <c r="BK43" i="55"/>
  <c r="BJ43" i="55"/>
  <c r="BI43" i="55"/>
  <c r="BH43" i="55"/>
  <c r="BG43" i="55"/>
  <c r="BF43" i="55"/>
  <c r="BE43" i="55"/>
  <c r="BD43" i="55"/>
  <c r="BC43" i="55"/>
  <c r="BB43" i="55"/>
  <c r="BA43" i="55"/>
  <c r="AZ43" i="55"/>
  <c r="AY43" i="55"/>
  <c r="AX43" i="55"/>
  <c r="AW43" i="55"/>
  <c r="AV43" i="55"/>
  <c r="AU43" i="55"/>
  <c r="AT43" i="55"/>
  <c r="AS43" i="55"/>
  <c r="AR43" i="55"/>
  <c r="AQ43" i="55"/>
  <c r="AP43" i="55"/>
  <c r="AO43" i="55"/>
  <c r="AN43" i="55"/>
  <c r="AM43" i="55"/>
  <c r="AL43" i="55"/>
  <c r="AK43" i="55"/>
  <c r="AJ43" i="55"/>
  <c r="AI43" i="55"/>
  <c r="AH43" i="55"/>
  <c r="AG43" i="55"/>
  <c r="AF43" i="55"/>
  <c r="AE43" i="55"/>
  <c r="AD43" i="55"/>
  <c r="AC43" i="55"/>
  <c r="AB43" i="55"/>
  <c r="AA43" i="55"/>
  <c r="Z43" i="55"/>
  <c r="Y43" i="55"/>
  <c r="X43" i="55"/>
  <c r="W43" i="55"/>
  <c r="V43" i="55"/>
  <c r="U43" i="55"/>
  <c r="T43" i="55"/>
  <c r="S43" i="55"/>
  <c r="R43" i="55"/>
  <c r="Q43" i="55"/>
  <c r="P43" i="55"/>
  <c r="O43" i="55"/>
  <c r="N43" i="55"/>
  <c r="M43" i="55"/>
  <c r="L43" i="55"/>
  <c r="K43" i="55"/>
  <c r="J43" i="55"/>
  <c r="I43" i="55"/>
  <c r="H43" i="55"/>
  <c r="G43" i="55"/>
  <c r="F43" i="55"/>
  <c r="E43" i="55"/>
  <c r="D43" i="55"/>
  <c r="BW42" i="55"/>
  <c r="BU42" i="55"/>
  <c r="BT42" i="55"/>
  <c r="BR42" i="55"/>
  <c r="BQ42" i="55"/>
  <c r="BO42" i="55"/>
  <c r="BN42" i="55"/>
  <c r="BM42" i="55"/>
  <c r="BL42" i="55"/>
  <c r="BK42" i="55"/>
  <c r="BJ42" i="55"/>
  <c r="BI42" i="55"/>
  <c r="BH42" i="55"/>
  <c r="BG42" i="55"/>
  <c r="BF42" i="55"/>
  <c r="BE42" i="55"/>
  <c r="BD42" i="55"/>
  <c r="BC42" i="55"/>
  <c r="BB42" i="55"/>
  <c r="BA42" i="55"/>
  <c r="AZ42" i="55"/>
  <c r="AY42" i="55"/>
  <c r="AX42" i="55"/>
  <c r="AW42" i="55"/>
  <c r="AV42" i="55"/>
  <c r="AU42" i="55"/>
  <c r="AT42" i="55"/>
  <c r="AS42" i="55"/>
  <c r="AR42" i="55"/>
  <c r="AQ42" i="55"/>
  <c r="AP42" i="55"/>
  <c r="AO42" i="55"/>
  <c r="AN42" i="55"/>
  <c r="AM42" i="55"/>
  <c r="AL42" i="55"/>
  <c r="AK42" i="55"/>
  <c r="AJ42" i="55"/>
  <c r="AI42" i="55"/>
  <c r="AH42" i="55"/>
  <c r="AG42" i="55"/>
  <c r="AF42" i="55"/>
  <c r="AE42" i="55"/>
  <c r="AD42" i="55"/>
  <c r="AC42" i="55"/>
  <c r="AB42" i="55"/>
  <c r="AA42" i="55"/>
  <c r="Z42" i="55"/>
  <c r="Y42" i="55"/>
  <c r="X42" i="55"/>
  <c r="W42" i="55"/>
  <c r="V42" i="55"/>
  <c r="U42" i="55"/>
  <c r="T42" i="55"/>
  <c r="S42" i="55"/>
  <c r="R42" i="55"/>
  <c r="Q42" i="55"/>
  <c r="P42" i="55"/>
  <c r="O42" i="55"/>
  <c r="N42" i="55"/>
  <c r="M42" i="55"/>
  <c r="L42" i="55"/>
  <c r="K42" i="55"/>
  <c r="J42" i="55"/>
  <c r="I42" i="55"/>
  <c r="H42" i="55"/>
  <c r="G42" i="55"/>
  <c r="F42" i="55"/>
  <c r="E42" i="55"/>
  <c r="D42" i="55"/>
  <c r="BW41" i="55"/>
  <c r="BU41" i="55"/>
  <c r="BT41" i="55"/>
  <c r="BR41" i="55"/>
  <c r="BQ41" i="55"/>
  <c r="BO41" i="55"/>
  <c r="BN41" i="55"/>
  <c r="BM41" i="55"/>
  <c r="BL41" i="55"/>
  <c r="BK41" i="55"/>
  <c r="BJ41" i="55"/>
  <c r="BI41" i="55"/>
  <c r="BH41" i="55"/>
  <c r="BG41" i="55"/>
  <c r="BF41" i="55"/>
  <c r="BE41" i="55"/>
  <c r="BD41" i="55"/>
  <c r="BC41" i="55"/>
  <c r="BB41" i="55"/>
  <c r="BA41" i="55"/>
  <c r="AZ41" i="55"/>
  <c r="AY41" i="55"/>
  <c r="AX41" i="55"/>
  <c r="AW41" i="55"/>
  <c r="AV41" i="55"/>
  <c r="AU41" i="55"/>
  <c r="AT41" i="55"/>
  <c r="AS41" i="55"/>
  <c r="AR41" i="55"/>
  <c r="AQ41" i="55"/>
  <c r="AP41" i="55"/>
  <c r="AO41" i="55"/>
  <c r="AN41" i="55"/>
  <c r="AM41" i="55"/>
  <c r="AL41" i="55"/>
  <c r="AK41" i="55"/>
  <c r="AJ41" i="55"/>
  <c r="AI41" i="55"/>
  <c r="AH41" i="55"/>
  <c r="AG41" i="55"/>
  <c r="AF41" i="55"/>
  <c r="AE41" i="55"/>
  <c r="AD41" i="55"/>
  <c r="AC41" i="55"/>
  <c r="AB41" i="55"/>
  <c r="AA41" i="55"/>
  <c r="Z41" i="55"/>
  <c r="Y41" i="55"/>
  <c r="X41" i="55"/>
  <c r="W41" i="55"/>
  <c r="V41" i="55"/>
  <c r="U41" i="55"/>
  <c r="T41" i="55"/>
  <c r="S41" i="55"/>
  <c r="R41" i="55"/>
  <c r="Q41" i="55"/>
  <c r="P41" i="55"/>
  <c r="O41" i="55"/>
  <c r="N41" i="55"/>
  <c r="M41" i="55"/>
  <c r="L41" i="55"/>
  <c r="K41" i="55"/>
  <c r="J41" i="55"/>
  <c r="I41" i="55"/>
  <c r="H41" i="55"/>
  <c r="G41" i="55"/>
  <c r="F41" i="55"/>
  <c r="E41" i="55"/>
  <c r="D41" i="55"/>
  <c r="BW40" i="55"/>
  <c r="BU40" i="55"/>
  <c r="BT40" i="55"/>
  <c r="BR40" i="55"/>
  <c r="BQ40" i="55"/>
  <c r="BO40" i="55"/>
  <c r="BN40" i="55"/>
  <c r="BM40" i="55"/>
  <c r="BL40" i="55"/>
  <c r="BK40" i="55"/>
  <c r="BJ40" i="55"/>
  <c r="BI40" i="55"/>
  <c r="BH40" i="55"/>
  <c r="BG40" i="55"/>
  <c r="BF40" i="55"/>
  <c r="BE40" i="55"/>
  <c r="BD40" i="55"/>
  <c r="BC40" i="55"/>
  <c r="BB40" i="55"/>
  <c r="BA40" i="55"/>
  <c r="AZ40" i="55"/>
  <c r="AY40" i="55"/>
  <c r="AX40" i="55"/>
  <c r="AW40" i="55"/>
  <c r="AV40" i="55"/>
  <c r="AU40" i="55"/>
  <c r="AT40" i="55"/>
  <c r="AS40" i="55"/>
  <c r="AR40" i="55"/>
  <c r="AQ40" i="55"/>
  <c r="AP40" i="55"/>
  <c r="AO40" i="55"/>
  <c r="AN40" i="55"/>
  <c r="AM40" i="55"/>
  <c r="AL40" i="55"/>
  <c r="AK40" i="55"/>
  <c r="AJ40" i="55"/>
  <c r="AI40" i="55"/>
  <c r="AH40" i="55"/>
  <c r="AG40" i="55"/>
  <c r="AF40" i="55"/>
  <c r="AE40" i="55"/>
  <c r="AD40" i="55"/>
  <c r="AC40" i="55"/>
  <c r="AB40" i="55"/>
  <c r="AA40" i="55"/>
  <c r="Z40" i="55"/>
  <c r="Y40" i="55"/>
  <c r="X40" i="55"/>
  <c r="W40" i="55"/>
  <c r="V40" i="55"/>
  <c r="U40" i="55"/>
  <c r="T40" i="55"/>
  <c r="S40" i="55"/>
  <c r="R40" i="55"/>
  <c r="Q40" i="55"/>
  <c r="P40" i="55"/>
  <c r="O40" i="55"/>
  <c r="N40" i="55"/>
  <c r="M40" i="55"/>
  <c r="L40" i="55"/>
  <c r="K40" i="55"/>
  <c r="J40" i="55"/>
  <c r="I40" i="55"/>
  <c r="H40" i="55"/>
  <c r="G40" i="55"/>
  <c r="F40" i="55"/>
  <c r="E40" i="55"/>
  <c r="D40" i="55"/>
  <c r="BW39" i="55"/>
  <c r="BU39" i="55"/>
  <c r="BT39" i="55"/>
  <c r="BR39" i="55"/>
  <c r="BQ39" i="55"/>
  <c r="BO39" i="55"/>
  <c r="BN39" i="55"/>
  <c r="BM39" i="55"/>
  <c r="BL39" i="55"/>
  <c r="BK39" i="55"/>
  <c r="BJ39" i="55"/>
  <c r="BI39" i="55"/>
  <c r="BH39" i="55"/>
  <c r="BG39" i="55"/>
  <c r="BF39" i="55"/>
  <c r="BE39" i="55"/>
  <c r="BD39" i="55"/>
  <c r="BC39" i="55"/>
  <c r="BB39" i="55"/>
  <c r="BA39" i="55"/>
  <c r="AZ39" i="55"/>
  <c r="AY39" i="55"/>
  <c r="AX39" i="55"/>
  <c r="AW39" i="55"/>
  <c r="AV39" i="55"/>
  <c r="AU39" i="55"/>
  <c r="AT39" i="55"/>
  <c r="AS39" i="55"/>
  <c r="AR39" i="55"/>
  <c r="AQ39" i="55"/>
  <c r="AP39" i="55"/>
  <c r="AO39" i="55"/>
  <c r="AN39" i="55"/>
  <c r="AM39" i="55"/>
  <c r="AL39" i="55"/>
  <c r="AK39" i="55"/>
  <c r="AJ39" i="55"/>
  <c r="AI39" i="55"/>
  <c r="AH39" i="55"/>
  <c r="AG39" i="55"/>
  <c r="AF39" i="55"/>
  <c r="AE39" i="55"/>
  <c r="AD39" i="55"/>
  <c r="AC39" i="55"/>
  <c r="AB39" i="55"/>
  <c r="AA39" i="55"/>
  <c r="Z39" i="55"/>
  <c r="Y39" i="55"/>
  <c r="X39" i="55"/>
  <c r="W39" i="55"/>
  <c r="V39" i="55"/>
  <c r="U39" i="55"/>
  <c r="T39" i="55"/>
  <c r="S39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BW38" i="55"/>
  <c r="BU38" i="55"/>
  <c r="BT38" i="55"/>
  <c r="BR38" i="55"/>
  <c r="BQ38" i="55"/>
  <c r="BS38" i="55" s="1"/>
  <c r="BO38" i="55"/>
  <c r="BN38" i="55"/>
  <c r="BM38" i="55"/>
  <c r="BL38" i="55"/>
  <c r="BK38" i="55"/>
  <c r="BJ38" i="55"/>
  <c r="BI38" i="55"/>
  <c r="BH38" i="55"/>
  <c r="BG38" i="55"/>
  <c r="BF38" i="55"/>
  <c r="BE38" i="55"/>
  <c r="BD38" i="55"/>
  <c r="BC38" i="55"/>
  <c r="BB38" i="55"/>
  <c r="BA38" i="55"/>
  <c r="AZ38" i="55"/>
  <c r="AY38" i="55"/>
  <c r="AX38" i="55"/>
  <c r="AW38" i="55"/>
  <c r="AV38" i="55"/>
  <c r="AU38" i="55"/>
  <c r="AT38" i="55"/>
  <c r="AS38" i="55"/>
  <c r="AR38" i="55"/>
  <c r="AQ38" i="55"/>
  <c r="AP38" i="55"/>
  <c r="AO38" i="55"/>
  <c r="AN38" i="55"/>
  <c r="AM38" i="55"/>
  <c r="AL38" i="55"/>
  <c r="AK38" i="55"/>
  <c r="AJ38" i="55"/>
  <c r="AI38" i="55"/>
  <c r="AH38" i="55"/>
  <c r="AG38" i="55"/>
  <c r="AF38" i="55"/>
  <c r="AE38" i="55"/>
  <c r="AD38" i="55"/>
  <c r="AC38" i="55"/>
  <c r="AB38" i="55"/>
  <c r="AA38" i="55"/>
  <c r="Z38" i="55"/>
  <c r="Y38" i="55"/>
  <c r="X38" i="55"/>
  <c r="W38" i="55"/>
  <c r="V38" i="55"/>
  <c r="U38" i="55"/>
  <c r="T38" i="55"/>
  <c r="S38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D38" i="55"/>
  <c r="BW37" i="55"/>
  <c r="BU37" i="55"/>
  <c r="BT37" i="55"/>
  <c r="BR37" i="55"/>
  <c r="BQ37" i="55"/>
  <c r="BO37" i="55"/>
  <c r="BN37" i="55"/>
  <c r="BM37" i="55"/>
  <c r="BL37" i="55"/>
  <c r="BK37" i="55"/>
  <c r="BJ37" i="55"/>
  <c r="BI37" i="55"/>
  <c r="BH37" i="55"/>
  <c r="BG37" i="55"/>
  <c r="BF37" i="55"/>
  <c r="BE37" i="55"/>
  <c r="BD37" i="55"/>
  <c r="BC37" i="55"/>
  <c r="BB37" i="55"/>
  <c r="BA37" i="55"/>
  <c r="AZ37" i="55"/>
  <c r="AY37" i="55"/>
  <c r="AX37" i="55"/>
  <c r="AW37" i="55"/>
  <c r="AV37" i="55"/>
  <c r="AU37" i="55"/>
  <c r="AT37" i="55"/>
  <c r="AS37" i="55"/>
  <c r="AR37" i="55"/>
  <c r="AQ37" i="55"/>
  <c r="AP37" i="55"/>
  <c r="AO37" i="55"/>
  <c r="AN37" i="55"/>
  <c r="AM37" i="55"/>
  <c r="AL37" i="55"/>
  <c r="AK37" i="55"/>
  <c r="AJ37" i="55"/>
  <c r="AI37" i="55"/>
  <c r="AH37" i="55"/>
  <c r="AG37" i="55"/>
  <c r="AF37" i="55"/>
  <c r="AE37" i="55"/>
  <c r="AD37" i="55"/>
  <c r="AC37" i="55"/>
  <c r="AB37" i="55"/>
  <c r="AA37" i="55"/>
  <c r="Z37" i="55"/>
  <c r="Y37" i="55"/>
  <c r="X37" i="55"/>
  <c r="W37" i="55"/>
  <c r="V37" i="55"/>
  <c r="U37" i="55"/>
  <c r="T37" i="55"/>
  <c r="S37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D37" i="55"/>
  <c r="BW36" i="55"/>
  <c r="BU36" i="55"/>
  <c r="BT36" i="55"/>
  <c r="BV36" i="55" s="1"/>
  <c r="BR36" i="55"/>
  <c r="BQ36" i="55"/>
  <c r="BO36" i="55"/>
  <c r="BN36" i="55"/>
  <c r="BM36" i="55"/>
  <c r="BL36" i="55"/>
  <c r="BK36" i="55"/>
  <c r="BJ36" i="55"/>
  <c r="BI36" i="55"/>
  <c r="BH36" i="55"/>
  <c r="BG36" i="55"/>
  <c r="BF36" i="55"/>
  <c r="BE36" i="55"/>
  <c r="BD36" i="55"/>
  <c r="BC36" i="55"/>
  <c r="BB36" i="55"/>
  <c r="BA36" i="55"/>
  <c r="AZ36" i="55"/>
  <c r="AY36" i="55"/>
  <c r="AX36" i="55"/>
  <c r="AW36" i="55"/>
  <c r="AV36" i="55"/>
  <c r="AU36" i="55"/>
  <c r="AT36" i="55"/>
  <c r="AS36" i="55"/>
  <c r="AR36" i="55"/>
  <c r="AQ36" i="55"/>
  <c r="AP36" i="55"/>
  <c r="AO36" i="55"/>
  <c r="AN36" i="55"/>
  <c r="AM36" i="55"/>
  <c r="AL36" i="55"/>
  <c r="AK36" i="55"/>
  <c r="AJ36" i="55"/>
  <c r="AI36" i="55"/>
  <c r="AH36" i="55"/>
  <c r="AG36" i="55"/>
  <c r="AF36" i="55"/>
  <c r="AE36" i="55"/>
  <c r="AD36" i="55"/>
  <c r="AC36" i="55"/>
  <c r="AB36" i="55"/>
  <c r="AA36" i="55"/>
  <c r="Z36" i="55"/>
  <c r="Y36" i="55"/>
  <c r="X36" i="55"/>
  <c r="W36" i="55"/>
  <c r="V36" i="55"/>
  <c r="U36" i="55"/>
  <c r="T36" i="55"/>
  <c r="S36" i="55"/>
  <c r="R36" i="55"/>
  <c r="Q36" i="55"/>
  <c r="P36" i="55"/>
  <c r="O36" i="55"/>
  <c r="N36" i="55"/>
  <c r="M36" i="55"/>
  <c r="L36" i="55"/>
  <c r="K36" i="55"/>
  <c r="J36" i="55"/>
  <c r="I36" i="55"/>
  <c r="H36" i="55"/>
  <c r="G36" i="55"/>
  <c r="F36" i="55"/>
  <c r="E36" i="55"/>
  <c r="D36" i="55"/>
  <c r="BW35" i="55"/>
  <c r="BU35" i="55"/>
  <c r="BT35" i="55"/>
  <c r="BR35" i="55"/>
  <c r="BQ35" i="55"/>
  <c r="BO35" i="55"/>
  <c r="BN35" i="55"/>
  <c r="BM35" i="55"/>
  <c r="BL35" i="55"/>
  <c r="BK35" i="55"/>
  <c r="BJ35" i="55"/>
  <c r="BI35" i="55"/>
  <c r="BH35" i="55"/>
  <c r="BG35" i="55"/>
  <c r="BF35" i="55"/>
  <c r="BE35" i="55"/>
  <c r="BD35" i="55"/>
  <c r="BC35" i="55"/>
  <c r="BB35" i="55"/>
  <c r="BA35" i="55"/>
  <c r="AZ35" i="55"/>
  <c r="AY35" i="55"/>
  <c r="AX35" i="55"/>
  <c r="AW35" i="55"/>
  <c r="AV35" i="55"/>
  <c r="AU35" i="55"/>
  <c r="AT35" i="55"/>
  <c r="AS35" i="55"/>
  <c r="AR35" i="55"/>
  <c r="AQ35" i="55"/>
  <c r="AP35" i="55"/>
  <c r="AO35" i="55"/>
  <c r="AN35" i="55"/>
  <c r="AM35" i="55"/>
  <c r="AL35" i="55"/>
  <c r="AK35" i="55"/>
  <c r="AJ35" i="55"/>
  <c r="AI35" i="55"/>
  <c r="AH35" i="55"/>
  <c r="AG35" i="55"/>
  <c r="AF35" i="55"/>
  <c r="AE35" i="55"/>
  <c r="AD35" i="55"/>
  <c r="AC35" i="55"/>
  <c r="AB35" i="55"/>
  <c r="AA35" i="55"/>
  <c r="Z35" i="55"/>
  <c r="Y35" i="55"/>
  <c r="X35" i="55"/>
  <c r="W35" i="55"/>
  <c r="V35" i="55"/>
  <c r="U35" i="55"/>
  <c r="T35" i="55"/>
  <c r="S35" i="55"/>
  <c r="R35" i="55"/>
  <c r="Q35" i="55"/>
  <c r="P35" i="55"/>
  <c r="O35" i="55"/>
  <c r="N35" i="55"/>
  <c r="M35" i="55"/>
  <c r="L35" i="55"/>
  <c r="K35" i="55"/>
  <c r="J35" i="55"/>
  <c r="I35" i="55"/>
  <c r="H35" i="55"/>
  <c r="G35" i="55"/>
  <c r="F35" i="55"/>
  <c r="E35" i="55"/>
  <c r="D35" i="55"/>
  <c r="BW34" i="55"/>
  <c r="BU34" i="55"/>
  <c r="BT34" i="55"/>
  <c r="BR34" i="55"/>
  <c r="BQ34" i="55"/>
  <c r="BO34" i="55"/>
  <c r="BN34" i="55"/>
  <c r="BM34" i="55"/>
  <c r="BL34" i="55"/>
  <c r="BK34" i="55"/>
  <c r="BJ34" i="55"/>
  <c r="BI34" i="55"/>
  <c r="BH34" i="55"/>
  <c r="BG34" i="55"/>
  <c r="BF34" i="55"/>
  <c r="BE34" i="55"/>
  <c r="BD34" i="55"/>
  <c r="BC34" i="55"/>
  <c r="BB34" i="55"/>
  <c r="BA34" i="55"/>
  <c r="AZ34" i="55"/>
  <c r="AY34" i="55"/>
  <c r="AX34" i="55"/>
  <c r="AW34" i="55"/>
  <c r="AV34" i="55"/>
  <c r="AU34" i="55"/>
  <c r="AT34" i="55"/>
  <c r="AS34" i="55"/>
  <c r="AR34" i="55"/>
  <c r="AQ34" i="55"/>
  <c r="AP34" i="55"/>
  <c r="AO34" i="55"/>
  <c r="AN34" i="55"/>
  <c r="AM34" i="55"/>
  <c r="AL34" i="55"/>
  <c r="AK34" i="55"/>
  <c r="AJ34" i="55"/>
  <c r="AI34" i="55"/>
  <c r="AH34" i="55"/>
  <c r="AG34" i="55"/>
  <c r="AF34" i="55"/>
  <c r="AE34" i="55"/>
  <c r="AD34" i="55"/>
  <c r="AC34" i="55"/>
  <c r="AB34" i="55"/>
  <c r="AA34" i="55"/>
  <c r="Z34" i="55"/>
  <c r="Y34" i="55"/>
  <c r="X34" i="55"/>
  <c r="W34" i="55"/>
  <c r="V34" i="55"/>
  <c r="U34" i="55"/>
  <c r="T34" i="55"/>
  <c r="S34" i="55"/>
  <c r="R34" i="55"/>
  <c r="Q34" i="55"/>
  <c r="P34" i="55"/>
  <c r="O34" i="55"/>
  <c r="N34" i="55"/>
  <c r="M34" i="55"/>
  <c r="L34" i="55"/>
  <c r="K34" i="55"/>
  <c r="J34" i="55"/>
  <c r="I34" i="55"/>
  <c r="H34" i="55"/>
  <c r="G34" i="55"/>
  <c r="F34" i="55"/>
  <c r="E34" i="55"/>
  <c r="D34" i="55"/>
  <c r="BW33" i="55"/>
  <c r="BU33" i="55"/>
  <c r="BT33" i="55"/>
  <c r="BR33" i="55"/>
  <c r="BQ33" i="55"/>
  <c r="BO33" i="55"/>
  <c r="BN33" i="55"/>
  <c r="BM33" i="55"/>
  <c r="BL33" i="55"/>
  <c r="BK33" i="55"/>
  <c r="BJ33" i="55"/>
  <c r="BI33" i="55"/>
  <c r="BH33" i="55"/>
  <c r="BG33" i="55"/>
  <c r="BF33" i="55"/>
  <c r="BE33" i="55"/>
  <c r="BD33" i="55"/>
  <c r="BC33" i="55"/>
  <c r="BB33" i="55"/>
  <c r="BA33" i="55"/>
  <c r="AZ33" i="55"/>
  <c r="AY33" i="55"/>
  <c r="AX33" i="55"/>
  <c r="AW33" i="55"/>
  <c r="AV33" i="55"/>
  <c r="AU33" i="55"/>
  <c r="AT33" i="55"/>
  <c r="AS33" i="55"/>
  <c r="AR33" i="55"/>
  <c r="AQ33" i="55"/>
  <c r="AP33" i="55"/>
  <c r="AO33" i="55"/>
  <c r="AN33" i="55"/>
  <c r="AM33" i="55"/>
  <c r="AL33" i="55"/>
  <c r="AK33" i="55"/>
  <c r="AJ33" i="55"/>
  <c r="AI33" i="55"/>
  <c r="AH33" i="55"/>
  <c r="AG33" i="55"/>
  <c r="AF33" i="55"/>
  <c r="AE33" i="55"/>
  <c r="AD33" i="55"/>
  <c r="AC33" i="55"/>
  <c r="AB33" i="55"/>
  <c r="AA33" i="55"/>
  <c r="Z33" i="55"/>
  <c r="Y33" i="55"/>
  <c r="X33" i="55"/>
  <c r="W33" i="55"/>
  <c r="V33" i="55"/>
  <c r="U33" i="55"/>
  <c r="T33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D33" i="55"/>
  <c r="BW32" i="55"/>
  <c r="BU32" i="55"/>
  <c r="BT32" i="55"/>
  <c r="BR32" i="55"/>
  <c r="BQ32" i="55"/>
  <c r="BO32" i="55"/>
  <c r="BN32" i="55"/>
  <c r="BM32" i="55"/>
  <c r="BL32" i="55"/>
  <c r="BK32" i="55"/>
  <c r="BJ32" i="55"/>
  <c r="BI32" i="55"/>
  <c r="BH32" i="55"/>
  <c r="BG32" i="55"/>
  <c r="BF32" i="55"/>
  <c r="BE32" i="55"/>
  <c r="BD32" i="55"/>
  <c r="BC32" i="55"/>
  <c r="BB32" i="55"/>
  <c r="BA32" i="55"/>
  <c r="AZ32" i="55"/>
  <c r="AY32" i="55"/>
  <c r="AX32" i="55"/>
  <c r="AW32" i="55"/>
  <c r="AV32" i="55"/>
  <c r="AU32" i="55"/>
  <c r="AT32" i="55"/>
  <c r="AS32" i="55"/>
  <c r="AR32" i="55"/>
  <c r="AQ32" i="55"/>
  <c r="AP32" i="55"/>
  <c r="AO32" i="55"/>
  <c r="AN32" i="55"/>
  <c r="AM32" i="55"/>
  <c r="AL32" i="55"/>
  <c r="AK32" i="55"/>
  <c r="AJ32" i="55"/>
  <c r="AI32" i="55"/>
  <c r="AH32" i="55"/>
  <c r="AG32" i="55"/>
  <c r="AF32" i="55"/>
  <c r="AE32" i="55"/>
  <c r="AD32" i="55"/>
  <c r="AC32" i="55"/>
  <c r="AB32" i="55"/>
  <c r="AA32" i="55"/>
  <c r="Z32" i="55"/>
  <c r="Y32" i="55"/>
  <c r="X32" i="55"/>
  <c r="W32" i="55"/>
  <c r="V32" i="55"/>
  <c r="U32" i="55"/>
  <c r="T32" i="55"/>
  <c r="S32" i="55"/>
  <c r="R32" i="55"/>
  <c r="Q32" i="55"/>
  <c r="P32" i="55"/>
  <c r="O32" i="55"/>
  <c r="N32" i="55"/>
  <c r="M32" i="55"/>
  <c r="L32" i="55"/>
  <c r="K32" i="55"/>
  <c r="J32" i="55"/>
  <c r="I32" i="55"/>
  <c r="H32" i="55"/>
  <c r="G32" i="55"/>
  <c r="F32" i="55"/>
  <c r="E32" i="55"/>
  <c r="D32" i="55"/>
  <c r="BW31" i="55"/>
  <c r="BU31" i="55"/>
  <c r="BT31" i="55"/>
  <c r="BR31" i="55"/>
  <c r="BQ31" i="55"/>
  <c r="BO31" i="55"/>
  <c r="BN31" i="55"/>
  <c r="BM31" i="55"/>
  <c r="BL31" i="55"/>
  <c r="BK31" i="55"/>
  <c r="BJ31" i="55"/>
  <c r="BI31" i="55"/>
  <c r="BH31" i="55"/>
  <c r="BG31" i="55"/>
  <c r="BF31" i="55"/>
  <c r="BE31" i="55"/>
  <c r="BD31" i="55"/>
  <c r="BC31" i="55"/>
  <c r="BB31" i="55"/>
  <c r="BA31" i="55"/>
  <c r="AZ31" i="55"/>
  <c r="AY31" i="55"/>
  <c r="AX31" i="55"/>
  <c r="AW31" i="55"/>
  <c r="AV31" i="55"/>
  <c r="AU31" i="55"/>
  <c r="AT31" i="55"/>
  <c r="AS31" i="55"/>
  <c r="AR31" i="55"/>
  <c r="AQ31" i="55"/>
  <c r="AP31" i="55"/>
  <c r="AO31" i="55"/>
  <c r="AN31" i="55"/>
  <c r="AM31" i="55"/>
  <c r="AL31" i="55"/>
  <c r="AK31" i="55"/>
  <c r="AJ31" i="55"/>
  <c r="AI31" i="55"/>
  <c r="AH31" i="55"/>
  <c r="AG31" i="55"/>
  <c r="AF31" i="55"/>
  <c r="AE31" i="55"/>
  <c r="AD31" i="55"/>
  <c r="AC31" i="55"/>
  <c r="AB31" i="55"/>
  <c r="AA31" i="55"/>
  <c r="Z31" i="55"/>
  <c r="Y31" i="55"/>
  <c r="X31" i="55"/>
  <c r="W31" i="55"/>
  <c r="V31" i="55"/>
  <c r="U31" i="55"/>
  <c r="T31" i="55"/>
  <c r="S31" i="55"/>
  <c r="R31" i="55"/>
  <c r="Q31" i="55"/>
  <c r="P31" i="55"/>
  <c r="O31" i="55"/>
  <c r="N31" i="55"/>
  <c r="M31" i="55"/>
  <c r="L31" i="55"/>
  <c r="K31" i="55"/>
  <c r="J31" i="55"/>
  <c r="I31" i="55"/>
  <c r="H31" i="55"/>
  <c r="G31" i="55"/>
  <c r="F31" i="55"/>
  <c r="E31" i="55"/>
  <c r="D31" i="55"/>
  <c r="BW30" i="55"/>
  <c r="BU30" i="55"/>
  <c r="BT30" i="55"/>
  <c r="BR30" i="55"/>
  <c r="BQ30" i="55"/>
  <c r="BS30" i="55" s="1"/>
  <c r="BO30" i="55"/>
  <c r="BN30" i="55"/>
  <c r="BM30" i="55"/>
  <c r="BL30" i="55"/>
  <c r="BK30" i="55"/>
  <c r="BJ30" i="55"/>
  <c r="BI30" i="55"/>
  <c r="BH30" i="55"/>
  <c r="BG30" i="55"/>
  <c r="BF30" i="55"/>
  <c r="BE30" i="55"/>
  <c r="BD30" i="55"/>
  <c r="BC30" i="55"/>
  <c r="BB30" i="55"/>
  <c r="BA30" i="55"/>
  <c r="AZ30" i="55"/>
  <c r="AY30" i="55"/>
  <c r="AX30" i="55"/>
  <c r="AW30" i="55"/>
  <c r="AV30" i="55"/>
  <c r="AU30" i="55"/>
  <c r="AT30" i="55"/>
  <c r="AS30" i="55"/>
  <c r="AR30" i="55"/>
  <c r="AQ30" i="55"/>
  <c r="AP30" i="55"/>
  <c r="AO30" i="55"/>
  <c r="AN30" i="55"/>
  <c r="AM30" i="55"/>
  <c r="AL30" i="55"/>
  <c r="AK30" i="55"/>
  <c r="AJ30" i="55"/>
  <c r="AI30" i="55"/>
  <c r="AH30" i="55"/>
  <c r="AG30" i="55"/>
  <c r="AF30" i="55"/>
  <c r="AE30" i="55"/>
  <c r="AD30" i="55"/>
  <c r="AC30" i="55"/>
  <c r="AB30" i="55"/>
  <c r="AA30" i="55"/>
  <c r="Z30" i="55"/>
  <c r="Y30" i="55"/>
  <c r="X30" i="55"/>
  <c r="W30" i="55"/>
  <c r="V30" i="55"/>
  <c r="U30" i="55"/>
  <c r="T30" i="55"/>
  <c r="S30" i="55"/>
  <c r="R30" i="55"/>
  <c r="Q30" i="55"/>
  <c r="P30" i="55"/>
  <c r="O30" i="55"/>
  <c r="N30" i="55"/>
  <c r="M30" i="55"/>
  <c r="L30" i="55"/>
  <c r="K30" i="55"/>
  <c r="J30" i="55"/>
  <c r="I30" i="55"/>
  <c r="H30" i="55"/>
  <c r="G30" i="55"/>
  <c r="F30" i="55"/>
  <c r="E30" i="55"/>
  <c r="D30" i="55"/>
  <c r="BW29" i="55"/>
  <c r="BU29" i="55"/>
  <c r="BT29" i="55"/>
  <c r="BR29" i="55"/>
  <c r="BQ29" i="55"/>
  <c r="BO29" i="55"/>
  <c r="BN29" i="55"/>
  <c r="BM29" i="55"/>
  <c r="BL29" i="55"/>
  <c r="BK29" i="55"/>
  <c r="BJ29" i="55"/>
  <c r="BI29" i="55"/>
  <c r="BH29" i="55"/>
  <c r="BG29" i="55"/>
  <c r="BF29" i="55"/>
  <c r="BE29" i="55"/>
  <c r="BD29" i="55"/>
  <c r="BC29" i="55"/>
  <c r="BB29" i="55"/>
  <c r="BA29" i="55"/>
  <c r="AZ29" i="55"/>
  <c r="AY29" i="55"/>
  <c r="AX29" i="55"/>
  <c r="AW29" i="55"/>
  <c r="AV29" i="55"/>
  <c r="AU29" i="55"/>
  <c r="AT29" i="55"/>
  <c r="AS29" i="55"/>
  <c r="AR29" i="55"/>
  <c r="AQ29" i="55"/>
  <c r="AP29" i="55"/>
  <c r="AO29" i="55"/>
  <c r="AN29" i="55"/>
  <c r="AM29" i="55"/>
  <c r="AL29" i="55"/>
  <c r="AK29" i="55"/>
  <c r="AJ29" i="55"/>
  <c r="AI29" i="55"/>
  <c r="AH29" i="55"/>
  <c r="AG29" i="55"/>
  <c r="AF29" i="55"/>
  <c r="AE29" i="55"/>
  <c r="AD29" i="55"/>
  <c r="AC29" i="55"/>
  <c r="AB29" i="55"/>
  <c r="AA29" i="55"/>
  <c r="Z29" i="55"/>
  <c r="Y29" i="55"/>
  <c r="X29" i="55"/>
  <c r="W29" i="55"/>
  <c r="V29" i="55"/>
  <c r="U29" i="55"/>
  <c r="T29" i="55"/>
  <c r="S29" i="55"/>
  <c r="R29" i="55"/>
  <c r="Q29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D29" i="55"/>
  <c r="BW28" i="55"/>
  <c r="BU28" i="55"/>
  <c r="BT28" i="55"/>
  <c r="BV28" i="55" s="1"/>
  <c r="BR28" i="55"/>
  <c r="BS28" i="55" s="1"/>
  <c r="BQ28" i="55"/>
  <c r="BO28" i="55"/>
  <c r="BN28" i="55"/>
  <c r="BM28" i="55"/>
  <c r="BL28" i="55"/>
  <c r="BK28" i="55"/>
  <c r="BJ28" i="55"/>
  <c r="BI28" i="55"/>
  <c r="BH28" i="55"/>
  <c r="BG28" i="55"/>
  <c r="BF28" i="55"/>
  <c r="BE28" i="55"/>
  <c r="BD28" i="55"/>
  <c r="BC28" i="55"/>
  <c r="BB28" i="55"/>
  <c r="BA28" i="55"/>
  <c r="AZ28" i="55"/>
  <c r="AY28" i="55"/>
  <c r="AX28" i="55"/>
  <c r="AW28" i="55"/>
  <c r="AV28" i="55"/>
  <c r="AU28" i="55"/>
  <c r="AT28" i="55"/>
  <c r="AS28" i="55"/>
  <c r="AR28" i="55"/>
  <c r="AQ28" i="55"/>
  <c r="AP28" i="55"/>
  <c r="AO28" i="55"/>
  <c r="AN28" i="55"/>
  <c r="AM28" i="55"/>
  <c r="AL28" i="55"/>
  <c r="AK28" i="55"/>
  <c r="AJ28" i="55"/>
  <c r="AI28" i="55"/>
  <c r="AH28" i="55"/>
  <c r="AG28" i="55"/>
  <c r="AF28" i="55"/>
  <c r="AE28" i="55"/>
  <c r="AD28" i="55"/>
  <c r="AC28" i="55"/>
  <c r="AB28" i="55"/>
  <c r="AA28" i="55"/>
  <c r="Z28" i="55"/>
  <c r="Y28" i="55"/>
  <c r="X28" i="55"/>
  <c r="W28" i="55"/>
  <c r="V28" i="55"/>
  <c r="U28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D28" i="55"/>
  <c r="BW27" i="55"/>
  <c r="BU27" i="55"/>
  <c r="BT27" i="55"/>
  <c r="BR27" i="55"/>
  <c r="BQ27" i="55"/>
  <c r="BS27" i="55" s="1"/>
  <c r="BO27" i="55"/>
  <c r="BN27" i="55"/>
  <c r="BM27" i="55"/>
  <c r="BL27" i="55"/>
  <c r="BK27" i="55"/>
  <c r="BJ27" i="55"/>
  <c r="BI27" i="55"/>
  <c r="BH27" i="55"/>
  <c r="BG27" i="55"/>
  <c r="BF27" i="55"/>
  <c r="BE27" i="55"/>
  <c r="BD27" i="55"/>
  <c r="BC27" i="55"/>
  <c r="BB27" i="55"/>
  <c r="BA27" i="55"/>
  <c r="AZ27" i="55"/>
  <c r="AY27" i="55"/>
  <c r="AX27" i="55"/>
  <c r="AW27" i="55"/>
  <c r="AV27" i="55"/>
  <c r="AU27" i="55"/>
  <c r="AT27" i="55"/>
  <c r="AS27" i="55"/>
  <c r="AR27" i="55"/>
  <c r="AQ27" i="55"/>
  <c r="AP27" i="55"/>
  <c r="AO27" i="55"/>
  <c r="AN27" i="55"/>
  <c r="AM27" i="55"/>
  <c r="AL27" i="55"/>
  <c r="AK27" i="55"/>
  <c r="AJ27" i="55"/>
  <c r="AI27" i="55"/>
  <c r="AH27" i="55"/>
  <c r="AG27" i="55"/>
  <c r="AF27" i="55"/>
  <c r="AE27" i="55"/>
  <c r="AD27" i="55"/>
  <c r="AC27" i="55"/>
  <c r="AB27" i="55"/>
  <c r="AA27" i="55"/>
  <c r="Z27" i="55"/>
  <c r="Y27" i="55"/>
  <c r="X27" i="55"/>
  <c r="W27" i="55"/>
  <c r="V27" i="55"/>
  <c r="U27" i="55"/>
  <c r="T27" i="55"/>
  <c r="S27" i="55"/>
  <c r="R27" i="55"/>
  <c r="Q27" i="55"/>
  <c r="P27" i="55"/>
  <c r="O27" i="55"/>
  <c r="N27" i="55"/>
  <c r="M27" i="55"/>
  <c r="L27" i="55"/>
  <c r="K27" i="55"/>
  <c r="J27" i="55"/>
  <c r="I27" i="55"/>
  <c r="H27" i="55"/>
  <c r="G27" i="55"/>
  <c r="F27" i="55"/>
  <c r="E27" i="55"/>
  <c r="D27" i="55"/>
  <c r="BW26" i="55"/>
  <c r="BU26" i="55"/>
  <c r="BT26" i="55"/>
  <c r="BR26" i="55"/>
  <c r="BQ26" i="55"/>
  <c r="BO26" i="55"/>
  <c r="BN26" i="55"/>
  <c r="BM26" i="55"/>
  <c r="BL26" i="55"/>
  <c r="BK26" i="55"/>
  <c r="BJ26" i="55"/>
  <c r="BI26" i="55"/>
  <c r="BH26" i="55"/>
  <c r="BG26" i="55"/>
  <c r="BF26" i="55"/>
  <c r="BE26" i="55"/>
  <c r="BD26" i="55"/>
  <c r="BC26" i="55"/>
  <c r="BB26" i="55"/>
  <c r="BA26" i="55"/>
  <c r="AZ26" i="55"/>
  <c r="AY26" i="55"/>
  <c r="AX26" i="55"/>
  <c r="AW26" i="55"/>
  <c r="AV26" i="55"/>
  <c r="AU26" i="55"/>
  <c r="AT26" i="55"/>
  <c r="AS26" i="55"/>
  <c r="AR26" i="55"/>
  <c r="AQ26" i="55"/>
  <c r="AP26" i="55"/>
  <c r="AO26" i="55"/>
  <c r="AN26" i="55"/>
  <c r="AM26" i="55"/>
  <c r="AL26" i="55"/>
  <c r="AK26" i="55"/>
  <c r="AJ26" i="55"/>
  <c r="AI26" i="55"/>
  <c r="AH26" i="55"/>
  <c r="AG26" i="55"/>
  <c r="AF26" i="55"/>
  <c r="AE26" i="55"/>
  <c r="AD26" i="55"/>
  <c r="AC26" i="55"/>
  <c r="AB26" i="55"/>
  <c r="AA26" i="55"/>
  <c r="Z26" i="55"/>
  <c r="Y26" i="55"/>
  <c r="X26" i="55"/>
  <c r="W26" i="55"/>
  <c r="V26" i="55"/>
  <c r="U26" i="55"/>
  <c r="T26" i="55"/>
  <c r="S26" i="55"/>
  <c r="R26" i="55"/>
  <c r="Q26" i="55"/>
  <c r="P26" i="55"/>
  <c r="O26" i="55"/>
  <c r="N26" i="55"/>
  <c r="M26" i="55"/>
  <c r="L26" i="55"/>
  <c r="K26" i="55"/>
  <c r="J26" i="55"/>
  <c r="I26" i="55"/>
  <c r="H26" i="55"/>
  <c r="G26" i="55"/>
  <c r="F26" i="55"/>
  <c r="E26" i="55"/>
  <c r="D26" i="55"/>
  <c r="BW25" i="55"/>
  <c r="BU25" i="55"/>
  <c r="BT25" i="55"/>
  <c r="BR25" i="55"/>
  <c r="BQ25" i="55"/>
  <c r="BO25" i="55"/>
  <c r="BN25" i="55"/>
  <c r="BM25" i="55"/>
  <c r="BL25" i="55"/>
  <c r="BK25" i="55"/>
  <c r="BJ25" i="55"/>
  <c r="BI25" i="55"/>
  <c r="BH25" i="55"/>
  <c r="BG25" i="55"/>
  <c r="BF25" i="55"/>
  <c r="BE25" i="55"/>
  <c r="BD25" i="55"/>
  <c r="BC25" i="55"/>
  <c r="BB25" i="55"/>
  <c r="BA25" i="55"/>
  <c r="AZ25" i="55"/>
  <c r="AY25" i="55"/>
  <c r="AX25" i="55"/>
  <c r="AW25" i="55"/>
  <c r="AV25" i="55"/>
  <c r="AU25" i="55"/>
  <c r="AT25" i="55"/>
  <c r="AS25" i="55"/>
  <c r="AR25" i="55"/>
  <c r="AQ25" i="55"/>
  <c r="AP25" i="55"/>
  <c r="AO25" i="55"/>
  <c r="AN25" i="55"/>
  <c r="AM25" i="55"/>
  <c r="AL25" i="55"/>
  <c r="AK25" i="55"/>
  <c r="AJ25" i="55"/>
  <c r="AI25" i="55"/>
  <c r="AH25" i="55"/>
  <c r="AG25" i="55"/>
  <c r="AF25" i="55"/>
  <c r="AE25" i="55"/>
  <c r="AD25" i="55"/>
  <c r="AC25" i="55"/>
  <c r="AB25" i="55"/>
  <c r="AA25" i="55"/>
  <c r="Z25" i="55"/>
  <c r="Y25" i="55"/>
  <c r="X25" i="55"/>
  <c r="W25" i="55"/>
  <c r="V25" i="55"/>
  <c r="U25" i="55"/>
  <c r="T25" i="55"/>
  <c r="S25" i="55"/>
  <c r="R25" i="55"/>
  <c r="Q25" i="55"/>
  <c r="P25" i="55"/>
  <c r="O25" i="55"/>
  <c r="N25" i="55"/>
  <c r="M25" i="55"/>
  <c r="L25" i="55"/>
  <c r="K25" i="55"/>
  <c r="J25" i="55"/>
  <c r="I25" i="55"/>
  <c r="H25" i="55"/>
  <c r="G25" i="55"/>
  <c r="F25" i="55"/>
  <c r="E25" i="55"/>
  <c r="D25" i="55"/>
  <c r="BW24" i="55"/>
  <c r="BU24" i="55"/>
  <c r="BT24" i="55"/>
  <c r="BR24" i="55"/>
  <c r="BQ24" i="55"/>
  <c r="BO24" i="55"/>
  <c r="BN24" i="55"/>
  <c r="BM24" i="55"/>
  <c r="BL24" i="55"/>
  <c r="BK24" i="55"/>
  <c r="BJ24" i="55"/>
  <c r="BI24" i="55"/>
  <c r="BH24" i="55"/>
  <c r="BG24" i="55"/>
  <c r="BF24" i="55"/>
  <c r="BE24" i="55"/>
  <c r="BD24" i="55"/>
  <c r="BC24" i="55"/>
  <c r="BB24" i="55"/>
  <c r="BA24" i="55"/>
  <c r="AZ24" i="55"/>
  <c r="AY24" i="55"/>
  <c r="AX24" i="55"/>
  <c r="AW24" i="55"/>
  <c r="AV24" i="55"/>
  <c r="AU24" i="55"/>
  <c r="AT24" i="55"/>
  <c r="AS24" i="55"/>
  <c r="AR24" i="55"/>
  <c r="AQ24" i="55"/>
  <c r="AP24" i="55"/>
  <c r="AO24" i="55"/>
  <c r="AN24" i="55"/>
  <c r="AM24" i="55"/>
  <c r="AL24" i="55"/>
  <c r="AK24" i="55"/>
  <c r="AJ24" i="55"/>
  <c r="AI24" i="55"/>
  <c r="AH24" i="55"/>
  <c r="AG24" i="55"/>
  <c r="AF24" i="55"/>
  <c r="AE24" i="55"/>
  <c r="AD24" i="55"/>
  <c r="AC24" i="55"/>
  <c r="AB24" i="55"/>
  <c r="AA24" i="55"/>
  <c r="Z24" i="55"/>
  <c r="Y24" i="55"/>
  <c r="X24" i="55"/>
  <c r="W24" i="55"/>
  <c r="V24" i="55"/>
  <c r="U24" i="55"/>
  <c r="T24" i="55"/>
  <c r="S24" i="55"/>
  <c r="R24" i="55"/>
  <c r="Q24" i="55"/>
  <c r="P24" i="55"/>
  <c r="O24" i="55"/>
  <c r="N24" i="55"/>
  <c r="M24" i="55"/>
  <c r="L24" i="55"/>
  <c r="K24" i="55"/>
  <c r="J24" i="55"/>
  <c r="I24" i="55"/>
  <c r="H24" i="55"/>
  <c r="G24" i="55"/>
  <c r="F24" i="55"/>
  <c r="E24" i="55"/>
  <c r="D24" i="55"/>
  <c r="BW23" i="55"/>
  <c r="BU23" i="55"/>
  <c r="BT23" i="55"/>
  <c r="BR23" i="55"/>
  <c r="BQ23" i="55"/>
  <c r="BO23" i="55"/>
  <c r="BN23" i="55"/>
  <c r="BM23" i="55"/>
  <c r="BL23" i="55"/>
  <c r="BK23" i="55"/>
  <c r="BJ23" i="55"/>
  <c r="BI23" i="55"/>
  <c r="BH23" i="55"/>
  <c r="BG23" i="55"/>
  <c r="BF23" i="55"/>
  <c r="BE23" i="55"/>
  <c r="BD23" i="55"/>
  <c r="BC23" i="55"/>
  <c r="BB23" i="55"/>
  <c r="BA23" i="55"/>
  <c r="AZ23" i="55"/>
  <c r="AY23" i="55"/>
  <c r="AX23" i="55"/>
  <c r="AW23" i="55"/>
  <c r="AV23" i="55"/>
  <c r="AU23" i="55"/>
  <c r="AT23" i="55"/>
  <c r="AS23" i="55"/>
  <c r="AR23" i="55"/>
  <c r="AQ23" i="55"/>
  <c r="AP23" i="55"/>
  <c r="AO23" i="55"/>
  <c r="AN23" i="55"/>
  <c r="AM23" i="55"/>
  <c r="AL23" i="55"/>
  <c r="AK23" i="55"/>
  <c r="AJ23" i="55"/>
  <c r="AI23" i="55"/>
  <c r="AH23" i="55"/>
  <c r="AG23" i="55"/>
  <c r="AF23" i="55"/>
  <c r="AE23" i="55"/>
  <c r="AD23" i="55"/>
  <c r="AC23" i="55"/>
  <c r="AB23" i="55"/>
  <c r="AA23" i="55"/>
  <c r="Z23" i="55"/>
  <c r="Y23" i="55"/>
  <c r="X23" i="55"/>
  <c r="W23" i="55"/>
  <c r="V23" i="55"/>
  <c r="U23" i="55"/>
  <c r="T23" i="55"/>
  <c r="S23" i="55"/>
  <c r="R23" i="55"/>
  <c r="Q23" i="55"/>
  <c r="P23" i="55"/>
  <c r="O23" i="55"/>
  <c r="N23" i="55"/>
  <c r="M23" i="55"/>
  <c r="L23" i="55"/>
  <c r="K23" i="55"/>
  <c r="J23" i="55"/>
  <c r="I23" i="55"/>
  <c r="H23" i="55"/>
  <c r="G23" i="55"/>
  <c r="F23" i="55"/>
  <c r="E23" i="55"/>
  <c r="D23" i="55"/>
  <c r="BW22" i="55"/>
  <c r="BU22" i="55"/>
  <c r="BT22" i="55"/>
  <c r="BR22" i="55"/>
  <c r="BQ22" i="55"/>
  <c r="BS22" i="55" s="1"/>
  <c r="BO22" i="55"/>
  <c r="BN22" i="55"/>
  <c r="BM22" i="55"/>
  <c r="BL22" i="55"/>
  <c r="BK22" i="55"/>
  <c r="BJ22" i="55"/>
  <c r="BI22" i="55"/>
  <c r="BH22" i="55"/>
  <c r="BG22" i="55"/>
  <c r="BF22" i="55"/>
  <c r="BE22" i="55"/>
  <c r="BD22" i="55"/>
  <c r="BC22" i="55"/>
  <c r="BB22" i="55"/>
  <c r="BA22" i="55"/>
  <c r="AZ22" i="55"/>
  <c r="AY22" i="55"/>
  <c r="AX22" i="55"/>
  <c r="AW22" i="55"/>
  <c r="AV22" i="55"/>
  <c r="AU22" i="55"/>
  <c r="AT22" i="55"/>
  <c r="AS22" i="55"/>
  <c r="AR22" i="55"/>
  <c r="AQ22" i="55"/>
  <c r="AP22" i="55"/>
  <c r="AO22" i="55"/>
  <c r="AN22" i="55"/>
  <c r="AM22" i="55"/>
  <c r="AL22" i="55"/>
  <c r="AK22" i="55"/>
  <c r="AJ22" i="55"/>
  <c r="AI22" i="55"/>
  <c r="AH22" i="55"/>
  <c r="AG22" i="55"/>
  <c r="AF22" i="55"/>
  <c r="AE22" i="55"/>
  <c r="AD22" i="55"/>
  <c r="AC22" i="55"/>
  <c r="AB22" i="55"/>
  <c r="AA22" i="55"/>
  <c r="Z22" i="55"/>
  <c r="Y22" i="55"/>
  <c r="X22" i="55"/>
  <c r="W22" i="55"/>
  <c r="V22" i="55"/>
  <c r="U22" i="55"/>
  <c r="T22" i="55"/>
  <c r="S22" i="55"/>
  <c r="R22" i="55"/>
  <c r="Q22" i="55"/>
  <c r="P22" i="55"/>
  <c r="O22" i="55"/>
  <c r="N22" i="55"/>
  <c r="M22" i="55"/>
  <c r="L22" i="55"/>
  <c r="K22" i="55"/>
  <c r="J22" i="55"/>
  <c r="I22" i="55"/>
  <c r="H22" i="55"/>
  <c r="G22" i="55"/>
  <c r="F22" i="55"/>
  <c r="E22" i="55"/>
  <c r="D22" i="55"/>
  <c r="BW21" i="55"/>
  <c r="BU21" i="55"/>
  <c r="BT21" i="55"/>
  <c r="BR21" i="55"/>
  <c r="BQ21" i="55"/>
  <c r="BO21" i="55"/>
  <c r="BN21" i="55"/>
  <c r="BM21" i="55"/>
  <c r="BL21" i="55"/>
  <c r="BK21" i="55"/>
  <c r="BJ21" i="55"/>
  <c r="BI21" i="55"/>
  <c r="BH21" i="55"/>
  <c r="BG21" i="55"/>
  <c r="BF21" i="55"/>
  <c r="BE21" i="55"/>
  <c r="BD21" i="55"/>
  <c r="BC21" i="55"/>
  <c r="BB21" i="55"/>
  <c r="BA21" i="55"/>
  <c r="AZ21" i="55"/>
  <c r="AY21" i="55"/>
  <c r="AX21" i="55"/>
  <c r="AW21" i="55"/>
  <c r="AV21" i="55"/>
  <c r="AU21" i="55"/>
  <c r="AT21" i="55"/>
  <c r="AS21" i="55"/>
  <c r="AR21" i="55"/>
  <c r="AQ21" i="55"/>
  <c r="AP21" i="55"/>
  <c r="AO21" i="55"/>
  <c r="AN21" i="55"/>
  <c r="AM21" i="55"/>
  <c r="AL21" i="55"/>
  <c r="AK21" i="55"/>
  <c r="AJ21" i="55"/>
  <c r="AI21" i="55"/>
  <c r="AH21" i="55"/>
  <c r="AG21" i="55"/>
  <c r="AF21" i="55"/>
  <c r="AE21" i="55"/>
  <c r="AD21" i="55"/>
  <c r="AC21" i="55"/>
  <c r="AB21" i="55"/>
  <c r="AA21" i="55"/>
  <c r="Z21" i="55"/>
  <c r="Y21" i="55"/>
  <c r="X21" i="55"/>
  <c r="W21" i="55"/>
  <c r="V21" i="55"/>
  <c r="U21" i="55"/>
  <c r="T21" i="55"/>
  <c r="S21" i="55"/>
  <c r="R21" i="55"/>
  <c r="Q21" i="55"/>
  <c r="P21" i="55"/>
  <c r="O21" i="55"/>
  <c r="N21" i="55"/>
  <c r="M21" i="55"/>
  <c r="L21" i="55"/>
  <c r="K21" i="55"/>
  <c r="J21" i="55"/>
  <c r="I21" i="55"/>
  <c r="H21" i="55"/>
  <c r="G21" i="55"/>
  <c r="F21" i="55"/>
  <c r="E21" i="55"/>
  <c r="D21" i="55"/>
  <c r="BW20" i="55"/>
  <c r="BU20" i="55"/>
  <c r="BT20" i="55"/>
  <c r="BV20" i="55" s="1"/>
  <c r="BS20" i="55"/>
  <c r="BR20" i="55"/>
  <c r="BQ20" i="55"/>
  <c r="BO20" i="55"/>
  <c r="BN20" i="55"/>
  <c r="BM20" i="55"/>
  <c r="BL20" i="55"/>
  <c r="BK20" i="55"/>
  <c r="BJ20" i="55"/>
  <c r="BI20" i="55"/>
  <c r="BH20" i="55"/>
  <c r="BG20" i="55"/>
  <c r="BF20" i="55"/>
  <c r="BE20" i="55"/>
  <c r="BD20" i="55"/>
  <c r="BC20" i="55"/>
  <c r="BB20" i="55"/>
  <c r="BA20" i="55"/>
  <c r="AZ20" i="55"/>
  <c r="AY20" i="55"/>
  <c r="AX20" i="55"/>
  <c r="AW20" i="55"/>
  <c r="AV20" i="55"/>
  <c r="AU20" i="55"/>
  <c r="AT20" i="55"/>
  <c r="AS20" i="55"/>
  <c r="AR20" i="55"/>
  <c r="AQ20" i="55"/>
  <c r="AP20" i="55"/>
  <c r="AO20" i="55"/>
  <c r="AN20" i="55"/>
  <c r="AM20" i="55"/>
  <c r="AL20" i="55"/>
  <c r="AK20" i="55"/>
  <c r="AJ20" i="55"/>
  <c r="AI20" i="55"/>
  <c r="AH20" i="55"/>
  <c r="AG20" i="55"/>
  <c r="AF20" i="55"/>
  <c r="AE20" i="55"/>
  <c r="AD20" i="55"/>
  <c r="AC20" i="55"/>
  <c r="AB20" i="55"/>
  <c r="AA20" i="55"/>
  <c r="Z20" i="55"/>
  <c r="Y20" i="55"/>
  <c r="X20" i="55"/>
  <c r="W20" i="55"/>
  <c r="V20" i="55"/>
  <c r="U20" i="55"/>
  <c r="T20" i="55"/>
  <c r="S20" i="55"/>
  <c r="R20" i="55"/>
  <c r="Q20" i="55"/>
  <c r="P20" i="55"/>
  <c r="O20" i="55"/>
  <c r="N20" i="55"/>
  <c r="M20" i="55"/>
  <c r="L20" i="55"/>
  <c r="K20" i="55"/>
  <c r="J20" i="55"/>
  <c r="I20" i="55"/>
  <c r="H20" i="55"/>
  <c r="G20" i="55"/>
  <c r="F20" i="55"/>
  <c r="E20" i="55"/>
  <c r="D20" i="55"/>
  <c r="BW19" i="55"/>
  <c r="BU19" i="55"/>
  <c r="BV19" i="55" s="1"/>
  <c r="BT19" i="55"/>
  <c r="BR19" i="55"/>
  <c r="BQ19" i="55"/>
  <c r="BS19" i="55" s="1"/>
  <c r="BO19" i="55"/>
  <c r="BN19" i="55"/>
  <c r="BM19" i="55"/>
  <c r="BL19" i="55"/>
  <c r="BK19" i="55"/>
  <c r="BJ19" i="55"/>
  <c r="BI19" i="55"/>
  <c r="BH19" i="55"/>
  <c r="BG19" i="55"/>
  <c r="BF19" i="55"/>
  <c r="BE19" i="55"/>
  <c r="BD19" i="55"/>
  <c r="BC19" i="55"/>
  <c r="BB19" i="55"/>
  <c r="BA19" i="55"/>
  <c r="AZ19" i="55"/>
  <c r="AY19" i="55"/>
  <c r="AX19" i="55"/>
  <c r="AW19" i="55"/>
  <c r="AV19" i="55"/>
  <c r="AU19" i="55"/>
  <c r="AT19" i="55"/>
  <c r="AS19" i="55"/>
  <c r="AR19" i="55"/>
  <c r="AQ19" i="55"/>
  <c r="AP19" i="55"/>
  <c r="AO19" i="55"/>
  <c r="AN19" i="55"/>
  <c r="AM19" i="55"/>
  <c r="AL19" i="55"/>
  <c r="AK19" i="55"/>
  <c r="AJ19" i="55"/>
  <c r="AI19" i="55"/>
  <c r="AH19" i="55"/>
  <c r="AG19" i="55"/>
  <c r="AF19" i="55"/>
  <c r="AE19" i="55"/>
  <c r="AD19" i="55"/>
  <c r="AC19" i="55"/>
  <c r="AB19" i="55"/>
  <c r="AA19" i="55"/>
  <c r="Z19" i="55"/>
  <c r="Y19" i="55"/>
  <c r="X19" i="55"/>
  <c r="W19" i="55"/>
  <c r="V19" i="55"/>
  <c r="U19" i="55"/>
  <c r="T19" i="55"/>
  <c r="S19" i="55"/>
  <c r="R19" i="55"/>
  <c r="Q19" i="55"/>
  <c r="P19" i="55"/>
  <c r="O19" i="55"/>
  <c r="N19" i="55"/>
  <c r="M19" i="55"/>
  <c r="L19" i="55"/>
  <c r="K19" i="55"/>
  <c r="J19" i="55"/>
  <c r="I19" i="55"/>
  <c r="H19" i="55"/>
  <c r="G19" i="55"/>
  <c r="F19" i="55"/>
  <c r="E19" i="55"/>
  <c r="D19" i="55"/>
  <c r="BW18" i="55"/>
  <c r="BU18" i="55"/>
  <c r="BT18" i="55"/>
  <c r="BV18" i="55" s="1"/>
  <c r="BR18" i="55"/>
  <c r="BQ18" i="55"/>
  <c r="BO18" i="55"/>
  <c r="BN18" i="55"/>
  <c r="BM18" i="55"/>
  <c r="BL18" i="55"/>
  <c r="BK18" i="55"/>
  <c r="BJ18" i="55"/>
  <c r="BI18" i="55"/>
  <c r="BH18" i="55"/>
  <c r="BG18" i="55"/>
  <c r="BF18" i="55"/>
  <c r="BE18" i="55"/>
  <c r="BD18" i="55"/>
  <c r="BC18" i="55"/>
  <c r="BB18" i="55"/>
  <c r="BA18" i="55"/>
  <c r="AZ18" i="55"/>
  <c r="AY18" i="55"/>
  <c r="AX18" i="55"/>
  <c r="AW18" i="55"/>
  <c r="AV18" i="55"/>
  <c r="AU18" i="55"/>
  <c r="AT18" i="55"/>
  <c r="AS18" i="55"/>
  <c r="AR18" i="55"/>
  <c r="AQ18" i="55"/>
  <c r="AP18" i="55"/>
  <c r="AO18" i="55"/>
  <c r="AN18" i="55"/>
  <c r="AM18" i="55"/>
  <c r="AL18" i="55"/>
  <c r="AK18" i="55"/>
  <c r="AJ18" i="55"/>
  <c r="AI18" i="55"/>
  <c r="AH18" i="55"/>
  <c r="AG18" i="55"/>
  <c r="AF18" i="55"/>
  <c r="AE18" i="55"/>
  <c r="AD18" i="55"/>
  <c r="AC18" i="55"/>
  <c r="AB18" i="55"/>
  <c r="AA18" i="55"/>
  <c r="Z18" i="55"/>
  <c r="Y18" i="55"/>
  <c r="X18" i="55"/>
  <c r="W18" i="55"/>
  <c r="V18" i="55"/>
  <c r="U18" i="55"/>
  <c r="T18" i="55"/>
  <c r="S18" i="55"/>
  <c r="R18" i="55"/>
  <c r="Q18" i="55"/>
  <c r="P18" i="55"/>
  <c r="O18" i="55"/>
  <c r="N18" i="55"/>
  <c r="M18" i="55"/>
  <c r="L18" i="55"/>
  <c r="K18" i="55"/>
  <c r="J18" i="55"/>
  <c r="I18" i="55"/>
  <c r="H18" i="55"/>
  <c r="G18" i="55"/>
  <c r="F18" i="55"/>
  <c r="E18" i="55"/>
  <c r="D18" i="55"/>
  <c r="BW17" i="55"/>
  <c r="BU17" i="55"/>
  <c r="BT17" i="55"/>
  <c r="BR17" i="55"/>
  <c r="BQ17" i="55"/>
  <c r="BO17" i="55"/>
  <c r="BN17" i="55"/>
  <c r="BM17" i="55"/>
  <c r="BL17" i="55"/>
  <c r="BK17" i="55"/>
  <c r="BJ17" i="55"/>
  <c r="BI17" i="55"/>
  <c r="BH17" i="55"/>
  <c r="BG17" i="55"/>
  <c r="BF17" i="55"/>
  <c r="BE17" i="55"/>
  <c r="BD17" i="55"/>
  <c r="BC17" i="55"/>
  <c r="BB17" i="55"/>
  <c r="BA17" i="55"/>
  <c r="AZ17" i="55"/>
  <c r="AY17" i="55"/>
  <c r="AX17" i="55"/>
  <c r="AW17" i="55"/>
  <c r="AV17" i="55"/>
  <c r="AU17" i="55"/>
  <c r="AT17" i="55"/>
  <c r="AS17" i="55"/>
  <c r="AR17" i="55"/>
  <c r="AQ17" i="55"/>
  <c r="AP17" i="55"/>
  <c r="AO17" i="55"/>
  <c r="AN17" i="55"/>
  <c r="AM17" i="55"/>
  <c r="AL17" i="55"/>
  <c r="AK17" i="55"/>
  <c r="AJ17" i="55"/>
  <c r="AI17" i="55"/>
  <c r="AH17" i="55"/>
  <c r="AG17" i="55"/>
  <c r="AF17" i="55"/>
  <c r="AE17" i="55"/>
  <c r="AD17" i="55"/>
  <c r="AC17" i="55"/>
  <c r="AB17" i="55"/>
  <c r="AA17" i="55"/>
  <c r="Z17" i="55"/>
  <c r="Y17" i="55"/>
  <c r="X17" i="55"/>
  <c r="W17" i="55"/>
  <c r="V17" i="55"/>
  <c r="U17" i="55"/>
  <c r="T17" i="55"/>
  <c r="S17" i="55"/>
  <c r="R17" i="55"/>
  <c r="Q17" i="55"/>
  <c r="P17" i="55"/>
  <c r="O17" i="55"/>
  <c r="N17" i="55"/>
  <c r="M17" i="55"/>
  <c r="L17" i="55"/>
  <c r="K17" i="55"/>
  <c r="J17" i="55"/>
  <c r="I17" i="55"/>
  <c r="H17" i="55"/>
  <c r="G17" i="55"/>
  <c r="F17" i="55"/>
  <c r="E17" i="55"/>
  <c r="D17" i="55"/>
  <c r="BW16" i="55"/>
  <c r="BU16" i="55"/>
  <c r="BT16" i="55"/>
  <c r="BR16" i="55"/>
  <c r="BQ16" i="55"/>
  <c r="BS16" i="55" s="1"/>
  <c r="BO16" i="55"/>
  <c r="BN16" i="55"/>
  <c r="BM16" i="55"/>
  <c r="BL16" i="55"/>
  <c r="BK16" i="55"/>
  <c r="BJ16" i="55"/>
  <c r="BI16" i="55"/>
  <c r="BH16" i="55"/>
  <c r="BG16" i="55"/>
  <c r="BF16" i="55"/>
  <c r="BE16" i="55"/>
  <c r="BD16" i="55"/>
  <c r="BC16" i="55"/>
  <c r="BB16" i="55"/>
  <c r="BA16" i="55"/>
  <c r="AZ16" i="55"/>
  <c r="AY16" i="55"/>
  <c r="AX16" i="55"/>
  <c r="AW16" i="55"/>
  <c r="AV16" i="55"/>
  <c r="AU16" i="55"/>
  <c r="AT16" i="55"/>
  <c r="AS16" i="55"/>
  <c r="AR16" i="55"/>
  <c r="AQ16" i="55"/>
  <c r="AP16" i="55"/>
  <c r="AO16" i="55"/>
  <c r="AN16" i="55"/>
  <c r="AM16" i="55"/>
  <c r="AL16" i="55"/>
  <c r="AK16" i="55"/>
  <c r="AJ16" i="55"/>
  <c r="AI16" i="55"/>
  <c r="AH16" i="55"/>
  <c r="AG16" i="55"/>
  <c r="AF16" i="55"/>
  <c r="AE16" i="55"/>
  <c r="AD16" i="55"/>
  <c r="AC16" i="55"/>
  <c r="AB16" i="55"/>
  <c r="AA16" i="55"/>
  <c r="Z16" i="55"/>
  <c r="Y16" i="55"/>
  <c r="X16" i="55"/>
  <c r="W16" i="55"/>
  <c r="V16" i="55"/>
  <c r="U16" i="55"/>
  <c r="T16" i="55"/>
  <c r="S16" i="55"/>
  <c r="R16" i="55"/>
  <c r="Q16" i="55"/>
  <c r="P16" i="55"/>
  <c r="O16" i="55"/>
  <c r="N16" i="55"/>
  <c r="M16" i="55"/>
  <c r="L16" i="55"/>
  <c r="K16" i="55"/>
  <c r="J16" i="55"/>
  <c r="I16" i="55"/>
  <c r="H16" i="55"/>
  <c r="G16" i="55"/>
  <c r="F16" i="55"/>
  <c r="E16" i="55"/>
  <c r="D16" i="55"/>
  <c r="BW15" i="55"/>
  <c r="BU15" i="55"/>
  <c r="BT15" i="55"/>
  <c r="BR15" i="55"/>
  <c r="BQ15" i="55"/>
  <c r="BO15" i="55"/>
  <c r="BN15" i="55"/>
  <c r="BM15" i="55"/>
  <c r="BL15" i="55"/>
  <c r="BK15" i="55"/>
  <c r="BJ15" i="55"/>
  <c r="BI15" i="55"/>
  <c r="BH15" i="55"/>
  <c r="BG15" i="55"/>
  <c r="BF15" i="55"/>
  <c r="BE15" i="55"/>
  <c r="BD15" i="55"/>
  <c r="BC15" i="55"/>
  <c r="BB15" i="55"/>
  <c r="BA15" i="55"/>
  <c r="AZ15" i="55"/>
  <c r="AY15" i="55"/>
  <c r="AX15" i="55"/>
  <c r="AW15" i="55"/>
  <c r="AV15" i="55"/>
  <c r="AU15" i="55"/>
  <c r="AT15" i="55"/>
  <c r="AS15" i="55"/>
  <c r="AR15" i="55"/>
  <c r="AQ15" i="55"/>
  <c r="AP15" i="55"/>
  <c r="AO15" i="55"/>
  <c r="AN15" i="55"/>
  <c r="AM15" i="55"/>
  <c r="AL15" i="55"/>
  <c r="AK15" i="55"/>
  <c r="AJ15" i="55"/>
  <c r="AI15" i="55"/>
  <c r="AH15" i="55"/>
  <c r="AG15" i="55"/>
  <c r="AF15" i="55"/>
  <c r="AE15" i="55"/>
  <c r="AD15" i="55"/>
  <c r="AC15" i="55"/>
  <c r="AB15" i="55"/>
  <c r="AA15" i="55"/>
  <c r="Z15" i="55"/>
  <c r="Y15" i="55"/>
  <c r="X15" i="55"/>
  <c r="W15" i="55"/>
  <c r="V15" i="55"/>
  <c r="U15" i="55"/>
  <c r="T15" i="55"/>
  <c r="S15" i="55"/>
  <c r="R15" i="55"/>
  <c r="Q15" i="55"/>
  <c r="P15" i="55"/>
  <c r="O15" i="55"/>
  <c r="N15" i="55"/>
  <c r="M15" i="55"/>
  <c r="L15" i="55"/>
  <c r="K15" i="55"/>
  <c r="J15" i="55"/>
  <c r="I15" i="55"/>
  <c r="H15" i="55"/>
  <c r="G15" i="55"/>
  <c r="F15" i="55"/>
  <c r="E15" i="55"/>
  <c r="D15" i="55"/>
  <c r="BW14" i="55"/>
  <c r="BU14" i="55"/>
  <c r="BT14" i="55"/>
  <c r="BR14" i="55"/>
  <c r="BQ14" i="55"/>
  <c r="BO14" i="55"/>
  <c r="BN14" i="55"/>
  <c r="BM14" i="55"/>
  <c r="BL14" i="55"/>
  <c r="BK14" i="55"/>
  <c r="BJ14" i="55"/>
  <c r="BI14" i="55"/>
  <c r="BH14" i="55"/>
  <c r="BG14" i="55"/>
  <c r="BF14" i="55"/>
  <c r="BE14" i="55"/>
  <c r="BD14" i="55"/>
  <c r="BC14" i="55"/>
  <c r="BB14" i="55"/>
  <c r="BA14" i="55"/>
  <c r="AZ14" i="55"/>
  <c r="AY14" i="55"/>
  <c r="AX14" i="55"/>
  <c r="AW14" i="55"/>
  <c r="AV14" i="55"/>
  <c r="AU14" i="55"/>
  <c r="AT14" i="55"/>
  <c r="AS14" i="55"/>
  <c r="AR14" i="55"/>
  <c r="AQ14" i="55"/>
  <c r="AP14" i="55"/>
  <c r="AO14" i="55"/>
  <c r="AN14" i="55"/>
  <c r="AM14" i="55"/>
  <c r="AL14" i="55"/>
  <c r="AK14" i="55"/>
  <c r="AJ14" i="55"/>
  <c r="AI14" i="55"/>
  <c r="AH14" i="55"/>
  <c r="AG14" i="55"/>
  <c r="AF14" i="55"/>
  <c r="AE14" i="55"/>
  <c r="AD14" i="55"/>
  <c r="AC14" i="55"/>
  <c r="AB14" i="55"/>
  <c r="AA14" i="55"/>
  <c r="Z14" i="55"/>
  <c r="Y14" i="55"/>
  <c r="X14" i="55"/>
  <c r="W14" i="55"/>
  <c r="V14" i="55"/>
  <c r="U14" i="55"/>
  <c r="T14" i="55"/>
  <c r="S14" i="55"/>
  <c r="R14" i="55"/>
  <c r="Q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D14" i="55"/>
  <c r="BW13" i="55"/>
  <c r="BU13" i="55"/>
  <c r="BT13" i="55"/>
  <c r="BR13" i="55"/>
  <c r="BQ13" i="55"/>
  <c r="BO13" i="55"/>
  <c r="BN13" i="55"/>
  <c r="BM13" i="55"/>
  <c r="BL13" i="55"/>
  <c r="BK13" i="55"/>
  <c r="BJ13" i="55"/>
  <c r="BI13" i="55"/>
  <c r="BH13" i="55"/>
  <c r="BG13" i="55"/>
  <c r="BF13" i="55"/>
  <c r="BE13" i="55"/>
  <c r="BD13" i="55"/>
  <c r="BC13" i="55"/>
  <c r="BB13" i="55"/>
  <c r="BA13" i="55"/>
  <c r="AZ13" i="55"/>
  <c r="AY13" i="55"/>
  <c r="AX13" i="55"/>
  <c r="AW13" i="55"/>
  <c r="AV13" i="55"/>
  <c r="AU13" i="55"/>
  <c r="AT13" i="55"/>
  <c r="AS13" i="55"/>
  <c r="AR13" i="55"/>
  <c r="AQ13" i="55"/>
  <c r="AP13" i="55"/>
  <c r="AO13" i="55"/>
  <c r="AN13" i="55"/>
  <c r="AM13" i="55"/>
  <c r="AL13" i="55"/>
  <c r="AK13" i="55"/>
  <c r="AJ13" i="55"/>
  <c r="AI13" i="55"/>
  <c r="AH13" i="55"/>
  <c r="AG13" i="55"/>
  <c r="AF13" i="55"/>
  <c r="AE13" i="55"/>
  <c r="AD13" i="55"/>
  <c r="AC13" i="55"/>
  <c r="AB13" i="55"/>
  <c r="AA13" i="55"/>
  <c r="Z13" i="55"/>
  <c r="Y13" i="55"/>
  <c r="X13" i="55"/>
  <c r="W13" i="55"/>
  <c r="V13" i="55"/>
  <c r="U13" i="55"/>
  <c r="T13" i="55"/>
  <c r="S13" i="55"/>
  <c r="R13" i="55"/>
  <c r="Q13" i="55"/>
  <c r="P13" i="55"/>
  <c r="O13" i="55"/>
  <c r="N13" i="55"/>
  <c r="M13" i="55"/>
  <c r="L13" i="55"/>
  <c r="K13" i="55"/>
  <c r="J13" i="55"/>
  <c r="I13" i="55"/>
  <c r="H13" i="55"/>
  <c r="G13" i="55"/>
  <c r="F13" i="55"/>
  <c r="E13" i="55"/>
  <c r="D13" i="55"/>
  <c r="BW12" i="55"/>
  <c r="BU12" i="55"/>
  <c r="BT12" i="55"/>
  <c r="BR12" i="55"/>
  <c r="BQ12" i="55"/>
  <c r="BS12" i="55" s="1"/>
  <c r="BO12" i="55"/>
  <c r="BN12" i="55"/>
  <c r="BM12" i="55"/>
  <c r="BL12" i="55"/>
  <c r="BK12" i="55"/>
  <c r="BJ12" i="55"/>
  <c r="BI12" i="55"/>
  <c r="BH12" i="55"/>
  <c r="BG12" i="55"/>
  <c r="BF12" i="55"/>
  <c r="BE12" i="55"/>
  <c r="BD12" i="55"/>
  <c r="BC12" i="55"/>
  <c r="BB12" i="55"/>
  <c r="BA12" i="55"/>
  <c r="AZ12" i="55"/>
  <c r="AY12" i="55"/>
  <c r="AX12" i="55"/>
  <c r="AW12" i="55"/>
  <c r="AV12" i="55"/>
  <c r="AU12" i="55"/>
  <c r="AT12" i="55"/>
  <c r="AS12" i="55"/>
  <c r="AR12" i="55"/>
  <c r="AQ12" i="55"/>
  <c r="AP12" i="55"/>
  <c r="AO12" i="55"/>
  <c r="AN12" i="55"/>
  <c r="AM12" i="55"/>
  <c r="AL12" i="55"/>
  <c r="AK12" i="55"/>
  <c r="AJ12" i="55"/>
  <c r="AI12" i="55"/>
  <c r="AH12" i="55"/>
  <c r="AG12" i="55"/>
  <c r="AF12" i="55"/>
  <c r="AE12" i="55"/>
  <c r="AD12" i="55"/>
  <c r="AC12" i="55"/>
  <c r="AB12" i="55"/>
  <c r="AA12" i="55"/>
  <c r="Z12" i="55"/>
  <c r="Y12" i="55"/>
  <c r="X12" i="55"/>
  <c r="W12" i="55"/>
  <c r="V12" i="55"/>
  <c r="U12" i="55"/>
  <c r="T12" i="55"/>
  <c r="S12" i="55"/>
  <c r="R12" i="55"/>
  <c r="Q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D12" i="55"/>
  <c r="BW11" i="55"/>
  <c r="BU11" i="55"/>
  <c r="BT11" i="55"/>
  <c r="BR11" i="55"/>
  <c r="BQ11" i="55"/>
  <c r="BO11" i="55"/>
  <c r="BN11" i="55"/>
  <c r="BM11" i="55"/>
  <c r="BL11" i="55"/>
  <c r="BL75" i="55" s="1"/>
  <c r="BK11" i="55"/>
  <c r="BJ11" i="55"/>
  <c r="BI11" i="55"/>
  <c r="BH11" i="55"/>
  <c r="BH75" i="55" s="1"/>
  <c r="BG11" i="55"/>
  <c r="BF11" i="55"/>
  <c r="BE11" i="55"/>
  <c r="BD11" i="55"/>
  <c r="BD75" i="55" s="1"/>
  <c r="BC11" i="55"/>
  <c r="BB11" i="55"/>
  <c r="BA11" i="55"/>
  <c r="AZ11" i="55"/>
  <c r="AZ75" i="55" s="1"/>
  <c r="AY11" i="55"/>
  <c r="AX11" i="55"/>
  <c r="AW11" i="55"/>
  <c r="AV11" i="55"/>
  <c r="AV75" i="55" s="1"/>
  <c r="AU11" i="55"/>
  <c r="AT11" i="55"/>
  <c r="AS11" i="55"/>
  <c r="AR11" i="55"/>
  <c r="AR75" i="55" s="1"/>
  <c r="AQ11" i="55"/>
  <c r="AP11" i="55"/>
  <c r="AO11" i="55"/>
  <c r="AN11" i="55"/>
  <c r="AN75" i="55" s="1"/>
  <c r="AM11" i="55"/>
  <c r="AL11" i="55"/>
  <c r="AK11" i="55"/>
  <c r="AJ11" i="55"/>
  <c r="AJ75" i="55" s="1"/>
  <c r="AI11" i="55"/>
  <c r="AH11" i="55"/>
  <c r="AG11" i="55"/>
  <c r="AF11" i="55"/>
  <c r="AF75" i="55" s="1"/>
  <c r="AE11" i="55"/>
  <c r="AD11" i="55"/>
  <c r="AC11" i="55"/>
  <c r="AB11" i="55"/>
  <c r="AB75" i="55" s="1"/>
  <c r="AA11" i="55"/>
  <c r="Z11" i="55"/>
  <c r="Y11" i="55"/>
  <c r="X11" i="55"/>
  <c r="X75" i="55" s="1"/>
  <c r="W11" i="55"/>
  <c r="V11" i="55"/>
  <c r="U11" i="55"/>
  <c r="T11" i="55"/>
  <c r="T75" i="55" s="1"/>
  <c r="S11" i="55"/>
  <c r="R11" i="55"/>
  <c r="Q11" i="55"/>
  <c r="P11" i="55"/>
  <c r="P75" i="55" s="1"/>
  <c r="O11" i="55"/>
  <c r="N11" i="55"/>
  <c r="M11" i="55"/>
  <c r="L11" i="55"/>
  <c r="L75" i="55" s="1"/>
  <c r="K11" i="55"/>
  <c r="J11" i="55"/>
  <c r="I11" i="55"/>
  <c r="H11" i="55"/>
  <c r="H75" i="55" s="1"/>
  <c r="G11" i="55"/>
  <c r="F11" i="55"/>
  <c r="E11" i="55"/>
  <c r="D11" i="55"/>
  <c r="D75" i="55" s="1"/>
  <c r="BP77" i="54"/>
  <c r="BP76" i="54"/>
  <c r="BT74" i="54"/>
  <c r="BS74" i="54"/>
  <c r="BQ74" i="54"/>
  <c r="BO74" i="54"/>
  <c r="BN74" i="54"/>
  <c r="BM74" i="54"/>
  <c r="BL74" i="54"/>
  <c r="BK74" i="54"/>
  <c r="BJ74" i="54"/>
  <c r="BI74" i="54"/>
  <c r="BH74" i="54"/>
  <c r="BG74" i="54"/>
  <c r="BF74" i="54"/>
  <c r="BE74" i="54"/>
  <c r="BD74" i="54"/>
  <c r="BC74" i="54"/>
  <c r="BB74" i="54"/>
  <c r="BA74" i="54"/>
  <c r="AZ74" i="54"/>
  <c r="AY74" i="54"/>
  <c r="AX74" i="54"/>
  <c r="AW74" i="54"/>
  <c r="AV74" i="54"/>
  <c r="AU74" i="54"/>
  <c r="AT74" i="54"/>
  <c r="AS74" i="54"/>
  <c r="AR74" i="54"/>
  <c r="AQ74" i="54"/>
  <c r="AP74" i="54"/>
  <c r="AO74" i="54"/>
  <c r="AN74" i="54"/>
  <c r="AM74" i="54"/>
  <c r="AL74" i="54"/>
  <c r="AK74" i="54"/>
  <c r="AJ74" i="54"/>
  <c r="AI74" i="54"/>
  <c r="AH74" i="54"/>
  <c r="AG74" i="54"/>
  <c r="AF74" i="54"/>
  <c r="AE74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BT73" i="54"/>
  <c r="BS73" i="54"/>
  <c r="BQ73" i="54"/>
  <c r="BO73" i="54"/>
  <c r="BN73" i="54"/>
  <c r="BM73" i="54"/>
  <c r="BL73" i="54"/>
  <c r="BK73" i="54"/>
  <c r="BJ73" i="54"/>
  <c r="BI73" i="54"/>
  <c r="BH73" i="54"/>
  <c r="BG73" i="54"/>
  <c r="BF73" i="54"/>
  <c r="BE73" i="54"/>
  <c r="BD73" i="54"/>
  <c r="BC73" i="54"/>
  <c r="BB73" i="54"/>
  <c r="BA73" i="54"/>
  <c r="AZ73" i="54"/>
  <c r="AY73" i="54"/>
  <c r="AX73" i="54"/>
  <c r="AW73" i="54"/>
  <c r="AV73" i="54"/>
  <c r="AU73" i="54"/>
  <c r="AT73" i="54"/>
  <c r="AS73" i="54"/>
  <c r="AR73" i="54"/>
  <c r="AQ73" i="54"/>
  <c r="AP73" i="54"/>
  <c r="AO73" i="54"/>
  <c r="AN73" i="54"/>
  <c r="AM73" i="54"/>
  <c r="AL73" i="54"/>
  <c r="AK73" i="54"/>
  <c r="AJ73" i="54"/>
  <c r="AI73" i="54"/>
  <c r="AH73" i="54"/>
  <c r="AG73" i="54"/>
  <c r="AF73" i="54"/>
  <c r="AE73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BT72" i="54"/>
  <c r="BS72" i="54"/>
  <c r="BQ72" i="54"/>
  <c r="BO72" i="54"/>
  <c r="BN72" i="54"/>
  <c r="BM72" i="54"/>
  <c r="BL72" i="54"/>
  <c r="BK72" i="54"/>
  <c r="BJ72" i="54"/>
  <c r="BI72" i="54"/>
  <c r="BH72" i="54"/>
  <c r="BG72" i="54"/>
  <c r="BF72" i="54"/>
  <c r="BE72" i="54"/>
  <c r="BD72" i="54"/>
  <c r="BC72" i="54"/>
  <c r="BB72" i="54"/>
  <c r="BA72" i="54"/>
  <c r="AZ72" i="54"/>
  <c r="AY72" i="54"/>
  <c r="AX72" i="54"/>
  <c r="AW72" i="54"/>
  <c r="AV72" i="54"/>
  <c r="AU72" i="54"/>
  <c r="AT72" i="54"/>
  <c r="AS72" i="54"/>
  <c r="AR72" i="54"/>
  <c r="AQ72" i="54"/>
  <c r="AP72" i="54"/>
  <c r="AO72" i="54"/>
  <c r="AN72" i="54"/>
  <c r="AM72" i="54"/>
  <c r="AL72" i="54"/>
  <c r="AK72" i="54"/>
  <c r="AJ72" i="54"/>
  <c r="AI72" i="54"/>
  <c r="AH72" i="54"/>
  <c r="AG72" i="54"/>
  <c r="AF72" i="54"/>
  <c r="AE72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BT71" i="54"/>
  <c r="BS71" i="54"/>
  <c r="BQ71" i="54"/>
  <c r="BO71" i="54"/>
  <c r="BN71" i="54"/>
  <c r="BM71" i="54"/>
  <c r="BL71" i="54"/>
  <c r="BK71" i="54"/>
  <c r="BJ71" i="54"/>
  <c r="BI71" i="54"/>
  <c r="BH71" i="54"/>
  <c r="BG71" i="54"/>
  <c r="BF71" i="54"/>
  <c r="BE71" i="54"/>
  <c r="BD71" i="54"/>
  <c r="BC71" i="54"/>
  <c r="BB71" i="54"/>
  <c r="BA71" i="54"/>
  <c r="AZ71" i="54"/>
  <c r="AY71" i="54"/>
  <c r="AX71" i="54"/>
  <c r="AW71" i="54"/>
  <c r="AV71" i="54"/>
  <c r="AU71" i="54"/>
  <c r="AT71" i="54"/>
  <c r="AS71" i="54"/>
  <c r="AR71" i="54"/>
  <c r="AQ71" i="54"/>
  <c r="AP71" i="54"/>
  <c r="AO71" i="54"/>
  <c r="AN71" i="54"/>
  <c r="AM71" i="54"/>
  <c r="AL71" i="54"/>
  <c r="AK71" i="54"/>
  <c r="AJ71" i="54"/>
  <c r="AI71" i="54"/>
  <c r="AH71" i="54"/>
  <c r="AG71" i="54"/>
  <c r="AF71" i="54"/>
  <c r="AE71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BT70" i="54"/>
  <c r="BS70" i="54"/>
  <c r="BQ70" i="54"/>
  <c r="BO70" i="54"/>
  <c r="BN70" i="54"/>
  <c r="BM70" i="54"/>
  <c r="BL70" i="54"/>
  <c r="BK70" i="54"/>
  <c r="BJ70" i="54"/>
  <c r="BI70" i="54"/>
  <c r="BH70" i="54"/>
  <c r="BG70" i="54"/>
  <c r="BF70" i="54"/>
  <c r="BE70" i="54"/>
  <c r="BD70" i="54"/>
  <c r="BC70" i="54"/>
  <c r="BB70" i="54"/>
  <c r="BA70" i="54"/>
  <c r="AZ70" i="54"/>
  <c r="AY70" i="54"/>
  <c r="AX70" i="54"/>
  <c r="AW70" i="54"/>
  <c r="AV70" i="54"/>
  <c r="AU70" i="54"/>
  <c r="AT70" i="54"/>
  <c r="AS70" i="54"/>
  <c r="AR70" i="54"/>
  <c r="AQ70" i="54"/>
  <c r="AP70" i="54"/>
  <c r="AO70" i="54"/>
  <c r="AN70" i="54"/>
  <c r="AM70" i="54"/>
  <c r="AL70" i="54"/>
  <c r="AK70" i="54"/>
  <c r="AJ70" i="54"/>
  <c r="AI70" i="54"/>
  <c r="AH70" i="54"/>
  <c r="AG70" i="54"/>
  <c r="AF70" i="54"/>
  <c r="AE70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BT69" i="54"/>
  <c r="BS69" i="54"/>
  <c r="BQ69" i="54"/>
  <c r="BO69" i="54"/>
  <c r="BN69" i="54"/>
  <c r="BM69" i="54"/>
  <c r="BL69" i="54"/>
  <c r="BK69" i="54"/>
  <c r="BJ69" i="54"/>
  <c r="BI69" i="54"/>
  <c r="BH69" i="54"/>
  <c r="BG69" i="54"/>
  <c r="BF69" i="54"/>
  <c r="BE69" i="54"/>
  <c r="BD69" i="54"/>
  <c r="BC69" i="54"/>
  <c r="BB69" i="54"/>
  <c r="BA69" i="54"/>
  <c r="AZ69" i="54"/>
  <c r="AY69" i="54"/>
  <c r="AX69" i="54"/>
  <c r="AW69" i="54"/>
  <c r="AV69" i="54"/>
  <c r="AU69" i="54"/>
  <c r="AT69" i="54"/>
  <c r="AS69" i="54"/>
  <c r="AR69" i="54"/>
  <c r="AQ69" i="54"/>
  <c r="AP69" i="54"/>
  <c r="AO69" i="54"/>
  <c r="AN69" i="54"/>
  <c r="AM69" i="54"/>
  <c r="AL69" i="54"/>
  <c r="AK69" i="54"/>
  <c r="AJ69" i="54"/>
  <c r="AI69" i="54"/>
  <c r="AH69" i="54"/>
  <c r="AG69" i="54"/>
  <c r="AF69" i="54"/>
  <c r="AE69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BT68" i="54"/>
  <c r="BS68" i="54"/>
  <c r="BQ68" i="54"/>
  <c r="BO68" i="54"/>
  <c r="BN68" i="54"/>
  <c r="BM68" i="54"/>
  <c r="BL68" i="54"/>
  <c r="BK68" i="54"/>
  <c r="BJ68" i="54"/>
  <c r="BI68" i="54"/>
  <c r="BH68" i="54"/>
  <c r="BG68" i="54"/>
  <c r="BF68" i="54"/>
  <c r="BE68" i="54"/>
  <c r="BD68" i="54"/>
  <c r="BC68" i="54"/>
  <c r="BB68" i="54"/>
  <c r="BA68" i="54"/>
  <c r="AZ68" i="54"/>
  <c r="AY68" i="54"/>
  <c r="AX68" i="54"/>
  <c r="AW68" i="54"/>
  <c r="AV68" i="54"/>
  <c r="AU68" i="54"/>
  <c r="AT68" i="54"/>
  <c r="AS68" i="54"/>
  <c r="AR68" i="54"/>
  <c r="AQ68" i="54"/>
  <c r="AP68" i="54"/>
  <c r="AO68" i="54"/>
  <c r="AN68" i="54"/>
  <c r="AM68" i="54"/>
  <c r="AL68" i="54"/>
  <c r="AK68" i="54"/>
  <c r="AJ68" i="54"/>
  <c r="AI68" i="54"/>
  <c r="AH68" i="54"/>
  <c r="AG68" i="54"/>
  <c r="AF68" i="54"/>
  <c r="AE68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BT67" i="54"/>
  <c r="BS67" i="54"/>
  <c r="BQ67" i="54"/>
  <c r="BO67" i="54"/>
  <c r="BN67" i="54"/>
  <c r="BM67" i="54"/>
  <c r="BL67" i="54"/>
  <c r="BK67" i="54"/>
  <c r="BJ67" i="54"/>
  <c r="BI67" i="54"/>
  <c r="BH67" i="54"/>
  <c r="BG67" i="54"/>
  <c r="BF67" i="54"/>
  <c r="BE67" i="54"/>
  <c r="BD67" i="54"/>
  <c r="BC67" i="54"/>
  <c r="BB67" i="54"/>
  <c r="BA67" i="54"/>
  <c r="AZ67" i="54"/>
  <c r="AY67" i="54"/>
  <c r="AX67" i="54"/>
  <c r="AW67" i="54"/>
  <c r="AV67" i="54"/>
  <c r="AU67" i="54"/>
  <c r="AT67" i="54"/>
  <c r="AS67" i="54"/>
  <c r="AR67" i="54"/>
  <c r="AQ67" i="54"/>
  <c r="AP67" i="54"/>
  <c r="AO67" i="54"/>
  <c r="AN67" i="54"/>
  <c r="AM67" i="54"/>
  <c r="AL67" i="54"/>
  <c r="AK67" i="54"/>
  <c r="AJ67" i="54"/>
  <c r="AI67" i="54"/>
  <c r="AH67" i="54"/>
  <c r="AG67" i="54"/>
  <c r="AF67" i="54"/>
  <c r="AE67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BT66" i="54"/>
  <c r="BS66" i="54"/>
  <c r="BQ66" i="54"/>
  <c r="BO66" i="54"/>
  <c r="BN66" i="54"/>
  <c r="BM66" i="54"/>
  <c r="BL66" i="54"/>
  <c r="BK66" i="54"/>
  <c r="BJ66" i="54"/>
  <c r="BI66" i="54"/>
  <c r="BH66" i="54"/>
  <c r="BG66" i="54"/>
  <c r="BF66" i="54"/>
  <c r="BE66" i="54"/>
  <c r="BD66" i="54"/>
  <c r="BC66" i="54"/>
  <c r="BB66" i="54"/>
  <c r="BA66" i="54"/>
  <c r="AZ66" i="54"/>
  <c r="AY66" i="54"/>
  <c r="AX66" i="54"/>
  <c r="AW66" i="54"/>
  <c r="AV66" i="54"/>
  <c r="AU66" i="54"/>
  <c r="AT66" i="54"/>
  <c r="AS66" i="54"/>
  <c r="AR66" i="54"/>
  <c r="AQ66" i="54"/>
  <c r="AP66" i="54"/>
  <c r="AO66" i="54"/>
  <c r="AN66" i="54"/>
  <c r="AM66" i="54"/>
  <c r="AL66" i="54"/>
  <c r="AK66" i="54"/>
  <c r="AJ66" i="54"/>
  <c r="AI66" i="54"/>
  <c r="AH66" i="54"/>
  <c r="AG66" i="54"/>
  <c r="AF66" i="54"/>
  <c r="AE66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BT65" i="54"/>
  <c r="BS65" i="54"/>
  <c r="BQ65" i="54"/>
  <c r="BO65" i="54"/>
  <c r="BN65" i="54"/>
  <c r="BM65" i="54"/>
  <c r="BL65" i="54"/>
  <c r="BK65" i="54"/>
  <c r="BJ65" i="54"/>
  <c r="BI65" i="54"/>
  <c r="BH65" i="54"/>
  <c r="BG65" i="54"/>
  <c r="BF65" i="54"/>
  <c r="BE65" i="54"/>
  <c r="BD65" i="54"/>
  <c r="BC65" i="54"/>
  <c r="BB65" i="54"/>
  <c r="BA65" i="54"/>
  <c r="AZ65" i="54"/>
  <c r="AY65" i="54"/>
  <c r="AX65" i="54"/>
  <c r="AW65" i="54"/>
  <c r="AV65" i="54"/>
  <c r="AU65" i="54"/>
  <c r="AT65" i="54"/>
  <c r="AS65" i="54"/>
  <c r="AR65" i="54"/>
  <c r="AQ65" i="54"/>
  <c r="AP65" i="54"/>
  <c r="AO65" i="54"/>
  <c r="AN65" i="54"/>
  <c r="AM65" i="54"/>
  <c r="AL65" i="54"/>
  <c r="AK65" i="54"/>
  <c r="AJ65" i="54"/>
  <c r="AI65" i="54"/>
  <c r="AH65" i="54"/>
  <c r="AG65" i="54"/>
  <c r="AF65" i="54"/>
  <c r="AE65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BT64" i="54"/>
  <c r="BS64" i="54"/>
  <c r="BQ64" i="54"/>
  <c r="BO64" i="54"/>
  <c r="BN64" i="54"/>
  <c r="BM64" i="54"/>
  <c r="BL64" i="54"/>
  <c r="BK64" i="54"/>
  <c r="BJ64" i="54"/>
  <c r="BI64" i="54"/>
  <c r="BH64" i="54"/>
  <c r="BG64" i="54"/>
  <c r="BF64" i="54"/>
  <c r="BE64" i="54"/>
  <c r="BD64" i="54"/>
  <c r="BC64" i="54"/>
  <c r="BB64" i="54"/>
  <c r="BA64" i="54"/>
  <c r="AZ64" i="54"/>
  <c r="AY64" i="54"/>
  <c r="AX64" i="54"/>
  <c r="AW64" i="54"/>
  <c r="AV64" i="54"/>
  <c r="AU64" i="54"/>
  <c r="AT64" i="54"/>
  <c r="AS64" i="54"/>
  <c r="AR64" i="54"/>
  <c r="AQ64" i="54"/>
  <c r="AP64" i="54"/>
  <c r="AO64" i="54"/>
  <c r="AN64" i="54"/>
  <c r="AM64" i="54"/>
  <c r="AL64" i="54"/>
  <c r="AK64" i="54"/>
  <c r="AJ64" i="54"/>
  <c r="AI64" i="54"/>
  <c r="AH64" i="54"/>
  <c r="AG64" i="54"/>
  <c r="AF64" i="54"/>
  <c r="AE64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BT63" i="54"/>
  <c r="BS63" i="54"/>
  <c r="BQ63" i="54"/>
  <c r="BO63" i="54"/>
  <c r="BN63" i="54"/>
  <c r="BM63" i="54"/>
  <c r="BL63" i="54"/>
  <c r="BK63" i="54"/>
  <c r="BJ63" i="54"/>
  <c r="BI63" i="54"/>
  <c r="BH63" i="54"/>
  <c r="BG63" i="54"/>
  <c r="BF63" i="54"/>
  <c r="BE63" i="54"/>
  <c r="BD63" i="54"/>
  <c r="BC63" i="54"/>
  <c r="BB63" i="54"/>
  <c r="BA63" i="54"/>
  <c r="AZ63" i="54"/>
  <c r="AY63" i="54"/>
  <c r="AX63" i="54"/>
  <c r="AW63" i="54"/>
  <c r="AV63" i="54"/>
  <c r="AU63" i="54"/>
  <c r="AT63" i="54"/>
  <c r="AS63" i="54"/>
  <c r="AR63" i="54"/>
  <c r="AQ63" i="54"/>
  <c r="AP63" i="54"/>
  <c r="AO63" i="54"/>
  <c r="AN63" i="54"/>
  <c r="AM63" i="54"/>
  <c r="AL63" i="54"/>
  <c r="AK63" i="54"/>
  <c r="AJ63" i="54"/>
  <c r="AI63" i="54"/>
  <c r="AH63" i="54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BT62" i="54"/>
  <c r="BS62" i="54"/>
  <c r="BQ62" i="54"/>
  <c r="BO62" i="54"/>
  <c r="BN62" i="54"/>
  <c r="BM62" i="54"/>
  <c r="BL62" i="54"/>
  <c r="BK62" i="54"/>
  <c r="BJ62" i="54"/>
  <c r="BI62" i="54"/>
  <c r="BH62" i="54"/>
  <c r="BG62" i="54"/>
  <c r="BF62" i="54"/>
  <c r="BE62" i="54"/>
  <c r="BD62" i="54"/>
  <c r="BC62" i="54"/>
  <c r="BB62" i="54"/>
  <c r="BA62" i="54"/>
  <c r="AZ62" i="54"/>
  <c r="AY62" i="54"/>
  <c r="AX62" i="54"/>
  <c r="AW62" i="54"/>
  <c r="AV62" i="54"/>
  <c r="AU62" i="54"/>
  <c r="AT62" i="54"/>
  <c r="AS62" i="54"/>
  <c r="AR62" i="54"/>
  <c r="AQ62" i="54"/>
  <c r="AP62" i="54"/>
  <c r="AO62" i="54"/>
  <c r="AN62" i="54"/>
  <c r="AM62" i="54"/>
  <c r="AL62" i="54"/>
  <c r="AK62" i="54"/>
  <c r="AJ62" i="54"/>
  <c r="AI62" i="54"/>
  <c r="AH62" i="54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BT61" i="54"/>
  <c r="BS61" i="54"/>
  <c r="BQ61" i="54"/>
  <c r="BO61" i="54"/>
  <c r="BN61" i="54"/>
  <c r="BM61" i="54"/>
  <c r="BL61" i="54"/>
  <c r="BK61" i="54"/>
  <c r="BJ61" i="54"/>
  <c r="BI61" i="54"/>
  <c r="BH61" i="54"/>
  <c r="BG61" i="54"/>
  <c r="BF61" i="54"/>
  <c r="BE61" i="54"/>
  <c r="BD61" i="54"/>
  <c r="BC61" i="54"/>
  <c r="BB61" i="54"/>
  <c r="BA61" i="54"/>
  <c r="AZ61" i="54"/>
  <c r="AY61" i="54"/>
  <c r="AX61" i="54"/>
  <c r="AW61" i="54"/>
  <c r="AV61" i="54"/>
  <c r="AU61" i="54"/>
  <c r="AT61" i="54"/>
  <c r="AS61" i="54"/>
  <c r="AR61" i="54"/>
  <c r="AQ61" i="54"/>
  <c r="AP61" i="54"/>
  <c r="AO61" i="54"/>
  <c r="AN61" i="54"/>
  <c r="AM61" i="54"/>
  <c r="AL61" i="54"/>
  <c r="AK61" i="54"/>
  <c r="AJ61" i="54"/>
  <c r="AI61" i="54"/>
  <c r="AH61" i="54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BT60" i="54"/>
  <c r="BS60" i="54"/>
  <c r="BQ60" i="54"/>
  <c r="BO60" i="54"/>
  <c r="BN60" i="54"/>
  <c r="BM60" i="54"/>
  <c r="BL60" i="54"/>
  <c r="BK60" i="54"/>
  <c r="BJ60" i="54"/>
  <c r="BI60" i="54"/>
  <c r="BH60" i="54"/>
  <c r="BG60" i="54"/>
  <c r="BF60" i="54"/>
  <c r="BE60" i="54"/>
  <c r="BD60" i="54"/>
  <c r="BC60" i="54"/>
  <c r="BB60" i="54"/>
  <c r="BA60" i="54"/>
  <c r="AZ60" i="54"/>
  <c r="AY60" i="54"/>
  <c r="AX60" i="54"/>
  <c r="AW60" i="54"/>
  <c r="AV60" i="54"/>
  <c r="AU60" i="54"/>
  <c r="AT60" i="54"/>
  <c r="AS60" i="54"/>
  <c r="AR60" i="54"/>
  <c r="AQ60" i="54"/>
  <c r="AP60" i="54"/>
  <c r="AO60" i="54"/>
  <c r="AN60" i="54"/>
  <c r="AM60" i="54"/>
  <c r="AL60" i="54"/>
  <c r="AK60" i="54"/>
  <c r="AJ60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BT59" i="54"/>
  <c r="BS59" i="54"/>
  <c r="BQ59" i="54"/>
  <c r="BO59" i="54"/>
  <c r="BN59" i="54"/>
  <c r="BM59" i="54"/>
  <c r="BL59" i="54"/>
  <c r="BK59" i="54"/>
  <c r="BJ59" i="54"/>
  <c r="BI59" i="54"/>
  <c r="BH59" i="54"/>
  <c r="BG59" i="54"/>
  <c r="BF59" i="54"/>
  <c r="BE59" i="54"/>
  <c r="BD59" i="54"/>
  <c r="BC59" i="54"/>
  <c r="BB59" i="54"/>
  <c r="BA59" i="54"/>
  <c r="AZ59" i="54"/>
  <c r="AY59" i="54"/>
  <c r="AX59" i="54"/>
  <c r="AW59" i="54"/>
  <c r="AV59" i="54"/>
  <c r="AU59" i="54"/>
  <c r="AT59" i="54"/>
  <c r="AS59" i="54"/>
  <c r="AR59" i="54"/>
  <c r="AQ59" i="54"/>
  <c r="AP59" i="54"/>
  <c r="AO59" i="54"/>
  <c r="AN59" i="54"/>
  <c r="AM59" i="54"/>
  <c r="AL59" i="54"/>
  <c r="AK59" i="54"/>
  <c r="AJ59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BT58" i="54"/>
  <c r="BS58" i="54"/>
  <c r="BQ58" i="54"/>
  <c r="BO58" i="54"/>
  <c r="BN58" i="54"/>
  <c r="BM58" i="54"/>
  <c r="BL58" i="54"/>
  <c r="BK58" i="54"/>
  <c r="BJ58" i="54"/>
  <c r="BI58" i="54"/>
  <c r="BH58" i="54"/>
  <c r="BG58" i="54"/>
  <c r="BF58" i="54"/>
  <c r="BE58" i="54"/>
  <c r="BD58" i="54"/>
  <c r="BC58" i="54"/>
  <c r="BB58" i="54"/>
  <c r="BA58" i="54"/>
  <c r="AZ58" i="54"/>
  <c r="AY58" i="54"/>
  <c r="AX58" i="54"/>
  <c r="AW58" i="54"/>
  <c r="AV58" i="54"/>
  <c r="AU58" i="54"/>
  <c r="AT58" i="54"/>
  <c r="AS58" i="54"/>
  <c r="AR58" i="54"/>
  <c r="AQ58" i="54"/>
  <c r="AP58" i="54"/>
  <c r="AO58" i="54"/>
  <c r="AN58" i="54"/>
  <c r="AM58" i="54"/>
  <c r="AL58" i="54"/>
  <c r="AK58" i="54"/>
  <c r="AJ58" i="54"/>
  <c r="AI58" i="54"/>
  <c r="AH58" i="54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BT57" i="54"/>
  <c r="BS57" i="54"/>
  <c r="BQ57" i="54"/>
  <c r="BO57" i="54"/>
  <c r="BN57" i="54"/>
  <c r="BM57" i="54"/>
  <c r="BL57" i="54"/>
  <c r="BK57" i="54"/>
  <c r="BJ57" i="54"/>
  <c r="BI57" i="54"/>
  <c r="BH57" i="54"/>
  <c r="BG57" i="54"/>
  <c r="BF57" i="54"/>
  <c r="BE57" i="54"/>
  <c r="BD57" i="54"/>
  <c r="BC57" i="54"/>
  <c r="BB57" i="54"/>
  <c r="BA57" i="54"/>
  <c r="AZ57" i="54"/>
  <c r="AY57" i="54"/>
  <c r="AX57" i="54"/>
  <c r="AW57" i="54"/>
  <c r="AV57" i="54"/>
  <c r="AU57" i="54"/>
  <c r="AT57" i="54"/>
  <c r="AS57" i="54"/>
  <c r="AR57" i="54"/>
  <c r="AQ57" i="54"/>
  <c r="AP57" i="54"/>
  <c r="AO57" i="54"/>
  <c r="AN57" i="54"/>
  <c r="AM57" i="54"/>
  <c r="AL57" i="54"/>
  <c r="AK57" i="54"/>
  <c r="AJ57" i="54"/>
  <c r="AI57" i="54"/>
  <c r="AH57" i="54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BT56" i="54"/>
  <c r="BS56" i="54"/>
  <c r="BQ56" i="54"/>
  <c r="BO56" i="54"/>
  <c r="BN56" i="54"/>
  <c r="BM56" i="54"/>
  <c r="BL56" i="54"/>
  <c r="BK56" i="54"/>
  <c r="BJ56" i="54"/>
  <c r="BI56" i="54"/>
  <c r="BH56" i="54"/>
  <c r="BG56" i="54"/>
  <c r="BF56" i="54"/>
  <c r="BE56" i="54"/>
  <c r="BD56" i="54"/>
  <c r="BC56" i="54"/>
  <c r="BB56" i="54"/>
  <c r="BA56" i="54"/>
  <c r="AZ56" i="54"/>
  <c r="AY56" i="54"/>
  <c r="AX56" i="54"/>
  <c r="AW56" i="54"/>
  <c r="AV56" i="54"/>
  <c r="AU56" i="54"/>
  <c r="AT56" i="54"/>
  <c r="AS56" i="54"/>
  <c r="AR56" i="54"/>
  <c r="AQ56" i="54"/>
  <c r="AP56" i="54"/>
  <c r="AO56" i="54"/>
  <c r="AN56" i="54"/>
  <c r="AM56" i="54"/>
  <c r="AL56" i="54"/>
  <c r="AK56" i="54"/>
  <c r="AJ56" i="54"/>
  <c r="AI56" i="54"/>
  <c r="AH56" i="54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BT55" i="54"/>
  <c r="BS55" i="54"/>
  <c r="BQ55" i="54"/>
  <c r="BO55" i="54"/>
  <c r="BN55" i="54"/>
  <c r="BM55" i="54"/>
  <c r="BL55" i="54"/>
  <c r="BK55" i="54"/>
  <c r="BJ55" i="54"/>
  <c r="BI55" i="54"/>
  <c r="BH55" i="54"/>
  <c r="BG55" i="54"/>
  <c r="BF55" i="54"/>
  <c r="BE55" i="54"/>
  <c r="BD55" i="54"/>
  <c r="BC55" i="54"/>
  <c r="BB55" i="54"/>
  <c r="BA55" i="54"/>
  <c r="AZ55" i="54"/>
  <c r="AY55" i="54"/>
  <c r="AX55" i="54"/>
  <c r="AW55" i="54"/>
  <c r="AV55" i="54"/>
  <c r="AU55" i="54"/>
  <c r="AT55" i="54"/>
  <c r="AS55" i="54"/>
  <c r="AR55" i="54"/>
  <c r="AQ55" i="54"/>
  <c r="AP55" i="54"/>
  <c r="AO55" i="54"/>
  <c r="AN55" i="54"/>
  <c r="AM55" i="54"/>
  <c r="AL55" i="54"/>
  <c r="AK55" i="54"/>
  <c r="AJ55" i="54"/>
  <c r="AI55" i="54"/>
  <c r="AH55" i="54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BT54" i="54"/>
  <c r="BS54" i="54"/>
  <c r="BQ54" i="54"/>
  <c r="BO54" i="54"/>
  <c r="BN54" i="54"/>
  <c r="BM54" i="54"/>
  <c r="BL54" i="54"/>
  <c r="BK54" i="54"/>
  <c r="BJ54" i="54"/>
  <c r="BI54" i="54"/>
  <c r="BH54" i="54"/>
  <c r="BG54" i="54"/>
  <c r="BF54" i="54"/>
  <c r="BE54" i="54"/>
  <c r="BD54" i="54"/>
  <c r="BC54" i="54"/>
  <c r="BB54" i="54"/>
  <c r="BA54" i="54"/>
  <c r="AZ54" i="54"/>
  <c r="AY54" i="54"/>
  <c r="AX54" i="54"/>
  <c r="AW54" i="54"/>
  <c r="AV54" i="54"/>
  <c r="AU54" i="54"/>
  <c r="AT54" i="54"/>
  <c r="AS54" i="54"/>
  <c r="AR54" i="54"/>
  <c r="AQ54" i="54"/>
  <c r="AP54" i="54"/>
  <c r="AO54" i="54"/>
  <c r="AN54" i="54"/>
  <c r="AM54" i="54"/>
  <c r="AL54" i="54"/>
  <c r="AK54" i="54"/>
  <c r="AJ54" i="54"/>
  <c r="AI54" i="54"/>
  <c r="AH54" i="54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BT53" i="54"/>
  <c r="BS53" i="54"/>
  <c r="BQ53" i="54"/>
  <c r="BO53" i="54"/>
  <c r="BN53" i="54"/>
  <c r="BM53" i="54"/>
  <c r="BL53" i="54"/>
  <c r="BK53" i="54"/>
  <c r="BJ53" i="54"/>
  <c r="BI53" i="54"/>
  <c r="BH53" i="54"/>
  <c r="BG53" i="54"/>
  <c r="BF53" i="54"/>
  <c r="BE53" i="54"/>
  <c r="BD53" i="54"/>
  <c r="BC53" i="54"/>
  <c r="BB53" i="54"/>
  <c r="BA53" i="54"/>
  <c r="AZ53" i="54"/>
  <c r="AY53" i="54"/>
  <c r="AX53" i="54"/>
  <c r="AW53" i="54"/>
  <c r="AV53" i="54"/>
  <c r="AU53" i="54"/>
  <c r="AT53" i="54"/>
  <c r="AS53" i="54"/>
  <c r="AR53" i="54"/>
  <c r="AQ53" i="54"/>
  <c r="AP53" i="54"/>
  <c r="AO53" i="54"/>
  <c r="AN53" i="54"/>
  <c r="AM53" i="54"/>
  <c r="AL53" i="54"/>
  <c r="AK53" i="54"/>
  <c r="AJ53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BT52" i="54"/>
  <c r="BS52" i="54"/>
  <c r="BQ52" i="54"/>
  <c r="BO52" i="54"/>
  <c r="BN52" i="54"/>
  <c r="BM52" i="54"/>
  <c r="BL52" i="54"/>
  <c r="BK52" i="54"/>
  <c r="BJ52" i="54"/>
  <c r="BI52" i="54"/>
  <c r="BH52" i="54"/>
  <c r="BG52" i="54"/>
  <c r="BF52" i="54"/>
  <c r="BE52" i="54"/>
  <c r="BD52" i="54"/>
  <c r="BC52" i="54"/>
  <c r="BB52" i="54"/>
  <c r="BA52" i="54"/>
  <c r="AZ52" i="54"/>
  <c r="AY52" i="54"/>
  <c r="AX52" i="54"/>
  <c r="AW52" i="54"/>
  <c r="AV52" i="54"/>
  <c r="AU52" i="54"/>
  <c r="AT52" i="54"/>
  <c r="AS52" i="54"/>
  <c r="AR52" i="54"/>
  <c r="AQ52" i="54"/>
  <c r="AP52" i="54"/>
  <c r="AO52" i="54"/>
  <c r="AN52" i="54"/>
  <c r="AM52" i="54"/>
  <c r="AL52" i="54"/>
  <c r="AK52" i="54"/>
  <c r="AJ52" i="54"/>
  <c r="AI52" i="54"/>
  <c r="AH52" i="54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BT51" i="54"/>
  <c r="BS51" i="54"/>
  <c r="BQ51" i="54"/>
  <c r="BO51" i="54"/>
  <c r="BN51" i="54"/>
  <c r="BM51" i="54"/>
  <c r="BL51" i="54"/>
  <c r="BK51" i="54"/>
  <c r="BJ51" i="54"/>
  <c r="BI51" i="54"/>
  <c r="BH51" i="54"/>
  <c r="BG51" i="54"/>
  <c r="BF51" i="54"/>
  <c r="BE51" i="54"/>
  <c r="BD51" i="54"/>
  <c r="BC51" i="54"/>
  <c r="BB51" i="54"/>
  <c r="BA51" i="54"/>
  <c r="AZ51" i="54"/>
  <c r="AY51" i="54"/>
  <c r="AX51" i="54"/>
  <c r="AW51" i="54"/>
  <c r="AV51" i="54"/>
  <c r="AU51" i="54"/>
  <c r="AT51" i="54"/>
  <c r="AS51" i="54"/>
  <c r="AR51" i="54"/>
  <c r="AQ51" i="54"/>
  <c r="AP51" i="54"/>
  <c r="AO51" i="54"/>
  <c r="AN51" i="54"/>
  <c r="AM51" i="54"/>
  <c r="AL51" i="54"/>
  <c r="AK51" i="54"/>
  <c r="AJ51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BT50" i="54"/>
  <c r="BS50" i="54"/>
  <c r="BQ50" i="54"/>
  <c r="BO50" i="54"/>
  <c r="BN50" i="54"/>
  <c r="BM50" i="54"/>
  <c r="BL50" i="54"/>
  <c r="BK50" i="54"/>
  <c r="BJ50" i="54"/>
  <c r="BI50" i="54"/>
  <c r="BH50" i="54"/>
  <c r="BG50" i="54"/>
  <c r="BF50" i="54"/>
  <c r="BE50" i="54"/>
  <c r="BD50" i="54"/>
  <c r="BC50" i="54"/>
  <c r="BB50" i="54"/>
  <c r="BA50" i="54"/>
  <c r="AZ50" i="54"/>
  <c r="AY50" i="54"/>
  <c r="AX50" i="54"/>
  <c r="AW50" i="54"/>
  <c r="AV50" i="54"/>
  <c r="AU50" i="54"/>
  <c r="AT50" i="54"/>
  <c r="AS50" i="54"/>
  <c r="AR50" i="54"/>
  <c r="AQ50" i="54"/>
  <c r="AP50" i="54"/>
  <c r="AO50" i="54"/>
  <c r="AN50" i="54"/>
  <c r="AM50" i="54"/>
  <c r="AL50" i="54"/>
  <c r="AK50" i="54"/>
  <c r="AJ50" i="54"/>
  <c r="AI50" i="54"/>
  <c r="AH50" i="54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BT49" i="54"/>
  <c r="BS49" i="54"/>
  <c r="BQ49" i="54"/>
  <c r="BO49" i="54"/>
  <c r="BN49" i="54"/>
  <c r="BM49" i="54"/>
  <c r="BL49" i="54"/>
  <c r="BK49" i="54"/>
  <c r="BJ49" i="54"/>
  <c r="BI49" i="54"/>
  <c r="BH49" i="54"/>
  <c r="BG49" i="54"/>
  <c r="BF49" i="54"/>
  <c r="BE49" i="54"/>
  <c r="BD49" i="54"/>
  <c r="BC49" i="54"/>
  <c r="BB49" i="54"/>
  <c r="BA49" i="54"/>
  <c r="AZ49" i="54"/>
  <c r="AY49" i="54"/>
  <c r="AX49" i="54"/>
  <c r="AW49" i="54"/>
  <c r="AV49" i="54"/>
  <c r="AU49" i="54"/>
  <c r="AT49" i="54"/>
  <c r="AS49" i="54"/>
  <c r="AR49" i="54"/>
  <c r="AQ49" i="54"/>
  <c r="AP49" i="54"/>
  <c r="AO49" i="54"/>
  <c r="AN49" i="54"/>
  <c r="AM49" i="54"/>
  <c r="AL49" i="54"/>
  <c r="AK49" i="54"/>
  <c r="AJ49" i="54"/>
  <c r="AI49" i="54"/>
  <c r="AH49" i="54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BT48" i="54"/>
  <c r="BS48" i="54"/>
  <c r="BQ48" i="54"/>
  <c r="BO48" i="54"/>
  <c r="BN48" i="54"/>
  <c r="BM48" i="54"/>
  <c r="BL48" i="54"/>
  <c r="BK48" i="54"/>
  <c r="BJ48" i="54"/>
  <c r="BI48" i="54"/>
  <c r="BH48" i="54"/>
  <c r="BG48" i="54"/>
  <c r="BF48" i="54"/>
  <c r="BE48" i="54"/>
  <c r="BD48" i="54"/>
  <c r="BC48" i="54"/>
  <c r="BB48" i="54"/>
  <c r="BA48" i="54"/>
  <c r="AZ48" i="54"/>
  <c r="AY48" i="54"/>
  <c r="AX48" i="54"/>
  <c r="AW48" i="54"/>
  <c r="AV48" i="54"/>
  <c r="AU48" i="54"/>
  <c r="AT48" i="54"/>
  <c r="AS48" i="54"/>
  <c r="AR48" i="54"/>
  <c r="AQ48" i="54"/>
  <c r="AP48" i="54"/>
  <c r="AO48" i="54"/>
  <c r="AN48" i="54"/>
  <c r="AM48" i="54"/>
  <c r="AL48" i="54"/>
  <c r="AK48" i="54"/>
  <c r="AJ48" i="54"/>
  <c r="AI48" i="54"/>
  <c r="AH48" i="54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BT47" i="54"/>
  <c r="BS47" i="54"/>
  <c r="BQ47" i="54"/>
  <c r="BO47" i="54"/>
  <c r="BN47" i="54"/>
  <c r="BM47" i="54"/>
  <c r="BL47" i="54"/>
  <c r="BK47" i="54"/>
  <c r="BJ47" i="54"/>
  <c r="BI47" i="54"/>
  <c r="BH47" i="54"/>
  <c r="BG47" i="54"/>
  <c r="BF47" i="54"/>
  <c r="BE47" i="54"/>
  <c r="BD47" i="54"/>
  <c r="BC47" i="54"/>
  <c r="BB47" i="54"/>
  <c r="BA47" i="54"/>
  <c r="AZ47" i="54"/>
  <c r="AY47" i="54"/>
  <c r="AX47" i="54"/>
  <c r="AW47" i="54"/>
  <c r="AV47" i="54"/>
  <c r="AU47" i="54"/>
  <c r="AT47" i="54"/>
  <c r="AS47" i="54"/>
  <c r="AR47" i="54"/>
  <c r="AQ47" i="54"/>
  <c r="AP47" i="54"/>
  <c r="AO47" i="54"/>
  <c r="AN47" i="54"/>
  <c r="AM47" i="54"/>
  <c r="AL47" i="54"/>
  <c r="AK47" i="54"/>
  <c r="AJ47" i="54"/>
  <c r="AI47" i="54"/>
  <c r="AH47" i="54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BT46" i="54"/>
  <c r="BS46" i="54"/>
  <c r="BQ46" i="54"/>
  <c r="BO46" i="54"/>
  <c r="BN46" i="54"/>
  <c r="BM46" i="54"/>
  <c r="BL46" i="54"/>
  <c r="BK46" i="54"/>
  <c r="BJ46" i="54"/>
  <c r="BI46" i="54"/>
  <c r="BH46" i="54"/>
  <c r="BG46" i="54"/>
  <c r="BF46" i="54"/>
  <c r="BE46" i="54"/>
  <c r="BD46" i="54"/>
  <c r="BC46" i="54"/>
  <c r="BB46" i="54"/>
  <c r="BA46" i="54"/>
  <c r="AZ46" i="54"/>
  <c r="AY46" i="54"/>
  <c r="AX46" i="54"/>
  <c r="AW46" i="54"/>
  <c r="AV46" i="54"/>
  <c r="AU46" i="54"/>
  <c r="AT46" i="54"/>
  <c r="AS46" i="54"/>
  <c r="AR46" i="54"/>
  <c r="AQ46" i="54"/>
  <c r="AP46" i="54"/>
  <c r="AO46" i="54"/>
  <c r="AN46" i="54"/>
  <c r="AM46" i="54"/>
  <c r="AL46" i="54"/>
  <c r="AK46" i="54"/>
  <c r="AJ46" i="54"/>
  <c r="AI46" i="54"/>
  <c r="AH46" i="54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BT45" i="54"/>
  <c r="BS45" i="54"/>
  <c r="BQ45" i="54"/>
  <c r="BO45" i="54"/>
  <c r="BN45" i="54"/>
  <c r="BM45" i="54"/>
  <c r="BL45" i="54"/>
  <c r="BK45" i="54"/>
  <c r="BJ45" i="54"/>
  <c r="BI45" i="54"/>
  <c r="BH45" i="54"/>
  <c r="BG45" i="54"/>
  <c r="BF45" i="54"/>
  <c r="BE45" i="54"/>
  <c r="BD45" i="54"/>
  <c r="BC45" i="54"/>
  <c r="BB45" i="54"/>
  <c r="BA45" i="54"/>
  <c r="AZ45" i="54"/>
  <c r="AY45" i="54"/>
  <c r="AX45" i="54"/>
  <c r="AW45" i="54"/>
  <c r="AV45" i="54"/>
  <c r="AU45" i="54"/>
  <c r="AT45" i="54"/>
  <c r="AS45" i="54"/>
  <c r="AR45" i="54"/>
  <c r="AQ45" i="54"/>
  <c r="AP45" i="54"/>
  <c r="AO45" i="54"/>
  <c r="AN45" i="54"/>
  <c r="AM45" i="54"/>
  <c r="AL45" i="54"/>
  <c r="AK45" i="54"/>
  <c r="AJ45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BT44" i="54"/>
  <c r="BS44" i="54"/>
  <c r="BQ44" i="54"/>
  <c r="BO44" i="54"/>
  <c r="BN44" i="54"/>
  <c r="BM44" i="54"/>
  <c r="BL44" i="54"/>
  <c r="BK44" i="54"/>
  <c r="BJ44" i="54"/>
  <c r="BI44" i="54"/>
  <c r="BH44" i="54"/>
  <c r="BG44" i="54"/>
  <c r="BF44" i="54"/>
  <c r="BE44" i="54"/>
  <c r="BD44" i="54"/>
  <c r="BC44" i="54"/>
  <c r="BB44" i="54"/>
  <c r="BA44" i="54"/>
  <c r="AZ44" i="54"/>
  <c r="AY44" i="54"/>
  <c r="AX44" i="54"/>
  <c r="AW44" i="54"/>
  <c r="AV44" i="54"/>
  <c r="AU44" i="54"/>
  <c r="AT44" i="54"/>
  <c r="AS44" i="54"/>
  <c r="AR44" i="54"/>
  <c r="AQ44" i="54"/>
  <c r="AP44" i="54"/>
  <c r="AO44" i="54"/>
  <c r="AN44" i="54"/>
  <c r="AM44" i="54"/>
  <c r="AL44" i="54"/>
  <c r="AK44" i="54"/>
  <c r="AJ44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BT43" i="54"/>
  <c r="BS43" i="54"/>
  <c r="BQ43" i="54"/>
  <c r="BO43" i="54"/>
  <c r="BN43" i="54"/>
  <c r="BM43" i="54"/>
  <c r="BL43" i="54"/>
  <c r="BK43" i="54"/>
  <c r="BJ43" i="54"/>
  <c r="BI43" i="54"/>
  <c r="BH43" i="54"/>
  <c r="BG43" i="54"/>
  <c r="BF43" i="54"/>
  <c r="BE43" i="54"/>
  <c r="BD43" i="54"/>
  <c r="BC43" i="54"/>
  <c r="BB43" i="54"/>
  <c r="BA43" i="54"/>
  <c r="AZ43" i="54"/>
  <c r="AY43" i="54"/>
  <c r="AX43" i="54"/>
  <c r="AW43" i="54"/>
  <c r="AV43" i="54"/>
  <c r="AU43" i="54"/>
  <c r="AT43" i="54"/>
  <c r="AS43" i="54"/>
  <c r="AR43" i="54"/>
  <c r="AQ43" i="54"/>
  <c r="AP43" i="54"/>
  <c r="AO43" i="54"/>
  <c r="AN43" i="54"/>
  <c r="AM43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BT42" i="54"/>
  <c r="BS42" i="54"/>
  <c r="BQ42" i="54"/>
  <c r="BO42" i="54"/>
  <c r="BN42" i="54"/>
  <c r="BM42" i="54"/>
  <c r="BL42" i="54"/>
  <c r="BK42" i="54"/>
  <c r="BJ42" i="54"/>
  <c r="BI42" i="54"/>
  <c r="BH42" i="54"/>
  <c r="BG42" i="54"/>
  <c r="BF42" i="54"/>
  <c r="BE42" i="54"/>
  <c r="BD42" i="54"/>
  <c r="BC42" i="54"/>
  <c r="BB42" i="54"/>
  <c r="BA42" i="54"/>
  <c r="AZ42" i="54"/>
  <c r="AY42" i="54"/>
  <c r="AX42" i="54"/>
  <c r="AW42" i="54"/>
  <c r="AV42" i="54"/>
  <c r="AU42" i="54"/>
  <c r="AT42" i="54"/>
  <c r="AS42" i="54"/>
  <c r="AR42" i="54"/>
  <c r="AQ42" i="54"/>
  <c r="AP42" i="54"/>
  <c r="AO42" i="54"/>
  <c r="AN42" i="54"/>
  <c r="AM42" i="54"/>
  <c r="AL42" i="54"/>
  <c r="AK42" i="54"/>
  <c r="AJ42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BT41" i="54"/>
  <c r="BS41" i="54"/>
  <c r="BQ41" i="54"/>
  <c r="BO41" i="54"/>
  <c r="BN41" i="54"/>
  <c r="BM41" i="54"/>
  <c r="BL41" i="54"/>
  <c r="BK41" i="54"/>
  <c r="BJ41" i="54"/>
  <c r="BI41" i="54"/>
  <c r="BH41" i="54"/>
  <c r="BG41" i="54"/>
  <c r="BF41" i="54"/>
  <c r="BE41" i="54"/>
  <c r="BD41" i="54"/>
  <c r="BC41" i="54"/>
  <c r="BB41" i="54"/>
  <c r="BA41" i="54"/>
  <c r="AZ41" i="54"/>
  <c r="AY41" i="54"/>
  <c r="AX41" i="54"/>
  <c r="AW41" i="54"/>
  <c r="AV41" i="54"/>
  <c r="AU41" i="54"/>
  <c r="AT41" i="54"/>
  <c r="AS41" i="54"/>
  <c r="AR41" i="54"/>
  <c r="AQ41" i="54"/>
  <c r="AP41" i="54"/>
  <c r="AO41" i="54"/>
  <c r="AN41" i="54"/>
  <c r="AM41" i="54"/>
  <c r="AL41" i="54"/>
  <c r="AK41" i="54"/>
  <c r="AJ41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BT40" i="54"/>
  <c r="BS40" i="54"/>
  <c r="BQ40" i="54"/>
  <c r="BO40" i="54"/>
  <c r="BN40" i="54"/>
  <c r="BM40" i="54"/>
  <c r="BL40" i="54"/>
  <c r="BK40" i="54"/>
  <c r="BJ40" i="54"/>
  <c r="BI40" i="54"/>
  <c r="BH40" i="54"/>
  <c r="BG40" i="54"/>
  <c r="BF40" i="54"/>
  <c r="BE40" i="54"/>
  <c r="BD40" i="54"/>
  <c r="BC40" i="54"/>
  <c r="BB40" i="54"/>
  <c r="BA40" i="54"/>
  <c r="AZ40" i="54"/>
  <c r="AY40" i="54"/>
  <c r="AX40" i="54"/>
  <c r="AW40" i="54"/>
  <c r="AV40" i="54"/>
  <c r="AU40" i="54"/>
  <c r="AT40" i="54"/>
  <c r="AS40" i="54"/>
  <c r="AR40" i="54"/>
  <c r="AQ40" i="54"/>
  <c r="AP40" i="54"/>
  <c r="AO40" i="54"/>
  <c r="AN40" i="54"/>
  <c r="AM40" i="54"/>
  <c r="AL40" i="54"/>
  <c r="AK40" i="54"/>
  <c r="AJ40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BT39" i="54"/>
  <c r="BS39" i="54"/>
  <c r="BQ39" i="54"/>
  <c r="BO39" i="54"/>
  <c r="BN39" i="54"/>
  <c r="BM39" i="54"/>
  <c r="BL39" i="54"/>
  <c r="BK39" i="54"/>
  <c r="BJ39" i="54"/>
  <c r="BI39" i="54"/>
  <c r="BH39" i="54"/>
  <c r="BG39" i="54"/>
  <c r="BF39" i="54"/>
  <c r="BE39" i="54"/>
  <c r="BD39" i="54"/>
  <c r="BC39" i="54"/>
  <c r="BB39" i="54"/>
  <c r="BA39" i="54"/>
  <c r="AZ39" i="54"/>
  <c r="AY39" i="54"/>
  <c r="AX39" i="54"/>
  <c r="AW39" i="54"/>
  <c r="AV39" i="54"/>
  <c r="AU39" i="54"/>
  <c r="AT39" i="54"/>
  <c r="AS39" i="54"/>
  <c r="AR39" i="54"/>
  <c r="AQ39" i="54"/>
  <c r="AP39" i="54"/>
  <c r="AO39" i="54"/>
  <c r="AN39" i="54"/>
  <c r="AM39" i="54"/>
  <c r="AL39" i="54"/>
  <c r="AK39" i="54"/>
  <c r="AJ39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BT38" i="54"/>
  <c r="BS38" i="54"/>
  <c r="BQ38" i="54"/>
  <c r="BO38" i="54"/>
  <c r="BN38" i="54"/>
  <c r="BM38" i="54"/>
  <c r="BL38" i="54"/>
  <c r="BK38" i="54"/>
  <c r="BJ38" i="54"/>
  <c r="BI38" i="54"/>
  <c r="BH38" i="54"/>
  <c r="BG38" i="54"/>
  <c r="BF38" i="54"/>
  <c r="BE38" i="54"/>
  <c r="BD38" i="54"/>
  <c r="BC38" i="54"/>
  <c r="BB38" i="54"/>
  <c r="BA38" i="54"/>
  <c r="AZ38" i="54"/>
  <c r="AY38" i="54"/>
  <c r="AX38" i="54"/>
  <c r="AW38" i="54"/>
  <c r="AV38" i="54"/>
  <c r="AU38" i="54"/>
  <c r="AT38" i="54"/>
  <c r="AS38" i="54"/>
  <c r="AR38" i="54"/>
  <c r="AQ38" i="54"/>
  <c r="AP38" i="54"/>
  <c r="AO38" i="54"/>
  <c r="AN38" i="54"/>
  <c r="AM38" i="54"/>
  <c r="AL38" i="54"/>
  <c r="AK38" i="54"/>
  <c r="AJ38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BT37" i="54"/>
  <c r="BS37" i="54"/>
  <c r="BQ37" i="54"/>
  <c r="BO37" i="54"/>
  <c r="BN37" i="54"/>
  <c r="BM37" i="54"/>
  <c r="BL37" i="54"/>
  <c r="BK37" i="54"/>
  <c r="BJ37" i="54"/>
  <c r="BI37" i="54"/>
  <c r="BH37" i="54"/>
  <c r="BG37" i="54"/>
  <c r="BF37" i="54"/>
  <c r="BE37" i="54"/>
  <c r="BD37" i="54"/>
  <c r="BC37" i="54"/>
  <c r="BB37" i="54"/>
  <c r="BA37" i="54"/>
  <c r="AZ37" i="54"/>
  <c r="AY37" i="54"/>
  <c r="AX37" i="54"/>
  <c r="AW37" i="54"/>
  <c r="AV37" i="54"/>
  <c r="AU37" i="54"/>
  <c r="AT37" i="54"/>
  <c r="AS37" i="54"/>
  <c r="AR37" i="54"/>
  <c r="AQ37" i="54"/>
  <c r="AP37" i="54"/>
  <c r="AO37" i="54"/>
  <c r="AN37" i="54"/>
  <c r="AM37" i="54"/>
  <c r="AL37" i="54"/>
  <c r="AK37" i="54"/>
  <c r="AJ37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BT36" i="54"/>
  <c r="BS36" i="54"/>
  <c r="BQ36" i="54"/>
  <c r="BO36" i="54"/>
  <c r="BN36" i="54"/>
  <c r="BM36" i="54"/>
  <c r="BL36" i="54"/>
  <c r="BK36" i="54"/>
  <c r="BJ36" i="54"/>
  <c r="BI36" i="54"/>
  <c r="BH36" i="54"/>
  <c r="BG36" i="54"/>
  <c r="BF36" i="54"/>
  <c r="BE36" i="54"/>
  <c r="BD36" i="54"/>
  <c r="BC36" i="54"/>
  <c r="BB36" i="54"/>
  <c r="BA36" i="54"/>
  <c r="AZ36" i="54"/>
  <c r="AY36" i="54"/>
  <c r="AX36" i="54"/>
  <c r="AW36" i="54"/>
  <c r="AV36" i="54"/>
  <c r="AU36" i="54"/>
  <c r="AT36" i="54"/>
  <c r="AS36" i="54"/>
  <c r="AR36" i="54"/>
  <c r="AQ36" i="54"/>
  <c r="AP36" i="54"/>
  <c r="AO36" i="54"/>
  <c r="AN36" i="54"/>
  <c r="AM36" i="54"/>
  <c r="AL36" i="54"/>
  <c r="AK36" i="54"/>
  <c r="AJ36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BT35" i="54"/>
  <c r="BS35" i="54"/>
  <c r="BQ35" i="54"/>
  <c r="BO35" i="54"/>
  <c r="BN35" i="54"/>
  <c r="BM35" i="54"/>
  <c r="BL35" i="54"/>
  <c r="BK35" i="54"/>
  <c r="BJ35" i="54"/>
  <c r="BI35" i="54"/>
  <c r="BH35" i="54"/>
  <c r="BG35" i="54"/>
  <c r="BF35" i="54"/>
  <c r="BE35" i="54"/>
  <c r="BD35" i="54"/>
  <c r="BC35" i="54"/>
  <c r="BB35" i="54"/>
  <c r="BA35" i="54"/>
  <c r="AZ35" i="54"/>
  <c r="AY35" i="54"/>
  <c r="AX35" i="54"/>
  <c r="AW35" i="54"/>
  <c r="AV35" i="54"/>
  <c r="AU35" i="54"/>
  <c r="AT35" i="54"/>
  <c r="AS35" i="54"/>
  <c r="AR35" i="54"/>
  <c r="AQ35" i="54"/>
  <c r="AP35" i="54"/>
  <c r="AO35" i="54"/>
  <c r="AN35" i="54"/>
  <c r="AM35" i="54"/>
  <c r="AL35" i="54"/>
  <c r="AK35" i="54"/>
  <c r="AJ35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BT34" i="54"/>
  <c r="BS34" i="54"/>
  <c r="BQ34" i="54"/>
  <c r="BO34" i="54"/>
  <c r="BN34" i="54"/>
  <c r="BM34" i="54"/>
  <c r="BL34" i="54"/>
  <c r="BK34" i="54"/>
  <c r="BJ34" i="54"/>
  <c r="BI34" i="54"/>
  <c r="BH34" i="54"/>
  <c r="BG34" i="54"/>
  <c r="BF34" i="54"/>
  <c r="BE34" i="54"/>
  <c r="BD34" i="54"/>
  <c r="BC34" i="54"/>
  <c r="BB34" i="54"/>
  <c r="BA34" i="54"/>
  <c r="AZ34" i="54"/>
  <c r="AY34" i="54"/>
  <c r="AX34" i="54"/>
  <c r="AW34" i="54"/>
  <c r="AV34" i="54"/>
  <c r="AU34" i="54"/>
  <c r="AT34" i="54"/>
  <c r="AS34" i="54"/>
  <c r="AR34" i="54"/>
  <c r="AQ34" i="54"/>
  <c r="AP34" i="54"/>
  <c r="AO34" i="54"/>
  <c r="AN34" i="54"/>
  <c r="AM34" i="54"/>
  <c r="AL34" i="54"/>
  <c r="AK34" i="54"/>
  <c r="AJ34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BT33" i="54"/>
  <c r="BS33" i="54"/>
  <c r="BQ33" i="54"/>
  <c r="BO33" i="54"/>
  <c r="BN33" i="54"/>
  <c r="BM33" i="54"/>
  <c r="BL33" i="54"/>
  <c r="BK33" i="54"/>
  <c r="BJ33" i="54"/>
  <c r="BI33" i="54"/>
  <c r="BH33" i="54"/>
  <c r="BG33" i="54"/>
  <c r="BF33" i="54"/>
  <c r="BE33" i="54"/>
  <c r="BD33" i="54"/>
  <c r="BC33" i="54"/>
  <c r="BB33" i="54"/>
  <c r="BA33" i="54"/>
  <c r="AZ33" i="54"/>
  <c r="AY33" i="54"/>
  <c r="AX33" i="54"/>
  <c r="AW33" i="54"/>
  <c r="AV33" i="54"/>
  <c r="AU33" i="54"/>
  <c r="AT33" i="54"/>
  <c r="AS33" i="54"/>
  <c r="AR33" i="54"/>
  <c r="AQ33" i="54"/>
  <c r="AP33" i="54"/>
  <c r="AO33" i="54"/>
  <c r="AN33" i="54"/>
  <c r="AM33" i="54"/>
  <c r="AL33" i="54"/>
  <c r="AK33" i="54"/>
  <c r="AJ33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BT32" i="54"/>
  <c r="BS32" i="54"/>
  <c r="BQ32" i="54"/>
  <c r="BO32" i="54"/>
  <c r="BN32" i="54"/>
  <c r="BM32" i="54"/>
  <c r="BL32" i="54"/>
  <c r="BK32" i="54"/>
  <c r="BJ32" i="54"/>
  <c r="BI32" i="54"/>
  <c r="BH32" i="54"/>
  <c r="BG32" i="54"/>
  <c r="BF32" i="54"/>
  <c r="BE32" i="54"/>
  <c r="BD32" i="54"/>
  <c r="BC32" i="54"/>
  <c r="BB32" i="54"/>
  <c r="BA32" i="54"/>
  <c r="AZ32" i="54"/>
  <c r="AY32" i="54"/>
  <c r="AX32" i="54"/>
  <c r="AW32" i="54"/>
  <c r="AV32" i="54"/>
  <c r="AU32" i="54"/>
  <c r="AT32" i="54"/>
  <c r="AS32" i="54"/>
  <c r="AR32" i="54"/>
  <c r="AQ32" i="54"/>
  <c r="AP32" i="54"/>
  <c r="AO32" i="54"/>
  <c r="AN32" i="54"/>
  <c r="AM32" i="54"/>
  <c r="AL32" i="54"/>
  <c r="AK32" i="54"/>
  <c r="AJ32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BT31" i="54"/>
  <c r="BS31" i="54"/>
  <c r="BQ31" i="54"/>
  <c r="BO31" i="54"/>
  <c r="BN31" i="54"/>
  <c r="BM31" i="54"/>
  <c r="BL31" i="54"/>
  <c r="BK31" i="54"/>
  <c r="BJ31" i="54"/>
  <c r="BI31" i="54"/>
  <c r="BH31" i="54"/>
  <c r="BG31" i="54"/>
  <c r="BF31" i="54"/>
  <c r="BE31" i="54"/>
  <c r="BD31" i="54"/>
  <c r="BC31" i="54"/>
  <c r="BB31" i="54"/>
  <c r="BA31" i="54"/>
  <c r="AZ31" i="54"/>
  <c r="AY31" i="54"/>
  <c r="AX31" i="54"/>
  <c r="AW31" i="54"/>
  <c r="AV31" i="54"/>
  <c r="AU31" i="54"/>
  <c r="AT31" i="54"/>
  <c r="AS31" i="54"/>
  <c r="AR31" i="54"/>
  <c r="AQ31" i="54"/>
  <c r="AP31" i="54"/>
  <c r="AO31" i="54"/>
  <c r="AN31" i="54"/>
  <c r="AM31" i="54"/>
  <c r="AL31" i="54"/>
  <c r="AK31" i="54"/>
  <c r="AJ31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BT30" i="54"/>
  <c r="BS30" i="54"/>
  <c r="BQ30" i="54"/>
  <c r="BO30" i="54"/>
  <c r="BN30" i="54"/>
  <c r="BM30" i="54"/>
  <c r="BL30" i="54"/>
  <c r="BK30" i="54"/>
  <c r="BJ30" i="54"/>
  <c r="BI30" i="54"/>
  <c r="BH30" i="54"/>
  <c r="BG30" i="54"/>
  <c r="BF30" i="54"/>
  <c r="BE30" i="54"/>
  <c r="BD30" i="54"/>
  <c r="BC30" i="54"/>
  <c r="BB30" i="54"/>
  <c r="BA30" i="54"/>
  <c r="AZ30" i="54"/>
  <c r="AY30" i="54"/>
  <c r="AX30" i="54"/>
  <c r="AW30" i="54"/>
  <c r="AV30" i="54"/>
  <c r="AU30" i="54"/>
  <c r="AT30" i="54"/>
  <c r="AS30" i="54"/>
  <c r="AR30" i="54"/>
  <c r="AQ30" i="54"/>
  <c r="AP30" i="54"/>
  <c r="AO30" i="54"/>
  <c r="AN30" i="54"/>
  <c r="AM30" i="54"/>
  <c r="AL30" i="54"/>
  <c r="AK30" i="54"/>
  <c r="AJ30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BT29" i="54"/>
  <c r="BS29" i="54"/>
  <c r="BQ29" i="54"/>
  <c r="BO29" i="54"/>
  <c r="BN29" i="54"/>
  <c r="BM29" i="54"/>
  <c r="BL29" i="54"/>
  <c r="BK29" i="54"/>
  <c r="BJ29" i="54"/>
  <c r="BI29" i="54"/>
  <c r="BH29" i="54"/>
  <c r="BG29" i="54"/>
  <c r="BF29" i="54"/>
  <c r="BE29" i="54"/>
  <c r="BD29" i="54"/>
  <c r="BC29" i="54"/>
  <c r="BB29" i="54"/>
  <c r="BA29" i="54"/>
  <c r="AZ29" i="54"/>
  <c r="AY29" i="54"/>
  <c r="AX29" i="54"/>
  <c r="AW29" i="54"/>
  <c r="AV29" i="54"/>
  <c r="AU29" i="54"/>
  <c r="AT29" i="54"/>
  <c r="AS29" i="54"/>
  <c r="AR29" i="54"/>
  <c r="AQ29" i="54"/>
  <c r="AP29" i="54"/>
  <c r="AO29" i="54"/>
  <c r="AN29" i="54"/>
  <c r="AM29" i="54"/>
  <c r="AL29" i="54"/>
  <c r="AK29" i="54"/>
  <c r="AJ29" i="54"/>
  <c r="AI29" i="54"/>
  <c r="AH29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BT28" i="54"/>
  <c r="BS28" i="54"/>
  <c r="BQ28" i="54"/>
  <c r="BO28" i="54"/>
  <c r="BN28" i="54"/>
  <c r="BM28" i="54"/>
  <c r="BL28" i="54"/>
  <c r="BK28" i="54"/>
  <c r="BJ28" i="54"/>
  <c r="BI28" i="54"/>
  <c r="BH28" i="54"/>
  <c r="BG28" i="54"/>
  <c r="BF28" i="54"/>
  <c r="BE28" i="54"/>
  <c r="BD28" i="54"/>
  <c r="BC28" i="54"/>
  <c r="BB28" i="54"/>
  <c r="BA28" i="54"/>
  <c r="AZ28" i="54"/>
  <c r="AY28" i="54"/>
  <c r="AX28" i="54"/>
  <c r="AW28" i="54"/>
  <c r="AV28" i="54"/>
  <c r="AU28" i="54"/>
  <c r="AT28" i="54"/>
  <c r="AS28" i="54"/>
  <c r="AR28" i="54"/>
  <c r="AQ28" i="54"/>
  <c r="AP28" i="54"/>
  <c r="AO28" i="54"/>
  <c r="AN28" i="54"/>
  <c r="AM28" i="54"/>
  <c r="AL28" i="54"/>
  <c r="AK28" i="54"/>
  <c r="AJ28" i="54"/>
  <c r="AI28" i="54"/>
  <c r="AH28" i="54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BT27" i="54"/>
  <c r="BS27" i="54"/>
  <c r="BQ27" i="54"/>
  <c r="BO27" i="54"/>
  <c r="BN27" i="54"/>
  <c r="BM27" i="54"/>
  <c r="BL27" i="54"/>
  <c r="BK27" i="54"/>
  <c r="BJ27" i="54"/>
  <c r="BI27" i="54"/>
  <c r="BH27" i="54"/>
  <c r="BG27" i="54"/>
  <c r="BF27" i="54"/>
  <c r="BE27" i="54"/>
  <c r="BD27" i="54"/>
  <c r="BC27" i="54"/>
  <c r="BB27" i="54"/>
  <c r="BA27" i="54"/>
  <c r="AZ27" i="54"/>
  <c r="AY27" i="54"/>
  <c r="AX27" i="54"/>
  <c r="AW27" i="54"/>
  <c r="AV27" i="54"/>
  <c r="AU27" i="54"/>
  <c r="AT27" i="54"/>
  <c r="AS27" i="54"/>
  <c r="AR27" i="54"/>
  <c r="AQ27" i="54"/>
  <c r="AP27" i="54"/>
  <c r="AO27" i="54"/>
  <c r="AN27" i="54"/>
  <c r="AM27" i="54"/>
  <c r="AL27" i="54"/>
  <c r="AK27" i="54"/>
  <c r="AJ27" i="54"/>
  <c r="AI27" i="54"/>
  <c r="AH27" i="54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BT26" i="54"/>
  <c r="BS26" i="54"/>
  <c r="BQ26" i="54"/>
  <c r="BO26" i="54"/>
  <c r="BN26" i="54"/>
  <c r="BM26" i="54"/>
  <c r="BL26" i="54"/>
  <c r="BK26" i="54"/>
  <c r="BJ26" i="54"/>
  <c r="BI26" i="54"/>
  <c r="BH26" i="54"/>
  <c r="BG26" i="54"/>
  <c r="BF26" i="54"/>
  <c r="BE26" i="54"/>
  <c r="BD26" i="54"/>
  <c r="BC26" i="54"/>
  <c r="BB26" i="54"/>
  <c r="BA26" i="54"/>
  <c r="AZ26" i="54"/>
  <c r="AY26" i="54"/>
  <c r="AX26" i="54"/>
  <c r="AW26" i="54"/>
  <c r="AV26" i="54"/>
  <c r="AU26" i="54"/>
  <c r="AT26" i="54"/>
  <c r="AS26" i="54"/>
  <c r="AR26" i="54"/>
  <c r="AQ26" i="54"/>
  <c r="AP26" i="54"/>
  <c r="AO26" i="54"/>
  <c r="AN26" i="54"/>
  <c r="AM26" i="54"/>
  <c r="AL26" i="54"/>
  <c r="AK26" i="54"/>
  <c r="AJ26" i="54"/>
  <c r="AI26" i="54"/>
  <c r="AH26" i="54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BT25" i="54"/>
  <c r="BS25" i="54"/>
  <c r="BQ25" i="54"/>
  <c r="BO25" i="54"/>
  <c r="BN25" i="54"/>
  <c r="BM25" i="54"/>
  <c r="BL25" i="54"/>
  <c r="BK25" i="54"/>
  <c r="BJ25" i="54"/>
  <c r="BI25" i="54"/>
  <c r="BH25" i="54"/>
  <c r="BG25" i="54"/>
  <c r="BF25" i="54"/>
  <c r="BE25" i="54"/>
  <c r="BD25" i="54"/>
  <c r="BC25" i="54"/>
  <c r="BB25" i="54"/>
  <c r="BA25" i="54"/>
  <c r="AZ25" i="54"/>
  <c r="AY25" i="54"/>
  <c r="AX25" i="54"/>
  <c r="AW25" i="54"/>
  <c r="AV25" i="54"/>
  <c r="AU25" i="54"/>
  <c r="AT25" i="54"/>
  <c r="AS25" i="54"/>
  <c r="AR25" i="54"/>
  <c r="AQ25" i="54"/>
  <c r="AP25" i="54"/>
  <c r="AO25" i="54"/>
  <c r="AN25" i="54"/>
  <c r="AM25" i="54"/>
  <c r="AL25" i="54"/>
  <c r="AK25" i="54"/>
  <c r="AJ25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BT24" i="54"/>
  <c r="BS24" i="54"/>
  <c r="BQ24" i="54"/>
  <c r="BO24" i="54"/>
  <c r="BN24" i="54"/>
  <c r="BM24" i="54"/>
  <c r="BL24" i="54"/>
  <c r="BK24" i="54"/>
  <c r="BJ24" i="54"/>
  <c r="BI24" i="54"/>
  <c r="BH24" i="54"/>
  <c r="BG24" i="54"/>
  <c r="BF24" i="54"/>
  <c r="BE24" i="54"/>
  <c r="BD24" i="54"/>
  <c r="BC24" i="54"/>
  <c r="BB24" i="54"/>
  <c r="BA24" i="54"/>
  <c r="AZ24" i="54"/>
  <c r="AY24" i="54"/>
  <c r="AX24" i="54"/>
  <c r="AW24" i="54"/>
  <c r="AV24" i="54"/>
  <c r="AU24" i="54"/>
  <c r="AT24" i="54"/>
  <c r="AS24" i="54"/>
  <c r="AR24" i="54"/>
  <c r="AQ24" i="54"/>
  <c r="AP24" i="54"/>
  <c r="AO24" i="54"/>
  <c r="AN24" i="54"/>
  <c r="AM24" i="54"/>
  <c r="AL24" i="54"/>
  <c r="AK24" i="54"/>
  <c r="AJ24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BT23" i="54"/>
  <c r="BS23" i="54"/>
  <c r="BQ23" i="54"/>
  <c r="BO23" i="54"/>
  <c r="BN23" i="54"/>
  <c r="BM23" i="54"/>
  <c r="BL23" i="54"/>
  <c r="BK23" i="54"/>
  <c r="BJ23" i="54"/>
  <c r="BI23" i="54"/>
  <c r="BH23" i="54"/>
  <c r="BG23" i="54"/>
  <c r="BF23" i="54"/>
  <c r="BE23" i="54"/>
  <c r="BD23" i="54"/>
  <c r="BC23" i="54"/>
  <c r="BB23" i="54"/>
  <c r="BA23" i="54"/>
  <c r="AZ23" i="54"/>
  <c r="AY23" i="54"/>
  <c r="AX23" i="54"/>
  <c r="AW23" i="54"/>
  <c r="AV23" i="54"/>
  <c r="AU23" i="54"/>
  <c r="AT23" i="54"/>
  <c r="AS23" i="54"/>
  <c r="AR23" i="54"/>
  <c r="AQ23" i="54"/>
  <c r="AP23" i="54"/>
  <c r="AO23" i="54"/>
  <c r="AN23" i="54"/>
  <c r="AM23" i="54"/>
  <c r="AL23" i="54"/>
  <c r="AK23" i="54"/>
  <c r="AJ23" i="54"/>
  <c r="AI23" i="54"/>
  <c r="AH23" i="54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BT22" i="54"/>
  <c r="BS22" i="54"/>
  <c r="BQ22" i="54"/>
  <c r="BO22" i="54"/>
  <c r="BN22" i="54"/>
  <c r="BM22" i="54"/>
  <c r="BL22" i="54"/>
  <c r="BK22" i="54"/>
  <c r="BJ22" i="54"/>
  <c r="BI22" i="54"/>
  <c r="BH22" i="54"/>
  <c r="BG22" i="54"/>
  <c r="BF22" i="54"/>
  <c r="BE22" i="54"/>
  <c r="BD22" i="54"/>
  <c r="BC22" i="54"/>
  <c r="BB22" i="54"/>
  <c r="BA22" i="54"/>
  <c r="AZ22" i="54"/>
  <c r="AY22" i="54"/>
  <c r="AX22" i="54"/>
  <c r="AW22" i="54"/>
  <c r="AV22" i="54"/>
  <c r="AU22" i="54"/>
  <c r="AT22" i="54"/>
  <c r="AS22" i="54"/>
  <c r="AR22" i="54"/>
  <c r="AQ22" i="54"/>
  <c r="AP22" i="54"/>
  <c r="AO22" i="54"/>
  <c r="AN22" i="54"/>
  <c r="AM22" i="54"/>
  <c r="AL22" i="54"/>
  <c r="AK22" i="54"/>
  <c r="AJ22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BT21" i="54"/>
  <c r="BS21" i="54"/>
  <c r="BQ21" i="54"/>
  <c r="BO21" i="54"/>
  <c r="BN21" i="54"/>
  <c r="BM21" i="54"/>
  <c r="BL21" i="54"/>
  <c r="BK21" i="54"/>
  <c r="BJ21" i="54"/>
  <c r="BI21" i="54"/>
  <c r="BH21" i="54"/>
  <c r="BG21" i="54"/>
  <c r="BF21" i="54"/>
  <c r="BE21" i="54"/>
  <c r="BD21" i="54"/>
  <c r="BC21" i="54"/>
  <c r="BB21" i="54"/>
  <c r="BA21" i="54"/>
  <c r="AZ21" i="54"/>
  <c r="AY21" i="54"/>
  <c r="AX21" i="54"/>
  <c r="AW21" i="54"/>
  <c r="AV21" i="54"/>
  <c r="AU21" i="54"/>
  <c r="AT21" i="54"/>
  <c r="AS21" i="54"/>
  <c r="AR21" i="54"/>
  <c r="AQ21" i="54"/>
  <c r="AP21" i="54"/>
  <c r="AO21" i="54"/>
  <c r="AN21" i="54"/>
  <c r="AM21" i="54"/>
  <c r="AL21" i="54"/>
  <c r="AK21" i="54"/>
  <c r="AJ21" i="54"/>
  <c r="AI21" i="54"/>
  <c r="AH21" i="54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BT20" i="54"/>
  <c r="BS20" i="54"/>
  <c r="BQ20" i="54"/>
  <c r="BO20" i="54"/>
  <c r="BN20" i="54"/>
  <c r="BM20" i="54"/>
  <c r="BL20" i="54"/>
  <c r="BK20" i="54"/>
  <c r="BJ20" i="54"/>
  <c r="BI20" i="54"/>
  <c r="BH20" i="54"/>
  <c r="BG20" i="54"/>
  <c r="BF20" i="54"/>
  <c r="BE20" i="54"/>
  <c r="BD20" i="54"/>
  <c r="BC20" i="54"/>
  <c r="BB20" i="54"/>
  <c r="BA20" i="54"/>
  <c r="AZ20" i="54"/>
  <c r="AY20" i="54"/>
  <c r="AX20" i="54"/>
  <c r="AW20" i="54"/>
  <c r="AV20" i="54"/>
  <c r="AU20" i="54"/>
  <c r="AT20" i="54"/>
  <c r="AS20" i="54"/>
  <c r="AR20" i="54"/>
  <c r="AQ20" i="54"/>
  <c r="AP20" i="54"/>
  <c r="AO20" i="54"/>
  <c r="AN20" i="54"/>
  <c r="AM20" i="54"/>
  <c r="AL20" i="54"/>
  <c r="AK20" i="54"/>
  <c r="AJ20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BT19" i="54"/>
  <c r="BS19" i="54"/>
  <c r="BQ19" i="54"/>
  <c r="BO19" i="54"/>
  <c r="BN19" i="54"/>
  <c r="BM19" i="54"/>
  <c r="BL19" i="54"/>
  <c r="BK19" i="54"/>
  <c r="BJ19" i="54"/>
  <c r="BI19" i="54"/>
  <c r="BH19" i="54"/>
  <c r="BG19" i="54"/>
  <c r="BF19" i="54"/>
  <c r="BE19" i="54"/>
  <c r="BD19" i="54"/>
  <c r="BC19" i="54"/>
  <c r="BB19" i="54"/>
  <c r="BA19" i="54"/>
  <c r="AZ19" i="54"/>
  <c r="AY19" i="54"/>
  <c r="AX19" i="54"/>
  <c r="AW19" i="54"/>
  <c r="AV19" i="54"/>
  <c r="AU19" i="54"/>
  <c r="AT19" i="54"/>
  <c r="AS19" i="54"/>
  <c r="AR19" i="54"/>
  <c r="AQ19" i="54"/>
  <c r="AP19" i="54"/>
  <c r="AO19" i="54"/>
  <c r="AN19" i="54"/>
  <c r="AM19" i="54"/>
  <c r="AL19" i="54"/>
  <c r="AK19" i="54"/>
  <c r="AJ19" i="54"/>
  <c r="AI19" i="54"/>
  <c r="AH19" i="54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BT18" i="54"/>
  <c r="BS18" i="54"/>
  <c r="BQ18" i="54"/>
  <c r="BO18" i="54"/>
  <c r="BN18" i="54"/>
  <c r="BM18" i="54"/>
  <c r="BL18" i="54"/>
  <c r="BK18" i="54"/>
  <c r="BJ18" i="54"/>
  <c r="BI18" i="54"/>
  <c r="BH18" i="54"/>
  <c r="BG18" i="54"/>
  <c r="BF18" i="54"/>
  <c r="BE18" i="54"/>
  <c r="BD18" i="54"/>
  <c r="BC18" i="54"/>
  <c r="BB18" i="54"/>
  <c r="BA18" i="54"/>
  <c r="AZ18" i="54"/>
  <c r="AY18" i="54"/>
  <c r="AX18" i="54"/>
  <c r="AW18" i="54"/>
  <c r="AV18" i="54"/>
  <c r="AU18" i="54"/>
  <c r="AT18" i="54"/>
  <c r="AS18" i="54"/>
  <c r="AR18" i="54"/>
  <c r="AQ18" i="54"/>
  <c r="AP18" i="54"/>
  <c r="AO18" i="54"/>
  <c r="AN18" i="54"/>
  <c r="AM18" i="54"/>
  <c r="AL18" i="54"/>
  <c r="AK18" i="54"/>
  <c r="AJ18" i="54"/>
  <c r="AI18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BT17" i="54"/>
  <c r="BS17" i="54"/>
  <c r="BQ17" i="54"/>
  <c r="BO17" i="54"/>
  <c r="BN17" i="54"/>
  <c r="BM17" i="54"/>
  <c r="BL17" i="54"/>
  <c r="BK17" i="54"/>
  <c r="BJ17" i="54"/>
  <c r="BI17" i="54"/>
  <c r="BH17" i="54"/>
  <c r="BG17" i="54"/>
  <c r="BF17" i="54"/>
  <c r="BE17" i="54"/>
  <c r="BD17" i="54"/>
  <c r="BC17" i="54"/>
  <c r="BB17" i="54"/>
  <c r="BA17" i="54"/>
  <c r="AZ17" i="54"/>
  <c r="AY17" i="54"/>
  <c r="AX17" i="54"/>
  <c r="AW17" i="54"/>
  <c r="AV17" i="54"/>
  <c r="AU17" i="54"/>
  <c r="AT17" i="54"/>
  <c r="AS17" i="54"/>
  <c r="AR17" i="54"/>
  <c r="AQ17" i="54"/>
  <c r="AP17" i="54"/>
  <c r="AO17" i="54"/>
  <c r="AN17" i="54"/>
  <c r="AM17" i="54"/>
  <c r="AL17" i="54"/>
  <c r="AK17" i="54"/>
  <c r="AJ17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BP17" i="54" s="1"/>
  <c r="BR17" i="54" s="1"/>
  <c r="BT16" i="54"/>
  <c r="BS16" i="54"/>
  <c r="BQ16" i="54"/>
  <c r="BO16" i="54"/>
  <c r="BN16" i="54"/>
  <c r="BM16" i="54"/>
  <c r="BL16" i="54"/>
  <c r="BK16" i="54"/>
  <c r="BJ16" i="54"/>
  <c r="BI16" i="54"/>
  <c r="BH16" i="54"/>
  <c r="BG16" i="54"/>
  <c r="BF16" i="54"/>
  <c r="BE16" i="54"/>
  <c r="BD16" i="54"/>
  <c r="BC16" i="54"/>
  <c r="BB16" i="54"/>
  <c r="BA16" i="54"/>
  <c r="AZ16" i="54"/>
  <c r="AY16" i="54"/>
  <c r="AX16" i="54"/>
  <c r="AW16" i="54"/>
  <c r="AV16" i="54"/>
  <c r="AU16" i="54"/>
  <c r="AT16" i="54"/>
  <c r="AS16" i="54"/>
  <c r="AR16" i="54"/>
  <c r="AQ16" i="54"/>
  <c r="AP16" i="54"/>
  <c r="AO16" i="54"/>
  <c r="AN16" i="54"/>
  <c r="AM16" i="54"/>
  <c r="AL16" i="54"/>
  <c r="AK16" i="54"/>
  <c r="AJ16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BT15" i="54"/>
  <c r="BS15" i="54"/>
  <c r="BQ15" i="54"/>
  <c r="BO15" i="54"/>
  <c r="BN15" i="54"/>
  <c r="BM15" i="54"/>
  <c r="BL15" i="54"/>
  <c r="BK15" i="54"/>
  <c r="BJ15" i="54"/>
  <c r="BI15" i="54"/>
  <c r="BH15" i="54"/>
  <c r="BG15" i="54"/>
  <c r="BF15" i="54"/>
  <c r="BE15" i="54"/>
  <c r="BD15" i="54"/>
  <c r="BC15" i="54"/>
  <c r="BB15" i="54"/>
  <c r="BA15" i="54"/>
  <c r="AZ15" i="54"/>
  <c r="AY15" i="54"/>
  <c r="AX15" i="54"/>
  <c r="AW15" i="54"/>
  <c r="AV15" i="54"/>
  <c r="AU15" i="54"/>
  <c r="AT15" i="54"/>
  <c r="AS15" i="54"/>
  <c r="AR15" i="54"/>
  <c r="AQ15" i="54"/>
  <c r="AP15" i="54"/>
  <c r="AO15" i="54"/>
  <c r="AN15" i="54"/>
  <c r="AM15" i="54"/>
  <c r="AL15" i="54"/>
  <c r="AK15" i="54"/>
  <c r="AJ15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BT14" i="54"/>
  <c r="BS14" i="54"/>
  <c r="BQ14" i="54"/>
  <c r="BO14" i="54"/>
  <c r="BN14" i="54"/>
  <c r="BM14" i="54"/>
  <c r="BL14" i="54"/>
  <c r="BK14" i="54"/>
  <c r="BJ14" i="54"/>
  <c r="BI14" i="54"/>
  <c r="BH14" i="54"/>
  <c r="BG14" i="54"/>
  <c r="BF14" i="54"/>
  <c r="BE14" i="54"/>
  <c r="BD14" i="54"/>
  <c r="BC14" i="54"/>
  <c r="BB14" i="54"/>
  <c r="BA14" i="54"/>
  <c r="AZ14" i="54"/>
  <c r="AY14" i="54"/>
  <c r="AX14" i="54"/>
  <c r="AW14" i="54"/>
  <c r="AV14" i="54"/>
  <c r="AU14" i="54"/>
  <c r="AT14" i="54"/>
  <c r="AS14" i="54"/>
  <c r="AR14" i="54"/>
  <c r="AQ14" i="54"/>
  <c r="AP14" i="54"/>
  <c r="AO14" i="54"/>
  <c r="AN14" i="54"/>
  <c r="AM14" i="54"/>
  <c r="AL14" i="54"/>
  <c r="AK14" i="54"/>
  <c r="AJ14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BT13" i="54"/>
  <c r="BS13" i="54"/>
  <c r="BQ13" i="54"/>
  <c r="BO13" i="54"/>
  <c r="BN13" i="54"/>
  <c r="BM13" i="54"/>
  <c r="BL13" i="54"/>
  <c r="BK13" i="54"/>
  <c r="BJ13" i="54"/>
  <c r="BI13" i="54"/>
  <c r="BH13" i="54"/>
  <c r="BG13" i="54"/>
  <c r="BF13" i="54"/>
  <c r="BE13" i="54"/>
  <c r="BD13" i="54"/>
  <c r="BC13" i="54"/>
  <c r="BB13" i="54"/>
  <c r="BA13" i="54"/>
  <c r="AZ13" i="54"/>
  <c r="AY13" i="54"/>
  <c r="AX13" i="54"/>
  <c r="AW13" i="54"/>
  <c r="AV13" i="54"/>
  <c r="AU13" i="54"/>
  <c r="AT13" i="54"/>
  <c r="AS13" i="54"/>
  <c r="AR13" i="54"/>
  <c r="AQ13" i="54"/>
  <c r="AP13" i="54"/>
  <c r="AO13" i="54"/>
  <c r="AN13" i="54"/>
  <c r="AM13" i="54"/>
  <c r="AL13" i="54"/>
  <c r="AK13" i="54"/>
  <c r="AJ13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BT12" i="54"/>
  <c r="BS12" i="54"/>
  <c r="BQ12" i="54"/>
  <c r="BO12" i="54"/>
  <c r="BN12" i="54"/>
  <c r="BM12" i="54"/>
  <c r="BL12" i="54"/>
  <c r="BK12" i="54"/>
  <c r="BJ12" i="54"/>
  <c r="BI12" i="54"/>
  <c r="BH12" i="54"/>
  <c r="BG12" i="54"/>
  <c r="BF12" i="54"/>
  <c r="BE12" i="54"/>
  <c r="BD12" i="54"/>
  <c r="BC12" i="54"/>
  <c r="BB12" i="54"/>
  <c r="BA12" i="54"/>
  <c r="AZ12" i="54"/>
  <c r="AY12" i="54"/>
  <c r="AX12" i="54"/>
  <c r="AW12" i="54"/>
  <c r="AV12" i="54"/>
  <c r="AU12" i="54"/>
  <c r="AT12" i="54"/>
  <c r="AS12" i="54"/>
  <c r="AR12" i="54"/>
  <c r="AQ12" i="54"/>
  <c r="AP12" i="54"/>
  <c r="AO12" i="54"/>
  <c r="AN12" i="54"/>
  <c r="AM12" i="54"/>
  <c r="AL12" i="54"/>
  <c r="AK12" i="54"/>
  <c r="AJ12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BT11" i="54"/>
  <c r="BS11" i="54"/>
  <c r="BQ11" i="54"/>
  <c r="BO11" i="54"/>
  <c r="BN11" i="54"/>
  <c r="BN75" i="54" s="1"/>
  <c r="BM11" i="54"/>
  <c r="BL11" i="54"/>
  <c r="BK11" i="54"/>
  <c r="BJ11" i="54"/>
  <c r="BJ75" i="54" s="1"/>
  <c r="BI11" i="54"/>
  <c r="BH11" i="54"/>
  <c r="BG11" i="54"/>
  <c r="BF11" i="54"/>
  <c r="BF75" i="54" s="1"/>
  <c r="BE11" i="54"/>
  <c r="BD11" i="54"/>
  <c r="BC11" i="54"/>
  <c r="BB11" i="54"/>
  <c r="BB75" i="54" s="1"/>
  <c r="BA11" i="54"/>
  <c r="AZ11" i="54"/>
  <c r="AY11" i="54"/>
  <c r="AX11" i="54"/>
  <c r="AX75" i="54" s="1"/>
  <c r="AW11" i="54"/>
  <c r="AV11" i="54"/>
  <c r="AU11" i="54"/>
  <c r="AT11" i="54"/>
  <c r="AT75" i="54" s="1"/>
  <c r="AS11" i="54"/>
  <c r="AR11" i="54"/>
  <c r="AQ11" i="54"/>
  <c r="AP11" i="54"/>
  <c r="AP75" i="54" s="1"/>
  <c r="AO11" i="54"/>
  <c r="AN11" i="54"/>
  <c r="AM11" i="54"/>
  <c r="AL11" i="54"/>
  <c r="AL75" i="54" s="1"/>
  <c r="AK11" i="54"/>
  <c r="AJ11" i="54"/>
  <c r="AI11" i="54"/>
  <c r="AH11" i="54"/>
  <c r="AH75" i="54" s="1"/>
  <c r="AG11" i="54"/>
  <c r="AF11" i="54"/>
  <c r="AE11" i="54"/>
  <c r="AD11" i="54"/>
  <c r="AD75" i="54" s="1"/>
  <c r="AC11" i="54"/>
  <c r="AB11" i="54"/>
  <c r="AA11" i="54"/>
  <c r="Z11" i="54"/>
  <c r="Z75" i="54" s="1"/>
  <c r="Y11" i="54"/>
  <c r="X11" i="54"/>
  <c r="W11" i="54"/>
  <c r="V11" i="54"/>
  <c r="V75" i="54" s="1"/>
  <c r="U11" i="54"/>
  <c r="T11" i="54"/>
  <c r="S11" i="54"/>
  <c r="R11" i="54"/>
  <c r="R75" i="54" s="1"/>
  <c r="Q11" i="54"/>
  <c r="P11" i="54"/>
  <c r="O11" i="54"/>
  <c r="N11" i="54"/>
  <c r="N75" i="54" s="1"/>
  <c r="M11" i="54"/>
  <c r="L11" i="54"/>
  <c r="K11" i="54"/>
  <c r="J11" i="54"/>
  <c r="J75" i="54" s="1"/>
  <c r="I11" i="54"/>
  <c r="H11" i="54"/>
  <c r="G11" i="54"/>
  <c r="F11" i="54"/>
  <c r="F75" i="54" s="1"/>
  <c r="E11" i="54"/>
  <c r="D11" i="54"/>
  <c r="BO79" i="53"/>
  <c r="BN79" i="53"/>
  <c r="BM79" i="53"/>
  <c r="BL79" i="53"/>
  <c r="BK79" i="53"/>
  <c r="BJ79" i="53"/>
  <c r="BI79" i="53"/>
  <c r="BH79" i="53"/>
  <c r="BG79" i="53"/>
  <c r="BF79" i="53"/>
  <c r="BE79" i="53"/>
  <c r="BD79" i="53"/>
  <c r="BC79" i="53"/>
  <c r="BB79" i="53"/>
  <c r="BA79" i="53"/>
  <c r="AZ79" i="53"/>
  <c r="AY79" i="53"/>
  <c r="AX79" i="53"/>
  <c r="AW79" i="53"/>
  <c r="AV79" i="53"/>
  <c r="AU79" i="53"/>
  <c r="AT79" i="53"/>
  <c r="AS79" i="53"/>
  <c r="AR79" i="53"/>
  <c r="AQ79" i="53"/>
  <c r="AP79" i="53"/>
  <c r="AO79" i="53"/>
  <c r="AN79" i="53"/>
  <c r="AM79" i="53"/>
  <c r="AL79" i="53"/>
  <c r="AK79" i="53"/>
  <c r="AJ79" i="53"/>
  <c r="AI79" i="53"/>
  <c r="AH79" i="53"/>
  <c r="AG79" i="53"/>
  <c r="AF79" i="53"/>
  <c r="AE79" i="53"/>
  <c r="AD79" i="53"/>
  <c r="AC79" i="53"/>
  <c r="AB79" i="53"/>
  <c r="AA79" i="53"/>
  <c r="Z79" i="53"/>
  <c r="Y79" i="53"/>
  <c r="X79" i="53"/>
  <c r="W79" i="53"/>
  <c r="V79" i="53"/>
  <c r="U79" i="53"/>
  <c r="T79" i="53"/>
  <c r="S79" i="53"/>
  <c r="R79" i="53"/>
  <c r="Q79" i="53"/>
  <c r="P79" i="53"/>
  <c r="O79" i="53"/>
  <c r="N79" i="53"/>
  <c r="M79" i="53"/>
  <c r="L79" i="53"/>
  <c r="K79" i="53"/>
  <c r="J79" i="53"/>
  <c r="I79" i="53"/>
  <c r="H79" i="53"/>
  <c r="G79" i="53"/>
  <c r="F79" i="53"/>
  <c r="E79" i="53"/>
  <c r="D79" i="53"/>
  <c r="BO78" i="53"/>
  <c r="BN78" i="53"/>
  <c r="BM78" i="53"/>
  <c r="BL78" i="53"/>
  <c r="BK78" i="53"/>
  <c r="BJ78" i="53"/>
  <c r="BI78" i="53"/>
  <c r="BH78" i="53"/>
  <c r="BG78" i="53"/>
  <c r="BF78" i="53"/>
  <c r="BE78" i="53"/>
  <c r="BD78" i="53"/>
  <c r="BC78" i="53"/>
  <c r="BB78" i="53"/>
  <c r="BA78" i="53"/>
  <c r="AZ78" i="53"/>
  <c r="AY78" i="53"/>
  <c r="AX78" i="53"/>
  <c r="AW78" i="53"/>
  <c r="AV78" i="53"/>
  <c r="AU78" i="53"/>
  <c r="AT78" i="53"/>
  <c r="AS78" i="53"/>
  <c r="AR78" i="53"/>
  <c r="AQ78" i="53"/>
  <c r="AP78" i="53"/>
  <c r="AO78" i="53"/>
  <c r="AN78" i="53"/>
  <c r="AM78" i="53"/>
  <c r="AL78" i="53"/>
  <c r="AK78" i="53"/>
  <c r="AJ78" i="53"/>
  <c r="AI78" i="53"/>
  <c r="AH78" i="53"/>
  <c r="AG78" i="53"/>
  <c r="AF78" i="53"/>
  <c r="AE78" i="53"/>
  <c r="AD78" i="53"/>
  <c r="AC78" i="53"/>
  <c r="AB78" i="53"/>
  <c r="AA78" i="53"/>
  <c r="Z78" i="53"/>
  <c r="Y78" i="53"/>
  <c r="X78" i="53"/>
  <c r="W78" i="53"/>
  <c r="V78" i="53"/>
  <c r="U78" i="53"/>
  <c r="T78" i="53"/>
  <c r="S78" i="53"/>
  <c r="R78" i="53"/>
  <c r="Q78" i="53"/>
  <c r="P78" i="53"/>
  <c r="O78" i="53"/>
  <c r="N78" i="53"/>
  <c r="M78" i="53"/>
  <c r="L78" i="53"/>
  <c r="K78" i="53"/>
  <c r="J78" i="53"/>
  <c r="I78" i="53"/>
  <c r="H78" i="53"/>
  <c r="G78" i="53"/>
  <c r="F78" i="53"/>
  <c r="E78" i="53"/>
  <c r="D78" i="53"/>
  <c r="BO77" i="53"/>
  <c r="BO80" i="53" s="1"/>
  <c r="BN77" i="53"/>
  <c r="BN80" i="53" s="1"/>
  <c r="BM77" i="53"/>
  <c r="BM80" i="53" s="1"/>
  <c r="BL77" i="53"/>
  <c r="BL80" i="53" s="1"/>
  <c r="BK77" i="53"/>
  <c r="BK80" i="53" s="1"/>
  <c r="BJ77" i="53"/>
  <c r="BJ80" i="53" s="1"/>
  <c r="BI77" i="53"/>
  <c r="BI80" i="53" s="1"/>
  <c r="BH77" i="53"/>
  <c r="BH80" i="53" s="1"/>
  <c r="BG77" i="53"/>
  <c r="BG80" i="53" s="1"/>
  <c r="BF77" i="53"/>
  <c r="BF80" i="53" s="1"/>
  <c r="BE77" i="53"/>
  <c r="BE80" i="53" s="1"/>
  <c r="BD77" i="53"/>
  <c r="BD80" i="53" s="1"/>
  <c r="BC77" i="53"/>
  <c r="BC80" i="53" s="1"/>
  <c r="BB77" i="53"/>
  <c r="BB80" i="53" s="1"/>
  <c r="BA77" i="53"/>
  <c r="BA80" i="53" s="1"/>
  <c r="AZ77" i="53"/>
  <c r="AZ80" i="53" s="1"/>
  <c r="AY77" i="53"/>
  <c r="AY80" i="53" s="1"/>
  <c r="AX77" i="53"/>
  <c r="AX80" i="53" s="1"/>
  <c r="AW77" i="53"/>
  <c r="AW80" i="53" s="1"/>
  <c r="AV77" i="53"/>
  <c r="AV80" i="53" s="1"/>
  <c r="AU77" i="53"/>
  <c r="AU80" i="53" s="1"/>
  <c r="AT77" i="53"/>
  <c r="AT80" i="53" s="1"/>
  <c r="AS77" i="53"/>
  <c r="AS80" i="53" s="1"/>
  <c r="AR77" i="53"/>
  <c r="AR80" i="53" s="1"/>
  <c r="AQ77" i="53"/>
  <c r="AQ80" i="53" s="1"/>
  <c r="AP77" i="53"/>
  <c r="AP80" i="53" s="1"/>
  <c r="AO77" i="53"/>
  <c r="AO80" i="53" s="1"/>
  <c r="AN77" i="53"/>
  <c r="AN80" i="53" s="1"/>
  <c r="AM77" i="53"/>
  <c r="AM80" i="53" s="1"/>
  <c r="AL77" i="53"/>
  <c r="AL80" i="53" s="1"/>
  <c r="AK77" i="53"/>
  <c r="AK80" i="53" s="1"/>
  <c r="AJ77" i="53"/>
  <c r="AJ80" i="53" s="1"/>
  <c r="AI77" i="53"/>
  <c r="AI80" i="53" s="1"/>
  <c r="AH77" i="53"/>
  <c r="AH80" i="53" s="1"/>
  <c r="AG77" i="53"/>
  <c r="AG80" i="53" s="1"/>
  <c r="AF77" i="53"/>
  <c r="AF80" i="53" s="1"/>
  <c r="AE77" i="53"/>
  <c r="AE80" i="53" s="1"/>
  <c r="AD77" i="53"/>
  <c r="AD80" i="53" s="1"/>
  <c r="AC77" i="53"/>
  <c r="AC80" i="53" s="1"/>
  <c r="AB77" i="53"/>
  <c r="AB80" i="53" s="1"/>
  <c r="AA77" i="53"/>
  <c r="AA80" i="53" s="1"/>
  <c r="Z77" i="53"/>
  <c r="Z80" i="53" s="1"/>
  <c r="Y77" i="53"/>
  <c r="Y80" i="53" s="1"/>
  <c r="X77" i="53"/>
  <c r="X80" i="53" s="1"/>
  <c r="W77" i="53"/>
  <c r="W80" i="53" s="1"/>
  <c r="V77" i="53"/>
  <c r="V80" i="53" s="1"/>
  <c r="U77" i="53"/>
  <c r="U80" i="53" s="1"/>
  <c r="T77" i="53"/>
  <c r="T80" i="53" s="1"/>
  <c r="S77" i="53"/>
  <c r="S80" i="53" s="1"/>
  <c r="R77" i="53"/>
  <c r="R80" i="53" s="1"/>
  <c r="Q77" i="53"/>
  <c r="Q80" i="53" s="1"/>
  <c r="P77" i="53"/>
  <c r="P80" i="53" s="1"/>
  <c r="O77" i="53"/>
  <c r="O80" i="53" s="1"/>
  <c r="N77" i="53"/>
  <c r="N80" i="53" s="1"/>
  <c r="M77" i="53"/>
  <c r="M80" i="53" s="1"/>
  <c r="L77" i="53"/>
  <c r="L80" i="53" s="1"/>
  <c r="K77" i="53"/>
  <c r="K80" i="53" s="1"/>
  <c r="J77" i="53"/>
  <c r="J80" i="53" s="1"/>
  <c r="I77" i="53"/>
  <c r="I80" i="53" s="1"/>
  <c r="H77" i="53"/>
  <c r="H80" i="53" s="1"/>
  <c r="G77" i="53"/>
  <c r="G80" i="53" s="1"/>
  <c r="F77" i="53"/>
  <c r="F80" i="53" s="1"/>
  <c r="E77" i="53"/>
  <c r="E80" i="53" s="1"/>
  <c r="D77" i="53"/>
  <c r="D80" i="53" s="1"/>
  <c r="BW74" i="53"/>
  <c r="BV74" i="53"/>
  <c r="BU74" i="53"/>
  <c r="BT74" i="53"/>
  <c r="BR74" i="53"/>
  <c r="BQ74" i="53"/>
  <c r="BO74" i="53"/>
  <c r="BN74" i="53"/>
  <c r="BM74" i="53"/>
  <c r="BL74" i="53"/>
  <c r="BK74" i="53"/>
  <c r="BJ74" i="53"/>
  <c r="BI74" i="53"/>
  <c r="BH74" i="53"/>
  <c r="BG74" i="53"/>
  <c r="BF74" i="53"/>
  <c r="BE74" i="53"/>
  <c r="BD74" i="53"/>
  <c r="BC74" i="53"/>
  <c r="BB74" i="53"/>
  <c r="BA74" i="53"/>
  <c r="AZ74" i="53"/>
  <c r="AY74" i="53"/>
  <c r="AX74" i="53"/>
  <c r="AW74" i="53"/>
  <c r="AV74" i="53"/>
  <c r="AU74" i="53"/>
  <c r="AT74" i="53"/>
  <c r="AS74" i="53"/>
  <c r="AR74" i="53"/>
  <c r="AQ74" i="53"/>
  <c r="AP74" i="53"/>
  <c r="AO74" i="53"/>
  <c r="AN74" i="53"/>
  <c r="AM74" i="53"/>
  <c r="AL74" i="53"/>
  <c r="AK74" i="53"/>
  <c r="AJ74" i="53"/>
  <c r="AI74" i="53"/>
  <c r="AH74" i="53"/>
  <c r="AG74" i="53"/>
  <c r="AF74" i="53"/>
  <c r="AE74" i="53"/>
  <c r="AD74" i="53"/>
  <c r="AC74" i="53"/>
  <c r="AB74" i="53"/>
  <c r="AA74" i="53"/>
  <c r="Z74" i="53"/>
  <c r="Y74" i="53"/>
  <c r="X74" i="53"/>
  <c r="W74" i="53"/>
  <c r="V74" i="53"/>
  <c r="U74" i="53"/>
  <c r="T74" i="53"/>
  <c r="S74" i="53"/>
  <c r="R74" i="53"/>
  <c r="Q74" i="53"/>
  <c r="P74" i="53"/>
  <c r="O74" i="53"/>
  <c r="N74" i="53"/>
  <c r="M74" i="53"/>
  <c r="L74" i="53"/>
  <c r="K74" i="53"/>
  <c r="J74" i="53"/>
  <c r="I74" i="53"/>
  <c r="H74" i="53"/>
  <c r="G74" i="53"/>
  <c r="F74" i="53"/>
  <c r="E74" i="53"/>
  <c r="D74" i="53"/>
  <c r="BW73" i="53"/>
  <c r="BU73" i="53"/>
  <c r="BT73" i="53"/>
  <c r="BV73" i="53" s="1"/>
  <c r="BR73" i="53"/>
  <c r="BQ73" i="53"/>
  <c r="BO73" i="53"/>
  <c r="BN73" i="53"/>
  <c r="BM73" i="53"/>
  <c r="BL73" i="53"/>
  <c r="BK73" i="53"/>
  <c r="BJ73" i="53"/>
  <c r="BI73" i="53"/>
  <c r="BH73" i="53"/>
  <c r="BG73" i="53"/>
  <c r="BF73" i="53"/>
  <c r="BE73" i="53"/>
  <c r="BD73" i="53"/>
  <c r="BC73" i="53"/>
  <c r="BB73" i="53"/>
  <c r="BA73" i="53"/>
  <c r="AZ73" i="53"/>
  <c r="AY73" i="53"/>
  <c r="AX73" i="53"/>
  <c r="AW73" i="53"/>
  <c r="AV73" i="53"/>
  <c r="AU73" i="53"/>
  <c r="AT73" i="53"/>
  <c r="AS73" i="53"/>
  <c r="AR73" i="53"/>
  <c r="AQ73" i="53"/>
  <c r="AP73" i="53"/>
  <c r="AO73" i="53"/>
  <c r="AN73" i="53"/>
  <c r="AM73" i="53"/>
  <c r="AL73" i="53"/>
  <c r="AK73" i="53"/>
  <c r="AJ73" i="53"/>
  <c r="AI73" i="53"/>
  <c r="AH73" i="53"/>
  <c r="AG73" i="53"/>
  <c r="AF73" i="53"/>
  <c r="AE73" i="53"/>
  <c r="AD73" i="53"/>
  <c r="AC73" i="53"/>
  <c r="AB73" i="53"/>
  <c r="AA73" i="53"/>
  <c r="Z73" i="53"/>
  <c r="Y73" i="53"/>
  <c r="X73" i="53"/>
  <c r="W73" i="53"/>
  <c r="V73" i="53"/>
  <c r="U73" i="53"/>
  <c r="T73" i="53"/>
  <c r="S73" i="53"/>
  <c r="R73" i="53"/>
  <c r="Q73" i="53"/>
  <c r="P73" i="53"/>
  <c r="O73" i="53"/>
  <c r="N73" i="53"/>
  <c r="M73" i="53"/>
  <c r="L73" i="53"/>
  <c r="K73" i="53"/>
  <c r="J73" i="53"/>
  <c r="I73" i="53"/>
  <c r="H73" i="53"/>
  <c r="G73" i="53"/>
  <c r="F73" i="53"/>
  <c r="E73" i="53"/>
  <c r="D73" i="53"/>
  <c r="BW72" i="53"/>
  <c r="BU72" i="53"/>
  <c r="BT72" i="53"/>
  <c r="BR72" i="53"/>
  <c r="BQ72" i="53"/>
  <c r="BO72" i="53"/>
  <c r="BN72" i="53"/>
  <c r="BM72" i="53"/>
  <c r="BL72" i="53"/>
  <c r="BK72" i="53"/>
  <c r="BJ72" i="53"/>
  <c r="BI72" i="53"/>
  <c r="BH72" i="53"/>
  <c r="BG72" i="53"/>
  <c r="BF72" i="53"/>
  <c r="BE72" i="53"/>
  <c r="BD72" i="53"/>
  <c r="BC72" i="53"/>
  <c r="BB72" i="53"/>
  <c r="BA72" i="53"/>
  <c r="AZ72" i="53"/>
  <c r="AY72" i="53"/>
  <c r="AX72" i="53"/>
  <c r="AW72" i="53"/>
  <c r="AV72" i="53"/>
  <c r="AU72" i="53"/>
  <c r="AT72" i="53"/>
  <c r="AS72" i="53"/>
  <c r="AR72" i="53"/>
  <c r="AQ72" i="53"/>
  <c r="AP72" i="53"/>
  <c r="AO72" i="53"/>
  <c r="AN72" i="53"/>
  <c r="AM72" i="53"/>
  <c r="AL72" i="53"/>
  <c r="AK72" i="53"/>
  <c r="AJ72" i="53"/>
  <c r="AI72" i="53"/>
  <c r="AH72" i="53"/>
  <c r="AG72" i="53"/>
  <c r="AF72" i="53"/>
  <c r="AE72" i="53"/>
  <c r="AD72" i="53"/>
  <c r="AC72" i="53"/>
  <c r="AB72" i="53"/>
  <c r="AA72" i="53"/>
  <c r="Z72" i="53"/>
  <c r="Y72" i="53"/>
  <c r="X72" i="53"/>
  <c r="W72" i="53"/>
  <c r="V72" i="53"/>
  <c r="U72" i="53"/>
  <c r="T72" i="53"/>
  <c r="S72" i="53"/>
  <c r="R72" i="53"/>
  <c r="Q72" i="53"/>
  <c r="P72" i="53"/>
  <c r="O72" i="53"/>
  <c r="N72" i="53"/>
  <c r="M72" i="53"/>
  <c r="L72" i="53"/>
  <c r="K72" i="53"/>
  <c r="J72" i="53"/>
  <c r="I72" i="53"/>
  <c r="H72" i="53"/>
  <c r="G72" i="53"/>
  <c r="F72" i="53"/>
  <c r="E72" i="53"/>
  <c r="D72" i="53"/>
  <c r="BW71" i="53"/>
  <c r="BU71" i="53"/>
  <c r="BT71" i="53"/>
  <c r="BR71" i="53"/>
  <c r="BQ71" i="53"/>
  <c r="BO71" i="53"/>
  <c r="BN71" i="53"/>
  <c r="BM71" i="53"/>
  <c r="BL71" i="53"/>
  <c r="BK71" i="53"/>
  <c r="BJ71" i="53"/>
  <c r="BI71" i="53"/>
  <c r="BH71" i="53"/>
  <c r="BG71" i="53"/>
  <c r="BF71" i="53"/>
  <c r="BE71" i="53"/>
  <c r="BD71" i="53"/>
  <c r="BC71" i="53"/>
  <c r="BB71" i="53"/>
  <c r="BA71" i="53"/>
  <c r="AZ71" i="53"/>
  <c r="AY71" i="53"/>
  <c r="AX71" i="53"/>
  <c r="AW71" i="53"/>
  <c r="AV71" i="53"/>
  <c r="AU71" i="53"/>
  <c r="AT71" i="53"/>
  <c r="AS71" i="53"/>
  <c r="AR71" i="53"/>
  <c r="AQ71" i="53"/>
  <c r="AP71" i="53"/>
  <c r="AO71" i="53"/>
  <c r="AN71" i="53"/>
  <c r="AM71" i="53"/>
  <c r="AL71" i="53"/>
  <c r="AK71" i="53"/>
  <c r="AJ71" i="53"/>
  <c r="AI71" i="53"/>
  <c r="AH71" i="53"/>
  <c r="AG71" i="53"/>
  <c r="AF71" i="53"/>
  <c r="AE71" i="53"/>
  <c r="AD71" i="53"/>
  <c r="AC71" i="53"/>
  <c r="AB71" i="53"/>
  <c r="AA71" i="53"/>
  <c r="Z71" i="53"/>
  <c r="Y71" i="53"/>
  <c r="X71" i="53"/>
  <c r="W71" i="53"/>
  <c r="V71" i="53"/>
  <c r="U71" i="53"/>
  <c r="T71" i="53"/>
  <c r="S71" i="53"/>
  <c r="R71" i="53"/>
  <c r="Q71" i="53"/>
  <c r="P71" i="53"/>
  <c r="O71" i="53"/>
  <c r="N71" i="53"/>
  <c r="M71" i="53"/>
  <c r="L71" i="53"/>
  <c r="K71" i="53"/>
  <c r="J71" i="53"/>
  <c r="I71" i="53"/>
  <c r="H71" i="53"/>
  <c r="G71" i="53"/>
  <c r="F71" i="53"/>
  <c r="E71" i="53"/>
  <c r="D71" i="53"/>
  <c r="BW70" i="53"/>
  <c r="BU70" i="53"/>
  <c r="BV70" i="53" s="1"/>
  <c r="BT70" i="53"/>
  <c r="BR70" i="53"/>
  <c r="BQ70" i="53"/>
  <c r="BO70" i="53"/>
  <c r="BN70" i="53"/>
  <c r="BM70" i="53"/>
  <c r="BL70" i="53"/>
  <c r="BK70" i="53"/>
  <c r="BJ70" i="53"/>
  <c r="BI70" i="53"/>
  <c r="BH70" i="53"/>
  <c r="BG70" i="53"/>
  <c r="BF70" i="53"/>
  <c r="BE70" i="53"/>
  <c r="BD70" i="53"/>
  <c r="BC70" i="53"/>
  <c r="BB70" i="53"/>
  <c r="BA70" i="53"/>
  <c r="AZ70" i="53"/>
  <c r="AY70" i="53"/>
  <c r="AX70" i="53"/>
  <c r="AW70" i="53"/>
  <c r="AV70" i="53"/>
  <c r="AU70" i="53"/>
  <c r="AT70" i="53"/>
  <c r="AS70" i="53"/>
  <c r="AR70" i="53"/>
  <c r="AQ70" i="53"/>
  <c r="AP70" i="53"/>
  <c r="AO70" i="53"/>
  <c r="AN70" i="53"/>
  <c r="AM70" i="53"/>
  <c r="AL70" i="53"/>
  <c r="AK70" i="53"/>
  <c r="AJ70" i="53"/>
  <c r="AI70" i="53"/>
  <c r="AH70" i="53"/>
  <c r="AG70" i="53"/>
  <c r="AF70" i="53"/>
  <c r="AE70" i="53"/>
  <c r="AD70" i="53"/>
  <c r="AC70" i="53"/>
  <c r="AB70" i="53"/>
  <c r="AA70" i="53"/>
  <c r="Z70" i="53"/>
  <c r="Y70" i="53"/>
  <c r="X70" i="53"/>
  <c r="W70" i="53"/>
  <c r="V70" i="53"/>
  <c r="U70" i="53"/>
  <c r="T70" i="53"/>
  <c r="S70" i="53"/>
  <c r="R70" i="53"/>
  <c r="Q70" i="53"/>
  <c r="P70" i="53"/>
  <c r="O70" i="53"/>
  <c r="N70" i="53"/>
  <c r="M70" i="53"/>
  <c r="L70" i="53"/>
  <c r="K70" i="53"/>
  <c r="J70" i="53"/>
  <c r="I70" i="53"/>
  <c r="H70" i="53"/>
  <c r="G70" i="53"/>
  <c r="F70" i="53"/>
  <c r="E70" i="53"/>
  <c r="D70" i="53"/>
  <c r="BW69" i="53"/>
  <c r="BU69" i="53"/>
  <c r="BT69" i="53"/>
  <c r="BR69" i="53"/>
  <c r="BQ69" i="53"/>
  <c r="BO69" i="53"/>
  <c r="BN69" i="53"/>
  <c r="BM69" i="53"/>
  <c r="BL69" i="53"/>
  <c r="BK69" i="53"/>
  <c r="BJ69" i="53"/>
  <c r="BI69" i="53"/>
  <c r="BH69" i="53"/>
  <c r="BG69" i="53"/>
  <c r="BF69" i="53"/>
  <c r="BE69" i="53"/>
  <c r="BD69" i="53"/>
  <c r="BC69" i="53"/>
  <c r="BB69" i="53"/>
  <c r="BA69" i="53"/>
  <c r="AZ69" i="53"/>
  <c r="AY69" i="53"/>
  <c r="AX69" i="53"/>
  <c r="AW69" i="53"/>
  <c r="AV69" i="53"/>
  <c r="AU69" i="53"/>
  <c r="AT69" i="53"/>
  <c r="AS69" i="53"/>
  <c r="AR69" i="53"/>
  <c r="AQ69" i="53"/>
  <c r="AP69" i="53"/>
  <c r="AO69" i="53"/>
  <c r="AN69" i="53"/>
  <c r="AM69" i="53"/>
  <c r="AL69" i="53"/>
  <c r="AK69" i="53"/>
  <c r="AJ69" i="53"/>
  <c r="AI69" i="53"/>
  <c r="AH69" i="53"/>
  <c r="AG69" i="53"/>
  <c r="AF69" i="53"/>
  <c r="AE69" i="53"/>
  <c r="AD69" i="53"/>
  <c r="AC69" i="53"/>
  <c r="AB69" i="53"/>
  <c r="AA69" i="53"/>
  <c r="Z69" i="53"/>
  <c r="Y69" i="53"/>
  <c r="X69" i="53"/>
  <c r="W69" i="53"/>
  <c r="V69" i="53"/>
  <c r="U69" i="53"/>
  <c r="T69" i="53"/>
  <c r="S69" i="53"/>
  <c r="R69" i="53"/>
  <c r="Q69" i="53"/>
  <c r="P69" i="53"/>
  <c r="O69" i="53"/>
  <c r="N69" i="53"/>
  <c r="M69" i="53"/>
  <c r="L69" i="53"/>
  <c r="K69" i="53"/>
  <c r="J69" i="53"/>
  <c r="I69" i="53"/>
  <c r="H69" i="53"/>
  <c r="G69" i="53"/>
  <c r="F69" i="53"/>
  <c r="E69" i="53"/>
  <c r="D69" i="53"/>
  <c r="BW68" i="53"/>
  <c r="BU68" i="53"/>
  <c r="BT68" i="53"/>
  <c r="BR68" i="53"/>
  <c r="BQ68" i="53"/>
  <c r="BO68" i="53"/>
  <c r="BN68" i="53"/>
  <c r="BM68" i="53"/>
  <c r="BL68" i="53"/>
  <c r="BK68" i="53"/>
  <c r="BJ68" i="53"/>
  <c r="BI68" i="53"/>
  <c r="BH68" i="53"/>
  <c r="BG68" i="53"/>
  <c r="BF68" i="53"/>
  <c r="BE68" i="53"/>
  <c r="BD68" i="53"/>
  <c r="BC68" i="53"/>
  <c r="BB68" i="53"/>
  <c r="BA68" i="53"/>
  <c r="AZ68" i="53"/>
  <c r="AY68" i="53"/>
  <c r="AX68" i="53"/>
  <c r="AW68" i="53"/>
  <c r="AV68" i="53"/>
  <c r="AU68" i="53"/>
  <c r="AT68" i="53"/>
  <c r="AS68" i="53"/>
  <c r="AR68" i="53"/>
  <c r="AQ68" i="53"/>
  <c r="AP68" i="53"/>
  <c r="AO68" i="53"/>
  <c r="AN68" i="53"/>
  <c r="AM68" i="53"/>
  <c r="AL68" i="53"/>
  <c r="AK68" i="53"/>
  <c r="AJ68" i="53"/>
  <c r="AI68" i="53"/>
  <c r="AH68" i="53"/>
  <c r="AG68" i="53"/>
  <c r="AF68" i="53"/>
  <c r="AE68" i="53"/>
  <c r="AD68" i="53"/>
  <c r="AC68" i="53"/>
  <c r="AB68" i="53"/>
  <c r="AA68" i="53"/>
  <c r="Z68" i="53"/>
  <c r="Y68" i="53"/>
  <c r="X68" i="53"/>
  <c r="W68" i="53"/>
  <c r="V68" i="53"/>
  <c r="U68" i="53"/>
  <c r="T68" i="53"/>
  <c r="S68" i="53"/>
  <c r="R68" i="53"/>
  <c r="Q68" i="53"/>
  <c r="P68" i="53"/>
  <c r="O68" i="53"/>
  <c r="N68" i="53"/>
  <c r="M68" i="53"/>
  <c r="L68" i="53"/>
  <c r="K68" i="53"/>
  <c r="J68" i="53"/>
  <c r="I68" i="53"/>
  <c r="H68" i="53"/>
  <c r="G68" i="53"/>
  <c r="F68" i="53"/>
  <c r="E68" i="53"/>
  <c r="D68" i="53"/>
  <c r="BW67" i="53"/>
  <c r="BU67" i="53"/>
  <c r="BT67" i="53"/>
  <c r="BR67" i="53"/>
  <c r="BQ67" i="53"/>
  <c r="BO67" i="53"/>
  <c r="BN67" i="53"/>
  <c r="BM67" i="53"/>
  <c r="BL67" i="53"/>
  <c r="BK67" i="53"/>
  <c r="BJ67" i="53"/>
  <c r="BI67" i="53"/>
  <c r="BH67" i="53"/>
  <c r="BG67" i="53"/>
  <c r="BF67" i="53"/>
  <c r="BE67" i="53"/>
  <c r="BD67" i="53"/>
  <c r="BC67" i="53"/>
  <c r="BB67" i="53"/>
  <c r="BA67" i="53"/>
  <c r="AZ67" i="53"/>
  <c r="AY67" i="53"/>
  <c r="AX67" i="53"/>
  <c r="AW67" i="53"/>
  <c r="AV67" i="53"/>
  <c r="AU67" i="53"/>
  <c r="AT67" i="53"/>
  <c r="AS67" i="53"/>
  <c r="AR67" i="53"/>
  <c r="AQ67" i="53"/>
  <c r="AP67" i="53"/>
  <c r="AO67" i="53"/>
  <c r="AN67" i="53"/>
  <c r="AM67" i="53"/>
  <c r="AL67" i="53"/>
  <c r="AK67" i="53"/>
  <c r="AJ67" i="53"/>
  <c r="AI67" i="53"/>
  <c r="AH67" i="53"/>
  <c r="AG67" i="53"/>
  <c r="AF67" i="53"/>
  <c r="AE67" i="53"/>
  <c r="AD67" i="53"/>
  <c r="AC67" i="53"/>
  <c r="AB67" i="53"/>
  <c r="AA67" i="53"/>
  <c r="Z67" i="53"/>
  <c r="Y67" i="53"/>
  <c r="X67" i="53"/>
  <c r="W67" i="53"/>
  <c r="V67" i="53"/>
  <c r="U67" i="53"/>
  <c r="T67" i="53"/>
  <c r="S67" i="53"/>
  <c r="R67" i="53"/>
  <c r="Q67" i="53"/>
  <c r="P67" i="53"/>
  <c r="O67" i="53"/>
  <c r="N67" i="53"/>
  <c r="M67" i="53"/>
  <c r="L67" i="53"/>
  <c r="K67" i="53"/>
  <c r="J67" i="53"/>
  <c r="I67" i="53"/>
  <c r="H67" i="53"/>
  <c r="G67" i="53"/>
  <c r="F67" i="53"/>
  <c r="E67" i="53"/>
  <c r="D67" i="53"/>
  <c r="BW66" i="53"/>
  <c r="BU66" i="53"/>
  <c r="BT66" i="53"/>
  <c r="BR66" i="53"/>
  <c r="BQ66" i="53"/>
  <c r="BO66" i="53"/>
  <c r="BN66" i="53"/>
  <c r="BM66" i="53"/>
  <c r="BL66" i="53"/>
  <c r="BK66" i="53"/>
  <c r="BJ66" i="53"/>
  <c r="BI66" i="53"/>
  <c r="BH66" i="53"/>
  <c r="BG66" i="53"/>
  <c r="BF66" i="53"/>
  <c r="BE66" i="53"/>
  <c r="BD66" i="53"/>
  <c r="BC66" i="53"/>
  <c r="BB66" i="53"/>
  <c r="BA66" i="53"/>
  <c r="AZ66" i="53"/>
  <c r="AY66" i="53"/>
  <c r="AX66" i="53"/>
  <c r="AW66" i="53"/>
  <c r="AV66" i="53"/>
  <c r="AU66" i="53"/>
  <c r="AT66" i="53"/>
  <c r="AS66" i="53"/>
  <c r="AR66" i="53"/>
  <c r="AQ66" i="53"/>
  <c r="AP66" i="53"/>
  <c r="AO66" i="53"/>
  <c r="AN66" i="53"/>
  <c r="AM66" i="53"/>
  <c r="AL66" i="53"/>
  <c r="AK66" i="53"/>
  <c r="AJ66" i="53"/>
  <c r="AI66" i="53"/>
  <c r="AH66" i="53"/>
  <c r="AG66" i="53"/>
  <c r="AF66" i="53"/>
  <c r="AE66" i="53"/>
  <c r="AD66" i="53"/>
  <c r="AC66" i="53"/>
  <c r="AB66" i="53"/>
  <c r="AA66" i="53"/>
  <c r="Z66" i="53"/>
  <c r="Y66" i="53"/>
  <c r="X66" i="53"/>
  <c r="W66" i="53"/>
  <c r="V66" i="53"/>
  <c r="U66" i="53"/>
  <c r="T66" i="53"/>
  <c r="S66" i="53"/>
  <c r="R66" i="53"/>
  <c r="Q66" i="53"/>
  <c r="P66" i="53"/>
  <c r="O66" i="53"/>
  <c r="N66" i="53"/>
  <c r="M66" i="53"/>
  <c r="L66" i="53"/>
  <c r="K66" i="53"/>
  <c r="J66" i="53"/>
  <c r="I66" i="53"/>
  <c r="H66" i="53"/>
  <c r="G66" i="53"/>
  <c r="F66" i="53"/>
  <c r="E66" i="53"/>
  <c r="D66" i="53"/>
  <c r="BW65" i="53"/>
  <c r="BU65" i="53"/>
  <c r="BT65" i="53"/>
  <c r="BR65" i="53"/>
  <c r="BQ65" i="53"/>
  <c r="BO65" i="53"/>
  <c r="BN65" i="53"/>
  <c r="BM65" i="53"/>
  <c r="BL65" i="53"/>
  <c r="BK65" i="53"/>
  <c r="BJ65" i="53"/>
  <c r="BI65" i="53"/>
  <c r="BH65" i="53"/>
  <c r="BG65" i="53"/>
  <c r="BF65" i="53"/>
  <c r="BE65" i="53"/>
  <c r="BD65" i="53"/>
  <c r="BC65" i="53"/>
  <c r="BB65" i="53"/>
  <c r="BA65" i="53"/>
  <c r="AZ65" i="53"/>
  <c r="AY65" i="53"/>
  <c r="AX65" i="53"/>
  <c r="AW65" i="53"/>
  <c r="AV65" i="53"/>
  <c r="AU65" i="53"/>
  <c r="AT65" i="53"/>
  <c r="AS65" i="53"/>
  <c r="AR65" i="53"/>
  <c r="AQ65" i="53"/>
  <c r="AP65" i="53"/>
  <c r="AO65" i="53"/>
  <c r="AN65" i="53"/>
  <c r="AM65" i="53"/>
  <c r="AL65" i="53"/>
  <c r="AK65" i="53"/>
  <c r="AJ65" i="53"/>
  <c r="AI65" i="53"/>
  <c r="AH65" i="53"/>
  <c r="AG65" i="53"/>
  <c r="AF65" i="53"/>
  <c r="AE65" i="53"/>
  <c r="AD65" i="53"/>
  <c r="AC65" i="53"/>
  <c r="AB65" i="53"/>
  <c r="AA65" i="53"/>
  <c r="Z65" i="53"/>
  <c r="Y65" i="53"/>
  <c r="X65" i="53"/>
  <c r="W65" i="53"/>
  <c r="V65" i="53"/>
  <c r="U65" i="53"/>
  <c r="T65" i="53"/>
  <c r="S65" i="53"/>
  <c r="R65" i="53"/>
  <c r="Q65" i="53"/>
  <c r="P65" i="53"/>
  <c r="O65" i="53"/>
  <c r="N65" i="53"/>
  <c r="M65" i="53"/>
  <c r="L65" i="53"/>
  <c r="K65" i="53"/>
  <c r="J65" i="53"/>
  <c r="I65" i="53"/>
  <c r="H65" i="53"/>
  <c r="G65" i="53"/>
  <c r="F65" i="53"/>
  <c r="E65" i="53"/>
  <c r="D65" i="53"/>
  <c r="BW64" i="53"/>
  <c r="BU64" i="53"/>
  <c r="BT64" i="53"/>
  <c r="BV64" i="53" s="1"/>
  <c r="BR64" i="53"/>
  <c r="BQ64" i="53"/>
  <c r="BO64" i="53"/>
  <c r="BN64" i="53"/>
  <c r="BM64" i="53"/>
  <c r="BL64" i="53"/>
  <c r="BK64" i="53"/>
  <c r="BJ64" i="53"/>
  <c r="BI64" i="53"/>
  <c r="BH64" i="53"/>
  <c r="BG64" i="53"/>
  <c r="BF64" i="53"/>
  <c r="BE64" i="53"/>
  <c r="BD64" i="53"/>
  <c r="BC64" i="53"/>
  <c r="BB64" i="53"/>
  <c r="BA64" i="53"/>
  <c r="AZ64" i="53"/>
  <c r="AY64" i="53"/>
  <c r="AX64" i="53"/>
  <c r="AW64" i="53"/>
  <c r="AV64" i="53"/>
  <c r="AU64" i="53"/>
  <c r="AT64" i="53"/>
  <c r="AS64" i="53"/>
  <c r="AR64" i="53"/>
  <c r="AQ64" i="53"/>
  <c r="AP64" i="53"/>
  <c r="AO64" i="53"/>
  <c r="AN64" i="53"/>
  <c r="AM64" i="53"/>
  <c r="AL64" i="53"/>
  <c r="AK64" i="53"/>
  <c r="AJ64" i="53"/>
  <c r="AI64" i="53"/>
  <c r="AH64" i="53"/>
  <c r="AG64" i="53"/>
  <c r="AF64" i="53"/>
  <c r="AE64" i="53"/>
  <c r="AD64" i="53"/>
  <c r="AC64" i="53"/>
  <c r="AB64" i="53"/>
  <c r="AA64" i="53"/>
  <c r="Z64" i="53"/>
  <c r="Y64" i="53"/>
  <c r="X64" i="53"/>
  <c r="W64" i="53"/>
  <c r="V64" i="53"/>
  <c r="U64" i="53"/>
  <c r="T64" i="53"/>
  <c r="S64" i="53"/>
  <c r="R64" i="53"/>
  <c r="Q64" i="53"/>
  <c r="P64" i="53"/>
  <c r="O64" i="53"/>
  <c r="N64" i="53"/>
  <c r="M64" i="53"/>
  <c r="L64" i="53"/>
  <c r="K64" i="53"/>
  <c r="J64" i="53"/>
  <c r="I64" i="53"/>
  <c r="H64" i="53"/>
  <c r="G64" i="53"/>
  <c r="F64" i="53"/>
  <c r="E64" i="53"/>
  <c r="D64" i="53"/>
  <c r="BW63" i="53"/>
  <c r="BU63" i="53"/>
  <c r="BT63" i="53"/>
  <c r="BR63" i="53"/>
  <c r="BQ63" i="53"/>
  <c r="BO63" i="53"/>
  <c r="BN63" i="53"/>
  <c r="BM63" i="53"/>
  <c r="BL63" i="53"/>
  <c r="BK63" i="53"/>
  <c r="BJ63" i="53"/>
  <c r="BI63" i="53"/>
  <c r="BH63" i="53"/>
  <c r="BG63" i="53"/>
  <c r="BF63" i="53"/>
  <c r="BE63" i="53"/>
  <c r="BD63" i="53"/>
  <c r="BC63" i="53"/>
  <c r="BB63" i="53"/>
  <c r="BA63" i="53"/>
  <c r="AZ63" i="53"/>
  <c r="AY63" i="53"/>
  <c r="AX63" i="53"/>
  <c r="AW63" i="53"/>
  <c r="AV63" i="53"/>
  <c r="AU63" i="53"/>
  <c r="AT63" i="53"/>
  <c r="AS63" i="53"/>
  <c r="AR63" i="53"/>
  <c r="AQ63" i="53"/>
  <c r="AP63" i="53"/>
  <c r="AO63" i="53"/>
  <c r="AN63" i="53"/>
  <c r="AM63" i="53"/>
  <c r="AL63" i="53"/>
  <c r="AK63" i="53"/>
  <c r="AJ63" i="53"/>
  <c r="AI63" i="53"/>
  <c r="AH63" i="53"/>
  <c r="AG63" i="53"/>
  <c r="AF63" i="53"/>
  <c r="AE63" i="53"/>
  <c r="AD63" i="53"/>
  <c r="AC63" i="53"/>
  <c r="AB63" i="53"/>
  <c r="AA63" i="53"/>
  <c r="Z63" i="53"/>
  <c r="Y63" i="53"/>
  <c r="X63" i="53"/>
  <c r="W63" i="53"/>
  <c r="V63" i="53"/>
  <c r="U63" i="53"/>
  <c r="T63" i="53"/>
  <c r="S63" i="53"/>
  <c r="R63" i="53"/>
  <c r="Q63" i="53"/>
  <c r="P63" i="53"/>
  <c r="O63" i="53"/>
  <c r="N63" i="53"/>
  <c r="M63" i="53"/>
  <c r="L63" i="53"/>
  <c r="K63" i="53"/>
  <c r="J63" i="53"/>
  <c r="I63" i="53"/>
  <c r="H63" i="53"/>
  <c r="G63" i="53"/>
  <c r="F63" i="53"/>
  <c r="E63" i="53"/>
  <c r="D63" i="53"/>
  <c r="BW62" i="53"/>
  <c r="BU62" i="53"/>
  <c r="BT62" i="53"/>
  <c r="BR62" i="53"/>
  <c r="BQ62" i="53"/>
  <c r="BO62" i="53"/>
  <c r="BN62" i="53"/>
  <c r="BM62" i="53"/>
  <c r="BL62" i="53"/>
  <c r="BK62" i="53"/>
  <c r="BJ62" i="53"/>
  <c r="BI62" i="53"/>
  <c r="BH62" i="53"/>
  <c r="BG62" i="53"/>
  <c r="BF62" i="53"/>
  <c r="BE62" i="53"/>
  <c r="BD62" i="53"/>
  <c r="BC62" i="53"/>
  <c r="BB62" i="53"/>
  <c r="BA62" i="53"/>
  <c r="AZ62" i="53"/>
  <c r="AY62" i="53"/>
  <c r="AX62" i="53"/>
  <c r="AW62" i="53"/>
  <c r="AV62" i="53"/>
  <c r="AU62" i="53"/>
  <c r="AT62" i="53"/>
  <c r="AS62" i="53"/>
  <c r="AR62" i="53"/>
  <c r="AQ62" i="53"/>
  <c r="AP62" i="53"/>
  <c r="AO62" i="53"/>
  <c r="AN62" i="53"/>
  <c r="AM62" i="53"/>
  <c r="AL62" i="53"/>
  <c r="AK62" i="53"/>
  <c r="AJ62" i="53"/>
  <c r="AI62" i="53"/>
  <c r="AH62" i="53"/>
  <c r="AG62" i="53"/>
  <c r="AF62" i="53"/>
  <c r="AE62" i="53"/>
  <c r="AD62" i="53"/>
  <c r="AC62" i="53"/>
  <c r="AB62" i="53"/>
  <c r="AA62" i="53"/>
  <c r="Z62" i="53"/>
  <c r="Y62" i="53"/>
  <c r="X62" i="53"/>
  <c r="W62" i="53"/>
  <c r="V62" i="53"/>
  <c r="U62" i="53"/>
  <c r="T62" i="53"/>
  <c r="S62" i="53"/>
  <c r="R62" i="53"/>
  <c r="Q62" i="53"/>
  <c r="P62" i="53"/>
  <c r="O62" i="53"/>
  <c r="N62" i="53"/>
  <c r="M62" i="53"/>
  <c r="L62" i="53"/>
  <c r="K62" i="53"/>
  <c r="J62" i="53"/>
  <c r="I62" i="53"/>
  <c r="H62" i="53"/>
  <c r="G62" i="53"/>
  <c r="F62" i="53"/>
  <c r="E62" i="53"/>
  <c r="D62" i="53"/>
  <c r="BW61" i="53"/>
  <c r="BU61" i="53"/>
  <c r="BT61" i="53"/>
  <c r="BR61" i="53"/>
  <c r="BQ61" i="53"/>
  <c r="BS61" i="53" s="1"/>
  <c r="BO61" i="53"/>
  <c r="BN61" i="53"/>
  <c r="BM61" i="53"/>
  <c r="BL61" i="53"/>
  <c r="BK61" i="53"/>
  <c r="BJ61" i="53"/>
  <c r="BI61" i="53"/>
  <c r="BH61" i="53"/>
  <c r="BG61" i="53"/>
  <c r="BF61" i="53"/>
  <c r="BE61" i="53"/>
  <c r="BD61" i="53"/>
  <c r="BC61" i="53"/>
  <c r="BB61" i="53"/>
  <c r="BA61" i="53"/>
  <c r="AZ61" i="53"/>
  <c r="AY61" i="53"/>
  <c r="AX61" i="53"/>
  <c r="AW61" i="53"/>
  <c r="AV61" i="53"/>
  <c r="AU61" i="53"/>
  <c r="AT61" i="53"/>
  <c r="AS61" i="53"/>
  <c r="AR61" i="53"/>
  <c r="AQ61" i="53"/>
  <c r="AP61" i="53"/>
  <c r="AO61" i="53"/>
  <c r="AN61" i="53"/>
  <c r="AM61" i="53"/>
  <c r="AL61" i="53"/>
  <c r="AK61" i="53"/>
  <c r="AJ61" i="53"/>
  <c r="AI61" i="53"/>
  <c r="AH61" i="53"/>
  <c r="AG61" i="53"/>
  <c r="AF61" i="53"/>
  <c r="AE61" i="53"/>
  <c r="AD61" i="53"/>
  <c r="AC61" i="53"/>
  <c r="AB61" i="53"/>
  <c r="AA61" i="53"/>
  <c r="Z61" i="53"/>
  <c r="Y61" i="53"/>
  <c r="X61" i="53"/>
  <c r="W61" i="53"/>
  <c r="V61" i="53"/>
  <c r="U61" i="53"/>
  <c r="T61" i="53"/>
  <c r="S61" i="53"/>
  <c r="R61" i="53"/>
  <c r="Q61" i="53"/>
  <c r="P61" i="53"/>
  <c r="O61" i="53"/>
  <c r="N61" i="53"/>
  <c r="M61" i="53"/>
  <c r="L61" i="53"/>
  <c r="K61" i="53"/>
  <c r="J61" i="53"/>
  <c r="I61" i="53"/>
  <c r="H61" i="53"/>
  <c r="G61" i="53"/>
  <c r="F61" i="53"/>
  <c r="E61" i="53"/>
  <c r="D61" i="53"/>
  <c r="BW60" i="53"/>
  <c r="BU60" i="53"/>
  <c r="BT60" i="53"/>
  <c r="BR60" i="53"/>
  <c r="BQ60" i="53"/>
  <c r="BO60" i="53"/>
  <c r="BN60" i="53"/>
  <c r="BM60" i="53"/>
  <c r="BL60" i="53"/>
  <c r="BK60" i="53"/>
  <c r="BJ60" i="53"/>
  <c r="BI60" i="53"/>
  <c r="BH60" i="53"/>
  <c r="BG60" i="53"/>
  <c r="BF60" i="53"/>
  <c r="BE60" i="53"/>
  <c r="BD60" i="53"/>
  <c r="BC60" i="53"/>
  <c r="BB60" i="53"/>
  <c r="BA60" i="53"/>
  <c r="AZ60" i="53"/>
  <c r="AY60" i="53"/>
  <c r="AX60" i="53"/>
  <c r="AW60" i="53"/>
  <c r="AV60" i="53"/>
  <c r="AU60" i="53"/>
  <c r="AT60" i="53"/>
  <c r="AS60" i="53"/>
  <c r="AR60" i="53"/>
  <c r="AQ60" i="53"/>
  <c r="AP60" i="53"/>
  <c r="AO60" i="53"/>
  <c r="AN60" i="53"/>
  <c r="AM60" i="53"/>
  <c r="AL60" i="53"/>
  <c r="AK60" i="53"/>
  <c r="AJ60" i="53"/>
  <c r="AI60" i="53"/>
  <c r="AH60" i="53"/>
  <c r="AG60" i="53"/>
  <c r="AF60" i="53"/>
  <c r="AE60" i="53"/>
  <c r="AD60" i="53"/>
  <c r="AC60" i="53"/>
  <c r="AB60" i="53"/>
  <c r="AA60" i="53"/>
  <c r="Z60" i="53"/>
  <c r="Y60" i="53"/>
  <c r="X60" i="53"/>
  <c r="W60" i="53"/>
  <c r="V60" i="53"/>
  <c r="U60" i="53"/>
  <c r="T60" i="53"/>
  <c r="S60" i="53"/>
  <c r="R60" i="53"/>
  <c r="Q60" i="53"/>
  <c r="P60" i="53"/>
  <c r="O60" i="53"/>
  <c r="N60" i="53"/>
  <c r="M60" i="53"/>
  <c r="L60" i="53"/>
  <c r="K60" i="53"/>
  <c r="J60" i="53"/>
  <c r="I60" i="53"/>
  <c r="H60" i="53"/>
  <c r="G60" i="53"/>
  <c r="F60" i="53"/>
  <c r="E60" i="53"/>
  <c r="D60" i="53"/>
  <c r="BW59" i="53"/>
  <c r="BU59" i="53"/>
  <c r="BT59" i="53"/>
  <c r="BR59" i="53"/>
  <c r="BQ59" i="53"/>
  <c r="BO59" i="53"/>
  <c r="BN59" i="53"/>
  <c r="BM59" i="53"/>
  <c r="BL59" i="53"/>
  <c r="BK59" i="53"/>
  <c r="BJ59" i="53"/>
  <c r="BI59" i="53"/>
  <c r="BH59" i="53"/>
  <c r="BG59" i="53"/>
  <c r="BF59" i="53"/>
  <c r="BE59" i="53"/>
  <c r="BD59" i="53"/>
  <c r="BC59" i="53"/>
  <c r="BB59" i="53"/>
  <c r="BA59" i="53"/>
  <c r="AZ59" i="53"/>
  <c r="AY59" i="53"/>
  <c r="AX59" i="53"/>
  <c r="AW59" i="53"/>
  <c r="AV59" i="53"/>
  <c r="AU59" i="53"/>
  <c r="AT59" i="53"/>
  <c r="AS59" i="53"/>
  <c r="AR59" i="53"/>
  <c r="AQ59" i="53"/>
  <c r="AP59" i="53"/>
  <c r="AO59" i="53"/>
  <c r="AN59" i="53"/>
  <c r="AM59" i="53"/>
  <c r="AL59" i="53"/>
  <c r="AK59" i="53"/>
  <c r="AJ59" i="53"/>
  <c r="AI59" i="53"/>
  <c r="AH59" i="53"/>
  <c r="AG59" i="53"/>
  <c r="AF59" i="53"/>
  <c r="AE59" i="53"/>
  <c r="AD59" i="53"/>
  <c r="AC59" i="53"/>
  <c r="AB59" i="53"/>
  <c r="AA59" i="53"/>
  <c r="Z59" i="53"/>
  <c r="Y59" i="53"/>
  <c r="X59" i="53"/>
  <c r="W59" i="53"/>
  <c r="V59" i="53"/>
  <c r="U59" i="53"/>
  <c r="T59" i="53"/>
  <c r="S59" i="53"/>
  <c r="R59" i="53"/>
  <c r="Q59" i="53"/>
  <c r="P59" i="53"/>
  <c r="O59" i="53"/>
  <c r="N59" i="53"/>
  <c r="M59" i="53"/>
  <c r="L59" i="53"/>
  <c r="K59" i="53"/>
  <c r="J59" i="53"/>
  <c r="I59" i="53"/>
  <c r="H59" i="53"/>
  <c r="G59" i="53"/>
  <c r="F59" i="53"/>
  <c r="E59" i="53"/>
  <c r="D59" i="53"/>
  <c r="BW58" i="53"/>
  <c r="BU58" i="53"/>
  <c r="BT58" i="53"/>
  <c r="BR58" i="53"/>
  <c r="BQ58" i="53"/>
  <c r="BO58" i="53"/>
  <c r="BN58" i="53"/>
  <c r="BM58" i="53"/>
  <c r="BL58" i="53"/>
  <c r="BK58" i="53"/>
  <c r="BJ58" i="53"/>
  <c r="BI58" i="53"/>
  <c r="BH58" i="53"/>
  <c r="BG58" i="53"/>
  <c r="BF58" i="53"/>
  <c r="BE58" i="53"/>
  <c r="BD58" i="53"/>
  <c r="BC58" i="53"/>
  <c r="BB58" i="53"/>
  <c r="BA58" i="53"/>
  <c r="AZ58" i="53"/>
  <c r="AY58" i="53"/>
  <c r="AX58" i="53"/>
  <c r="AW58" i="53"/>
  <c r="AV58" i="53"/>
  <c r="AU58" i="53"/>
  <c r="AT58" i="53"/>
  <c r="AS58" i="53"/>
  <c r="AR58" i="53"/>
  <c r="AQ58" i="53"/>
  <c r="AP58" i="53"/>
  <c r="AO58" i="53"/>
  <c r="AN58" i="53"/>
  <c r="AM58" i="53"/>
  <c r="AL58" i="53"/>
  <c r="AK58" i="53"/>
  <c r="AJ58" i="53"/>
  <c r="AI58" i="53"/>
  <c r="AH58" i="53"/>
  <c r="AG58" i="53"/>
  <c r="AF58" i="53"/>
  <c r="AE58" i="53"/>
  <c r="AD58" i="53"/>
  <c r="AC58" i="53"/>
  <c r="AB58" i="53"/>
  <c r="AA58" i="53"/>
  <c r="Z58" i="53"/>
  <c r="Y58" i="53"/>
  <c r="X58" i="53"/>
  <c r="W58" i="53"/>
  <c r="V58" i="53"/>
  <c r="U58" i="53"/>
  <c r="T58" i="53"/>
  <c r="S58" i="53"/>
  <c r="R58" i="53"/>
  <c r="Q58" i="53"/>
  <c r="P58" i="53"/>
  <c r="O58" i="53"/>
  <c r="N58" i="53"/>
  <c r="M58" i="53"/>
  <c r="L58" i="53"/>
  <c r="K58" i="53"/>
  <c r="J58" i="53"/>
  <c r="I58" i="53"/>
  <c r="H58" i="53"/>
  <c r="G58" i="53"/>
  <c r="F58" i="53"/>
  <c r="E58" i="53"/>
  <c r="D58" i="53"/>
  <c r="BW57" i="53"/>
  <c r="BU57" i="53"/>
  <c r="BT57" i="53"/>
  <c r="BR57" i="53"/>
  <c r="BQ57" i="53"/>
  <c r="BO57" i="53"/>
  <c r="BN57" i="53"/>
  <c r="BM57" i="53"/>
  <c r="BL57" i="53"/>
  <c r="BK57" i="53"/>
  <c r="BJ57" i="53"/>
  <c r="BI57" i="53"/>
  <c r="BH57" i="53"/>
  <c r="BG57" i="53"/>
  <c r="BF57" i="53"/>
  <c r="BE57" i="53"/>
  <c r="BD57" i="53"/>
  <c r="BC57" i="53"/>
  <c r="BB57" i="53"/>
  <c r="BA57" i="53"/>
  <c r="AZ57" i="53"/>
  <c r="AY57" i="53"/>
  <c r="AX57" i="53"/>
  <c r="AW57" i="53"/>
  <c r="AV57" i="53"/>
  <c r="AU57" i="53"/>
  <c r="AT57" i="53"/>
  <c r="AS57" i="53"/>
  <c r="AR57" i="53"/>
  <c r="AQ57" i="53"/>
  <c r="AP57" i="53"/>
  <c r="AO57" i="53"/>
  <c r="AN57" i="53"/>
  <c r="AM57" i="53"/>
  <c r="AL57" i="53"/>
  <c r="AK57" i="53"/>
  <c r="AJ57" i="53"/>
  <c r="AI57" i="53"/>
  <c r="AH57" i="53"/>
  <c r="AG57" i="53"/>
  <c r="AF57" i="53"/>
  <c r="AE57" i="53"/>
  <c r="AD57" i="53"/>
  <c r="AC57" i="53"/>
  <c r="AB57" i="53"/>
  <c r="AA57" i="53"/>
  <c r="Z57" i="53"/>
  <c r="Y57" i="53"/>
  <c r="X57" i="53"/>
  <c r="W57" i="53"/>
  <c r="V57" i="53"/>
  <c r="U57" i="53"/>
  <c r="T57" i="53"/>
  <c r="S57" i="53"/>
  <c r="R57" i="53"/>
  <c r="Q57" i="53"/>
  <c r="P57" i="53"/>
  <c r="O57" i="53"/>
  <c r="N57" i="53"/>
  <c r="M57" i="53"/>
  <c r="L57" i="53"/>
  <c r="K57" i="53"/>
  <c r="J57" i="53"/>
  <c r="I57" i="53"/>
  <c r="H57" i="53"/>
  <c r="G57" i="53"/>
  <c r="F57" i="53"/>
  <c r="E57" i="53"/>
  <c r="D57" i="53"/>
  <c r="BW56" i="53"/>
  <c r="BU56" i="53"/>
  <c r="BT56" i="53"/>
  <c r="BR56" i="53"/>
  <c r="BQ56" i="53"/>
  <c r="BO56" i="53"/>
  <c r="BN56" i="53"/>
  <c r="BM56" i="53"/>
  <c r="BL56" i="53"/>
  <c r="BK56" i="53"/>
  <c r="BJ56" i="53"/>
  <c r="BI56" i="53"/>
  <c r="BH56" i="53"/>
  <c r="BG56" i="53"/>
  <c r="BF56" i="53"/>
  <c r="BE56" i="53"/>
  <c r="BD56" i="53"/>
  <c r="BC56" i="53"/>
  <c r="BB56" i="53"/>
  <c r="BA56" i="53"/>
  <c r="AZ56" i="53"/>
  <c r="AY56" i="53"/>
  <c r="AX56" i="53"/>
  <c r="AW56" i="53"/>
  <c r="AV56" i="53"/>
  <c r="AU56" i="53"/>
  <c r="AT56" i="53"/>
  <c r="AS56" i="53"/>
  <c r="AR56" i="53"/>
  <c r="AQ56" i="53"/>
  <c r="AP56" i="53"/>
  <c r="AO56" i="53"/>
  <c r="AN56" i="53"/>
  <c r="AM56" i="53"/>
  <c r="AL56" i="53"/>
  <c r="AK56" i="53"/>
  <c r="AJ56" i="53"/>
  <c r="AI56" i="53"/>
  <c r="AH56" i="53"/>
  <c r="AG56" i="53"/>
  <c r="AF56" i="53"/>
  <c r="AE56" i="53"/>
  <c r="AD56" i="53"/>
  <c r="AC56" i="53"/>
  <c r="AB56" i="53"/>
  <c r="AA56" i="53"/>
  <c r="Z56" i="53"/>
  <c r="Y56" i="53"/>
  <c r="X56" i="53"/>
  <c r="W56" i="53"/>
  <c r="V56" i="53"/>
  <c r="U56" i="53"/>
  <c r="T56" i="53"/>
  <c r="S56" i="53"/>
  <c r="R56" i="53"/>
  <c r="Q56" i="53"/>
  <c r="P56" i="53"/>
  <c r="O56" i="53"/>
  <c r="N56" i="53"/>
  <c r="M56" i="53"/>
  <c r="L56" i="53"/>
  <c r="K56" i="53"/>
  <c r="J56" i="53"/>
  <c r="I56" i="53"/>
  <c r="H56" i="53"/>
  <c r="G56" i="53"/>
  <c r="F56" i="53"/>
  <c r="E56" i="53"/>
  <c r="D56" i="53"/>
  <c r="BW55" i="53"/>
  <c r="BU55" i="53"/>
  <c r="BT55" i="53"/>
  <c r="BR55" i="53"/>
  <c r="BQ55" i="53"/>
  <c r="BS55" i="53" s="1"/>
  <c r="BO55" i="53"/>
  <c r="BN55" i="53"/>
  <c r="BM55" i="53"/>
  <c r="BL55" i="53"/>
  <c r="BK55" i="53"/>
  <c r="BJ55" i="53"/>
  <c r="BI55" i="53"/>
  <c r="BH55" i="53"/>
  <c r="BG55" i="53"/>
  <c r="BF55" i="53"/>
  <c r="BE55" i="53"/>
  <c r="BD55" i="53"/>
  <c r="BC55" i="53"/>
  <c r="BB55" i="53"/>
  <c r="BA55" i="53"/>
  <c r="AZ55" i="53"/>
  <c r="AY55" i="53"/>
  <c r="AX55" i="53"/>
  <c r="AW55" i="53"/>
  <c r="AV55" i="53"/>
  <c r="AU55" i="53"/>
  <c r="AT55" i="53"/>
  <c r="AS55" i="53"/>
  <c r="AR55" i="53"/>
  <c r="AQ55" i="53"/>
  <c r="AP55" i="53"/>
  <c r="AO55" i="53"/>
  <c r="AN55" i="53"/>
  <c r="AM55" i="53"/>
  <c r="AL55" i="53"/>
  <c r="AK55" i="53"/>
  <c r="AJ55" i="53"/>
  <c r="AI55" i="53"/>
  <c r="AH55" i="53"/>
  <c r="AG55" i="53"/>
  <c r="AF55" i="53"/>
  <c r="AE55" i="53"/>
  <c r="AD55" i="53"/>
  <c r="AC55" i="53"/>
  <c r="AB55" i="53"/>
  <c r="AA55" i="53"/>
  <c r="Z55" i="53"/>
  <c r="Y55" i="53"/>
  <c r="X55" i="53"/>
  <c r="W55" i="53"/>
  <c r="V55" i="53"/>
  <c r="U55" i="53"/>
  <c r="T55" i="53"/>
  <c r="S55" i="53"/>
  <c r="R55" i="53"/>
  <c r="Q55" i="53"/>
  <c r="P55" i="53"/>
  <c r="O55" i="53"/>
  <c r="N55" i="53"/>
  <c r="M55" i="53"/>
  <c r="L55" i="53"/>
  <c r="K55" i="53"/>
  <c r="J55" i="53"/>
  <c r="I55" i="53"/>
  <c r="H55" i="53"/>
  <c r="G55" i="53"/>
  <c r="F55" i="53"/>
  <c r="E55" i="53"/>
  <c r="D55" i="53"/>
  <c r="BP55" i="53" s="1"/>
  <c r="BW54" i="53"/>
  <c r="BU54" i="53"/>
  <c r="BT54" i="53"/>
  <c r="BR54" i="53"/>
  <c r="BQ54" i="53"/>
  <c r="BO54" i="53"/>
  <c r="BN54" i="53"/>
  <c r="BM54" i="53"/>
  <c r="BL54" i="53"/>
  <c r="BK54" i="53"/>
  <c r="BJ54" i="53"/>
  <c r="BI54" i="53"/>
  <c r="BH54" i="53"/>
  <c r="BG54" i="53"/>
  <c r="BF54" i="53"/>
  <c r="BE54" i="53"/>
  <c r="BD54" i="53"/>
  <c r="BC54" i="53"/>
  <c r="BB54" i="53"/>
  <c r="BA54" i="53"/>
  <c r="AZ54" i="53"/>
  <c r="AY54" i="53"/>
  <c r="AX54" i="53"/>
  <c r="AW54" i="53"/>
  <c r="AV54" i="53"/>
  <c r="AU54" i="53"/>
  <c r="AT54" i="53"/>
  <c r="AS54" i="53"/>
  <c r="AR54" i="53"/>
  <c r="AQ54" i="53"/>
  <c r="AP54" i="53"/>
  <c r="AO54" i="53"/>
  <c r="AN54" i="53"/>
  <c r="AM54" i="53"/>
  <c r="AL54" i="53"/>
  <c r="AK54" i="53"/>
  <c r="AJ54" i="53"/>
  <c r="AI54" i="53"/>
  <c r="AH54" i="53"/>
  <c r="AG54" i="53"/>
  <c r="AF54" i="53"/>
  <c r="AE54" i="53"/>
  <c r="AD54" i="53"/>
  <c r="AC54" i="53"/>
  <c r="AB54" i="53"/>
  <c r="AA54" i="53"/>
  <c r="Z54" i="53"/>
  <c r="Y54" i="53"/>
  <c r="X54" i="53"/>
  <c r="W54" i="53"/>
  <c r="V54" i="53"/>
  <c r="U54" i="53"/>
  <c r="T54" i="53"/>
  <c r="S54" i="53"/>
  <c r="R54" i="53"/>
  <c r="Q54" i="53"/>
  <c r="P54" i="53"/>
  <c r="O54" i="53"/>
  <c r="N54" i="53"/>
  <c r="M54" i="53"/>
  <c r="L54" i="53"/>
  <c r="K54" i="53"/>
  <c r="J54" i="53"/>
  <c r="I54" i="53"/>
  <c r="H54" i="53"/>
  <c r="G54" i="53"/>
  <c r="F54" i="53"/>
  <c r="E54" i="53"/>
  <c r="D54" i="53"/>
  <c r="BW53" i="53"/>
  <c r="BU53" i="53"/>
  <c r="BT53" i="53"/>
  <c r="BR53" i="53"/>
  <c r="BS53" i="53" s="1"/>
  <c r="BQ53" i="53"/>
  <c r="BO53" i="53"/>
  <c r="BN53" i="53"/>
  <c r="BM53" i="53"/>
  <c r="BL53" i="53"/>
  <c r="BK53" i="53"/>
  <c r="BJ53" i="53"/>
  <c r="BI53" i="53"/>
  <c r="BH53" i="53"/>
  <c r="BG53" i="53"/>
  <c r="BF53" i="53"/>
  <c r="BE53" i="53"/>
  <c r="BD53" i="53"/>
  <c r="BC53" i="53"/>
  <c r="BB53" i="53"/>
  <c r="BA53" i="53"/>
  <c r="AZ53" i="53"/>
  <c r="AY53" i="53"/>
  <c r="AX53" i="53"/>
  <c r="AW53" i="53"/>
  <c r="AV53" i="53"/>
  <c r="AU53" i="53"/>
  <c r="AT53" i="53"/>
  <c r="AS53" i="53"/>
  <c r="AR53" i="53"/>
  <c r="AQ53" i="53"/>
  <c r="AP53" i="53"/>
  <c r="AO53" i="53"/>
  <c r="AN53" i="53"/>
  <c r="AM53" i="53"/>
  <c r="AL53" i="53"/>
  <c r="AK53" i="53"/>
  <c r="AJ53" i="53"/>
  <c r="AI53" i="53"/>
  <c r="AH53" i="53"/>
  <c r="AG53" i="53"/>
  <c r="AF53" i="53"/>
  <c r="AE53" i="53"/>
  <c r="AD53" i="53"/>
  <c r="AC53" i="53"/>
  <c r="AB53" i="53"/>
  <c r="AA53" i="53"/>
  <c r="Z53" i="53"/>
  <c r="Y53" i="53"/>
  <c r="X53" i="53"/>
  <c r="W53" i="53"/>
  <c r="V53" i="53"/>
  <c r="U53" i="53"/>
  <c r="T53" i="53"/>
  <c r="S53" i="53"/>
  <c r="R53" i="53"/>
  <c r="Q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D53" i="53"/>
  <c r="BW52" i="53"/>
  <c r="BV52" i="53"/>
  <c r="BU52" i="53"/>
  <c r="BT52" i="53"/>
  <c r="BR52" i="53"/>
  <c r="BQ52" i="53"/>
  <c r="BS52" i="53" s="1"/>
  <c r="BO52" i="53"/>
  <c r="BN52" i="53"/>
  <c r="BM52" i="53"/>
  <c r="BL52" i="53"/>
  <c r="BK52" i="53"/>
  <c r="BJ52" i="53"/>
  <c r="BI52" i="53"/>
  <c r="BH52" i="53"/>
  <c r="BG52" i="53"/>
  <c r="BF52" i="53"/>
  <c r="BE52" i="53"/>
  <c r="BD52" i="53"/>
  <c r="BC52" i="53"/>
  <c r="BB52" i="53"/>
  <c r="BA52" i="53"/>
  <c r="AZ52" i="53"/>
  <c r="AY52" i="53"/>
  <c r="AX52" i="53"/>
  <c r="AW52" i="53"/>
  <c r="AV52" i="53"/>
  <c r="AU52" i="53"/>
  <c r="AT52" i="53"/>
  <c r="AS52" i="53"/>
  <c r="AR52" i="53"/>
  <c r="AQ52" i="53"/>
  <c r="AP52" i="53"/>
  <c r="AO52" i="53"/>
  <c r="AN52" i="53"/>
  <c r="AM52" i="53"/>
  <c r="AL52" i="53"/>
  <c r="AK52" i="53"/>
  <c r="AJ52" i="53"/>
  <c r="AI52" i="53"/>
  <c r="AH52" i="53"/>
  <c r="AG52" i="53"/>
  <c r="AF52" i="53"/>
  <c r="AE52" i="53"/>
  <c r="AD52" i="53"/>
  <c r="AC52" i="53"/>
  <c r="AB52" i="53"/>
  <c r="AA52" i="53"/>
  <c r="Z52" i="53"/>
  <c r="Y52" i="53"/>
  <c r="X52" i="53"/>
  <c r="W52" i="53"/>
  <c r="V52" i="53"/>
  <c r="U52" i="53"/>
  <c r="T52" i="53"/>
  <c r="S52" i="53"/>
  <c r="R52" i="53"/>
  <c r="Q52" i="53"/>
  <c r="P52" i="53"/>
  <c r="O52" i="53"/>
  <c r="N52" i="53"/>
  <c r="M52" i="53"/>
  <c r="L52" i="53"/>
  <c r="K52" i="53"/>
  <c r="J52" i="53"/>
  <c r="I52" i="53"/>
  <c r="H52" i="53"/>
  <c r="G52" i="53"/>
  <c r="F52" i="53"/>
  <c r="E52" i="53"/>
  <c r="D52" i="53"/>
  <c r="BW51" i="53"/>
  <c r="BU51" i="53"/>
  <c r="BT51" i="53"/>
  <c r="BR51" i="53"/>
  <c r="BQ51" i="53"/>
  <c r="BO51" i="53"/>
  <c r="BN51" i="53"/>
  <c r="BM51" i="53"/>
  <c r="BL51" i="53"/>
  <c r="BK51" i="53"/>
  <c r="BJ51" i="53"/>
  <c r="BI51" i="53"/>
  <c r="BH51" i="53"/>
  <c r="BG51" i="53"/>
  <c r="BF51" i="53"/>
  <c r="BE51" i="53"/>
  <c r="BD51" i="53"/>
  <c r="BC51" i="53"/>
  <c r="BB51" i="53"/>
  <c r="BA51" i="53"/>
  <c r="AZ51" i="53"/>
  <c r="AY51" i="53"/>
  <c r="AX51" i="53"/>
  <c r="AW51" i="53"/>
  <c r="AV51" i="53"/>
  <c r="AU51" i="53"/>
  <c r="AT51" i="53"/>
  <c r="AS51" i="53"/>
  <c r="AR51" i="53"/>
  <c r="AQ51" i="53"/>
  <c r="AP51" i="53"/>
  <c r="AO51" i="53"/>
  <c r="AN51" i="53"/>
  <c r="AM51" i="53"/>
  <c r="AL51" i="53"/>
  <c r="AK51" i="53"/>
  <c r="AJ51" i="53"/>
  <c r="AI51" i="53"/>
  <c r="AH51" i="53"/>
  <c r="AG51" i="53"/>
  <c r="AF51" i="53"/>
  <c r="AE51" i="53"/>
  <c r="AD51" i="53"/>
  <c r="AC51" i="53"/>
  <c r="AB51" i="53"/>
  <c r="AA51" i="53"/>
  <c r="Z51" i="53"/>
  <c r="Y51" i="53"/>
  <c r="X51" i="53"/>
  <c r="W51" i="53"/>
  <c r="V51" i="53"/>
  <c r="U51" i="53"/>
  <c r="T51" i="53"/>
  <c r="S51" i="53"/>
  <c r="R51" i="53"/>
  <c r="Q51" i="53"/>
  <c r="P51" i="53"/>
  <c r="O51" i="53"/>
  <c r="N51" i="53"/>
  <c r="M51" i="53"/>
  <c r="L51" i="53"/>
  <c r="K51" i="53"/>
  <c r="J51" i="53"/>
  <c r="I51" i="53"/>
  <c r="H51" i="53"/>
  <c r="G51" i="53"/>
  <c r="F51" i="53"/>
  <c r="E51" i="53"/>
  <c r="D51" i="53"/>
  <c r="BW50" i="53"/>
  <c r="BU50" i="53"/>
  <c r="BV50" i="53" s="1"/>
  <c r="BT50" i="53"/>
  <c r="BR50" i="53"/>
  <c r="BQ50" i="53"/>
  <c r="BS50" i="53" s="1"/>
  <c r="BO50" i="53"/>
  <c r="BN50" i="53"/>
  <c r="BM50" i="53"/>
  <c r="BL50" i="53"/>
  <c r="BK50" i="53"/>
  <c r="BJ50" i="53"/>
  <c r="BI50" i="53"/>
  <c r="BH50" i="53"/>
  <c r="BG50" i="53"/>
  <c r="BF50" i="53"/>
  <c r="BE50" i="53"/>
  <c r="BD50" i="53"/>
  <c r="BC50" i="53"/>
  <c r="BB50" i="53"/>
  <c r="BA50" i="53"/>
  <c r="AZ50" i="53"/>
  <c r="AY50" i="53"/>
  <c r="AX50" i="53"/>
  <c r="AW50" i="53"/>
  <c r="AV50" i="53"/>
  <c r="AU50" i="53"/>
  <c r="AT50" i="53"/>
  <c r="AS50" i="53"/>
  <c r="AR50" i="53"/>
  <c r="AQ50" i="53"/>
  <c r="AP50" i="53"/>
  <c r="AO50" i="53"/>
  <c r="AN50" i="53"/>
  <c r="AM50" i="53"/>
  <c r="AL50" i="53"/>
  <c r="AK50" i="53"/>
  <c r="AJ50" i="53"/>
  <c r="AI50" i="53"/>
  <c r="AH50" i="53"/>
  <c r="AG50" i="53"/>
  <c r="AF50" i="53"/>
  <c r="AE50" i="53"/>
  <c r="AD50" i="53"/>
  <c r="AC50" i="53"/>
  <c r="AB50" i="53"/>
  <c r="AA50" i="53"/>
  <c r="Z50" i="53"/>
  <c r="Y50" i="53"/>
  <c r="X50" i="53"/>
  <c r="W50" i="53"/>
  <c r="V50" i="53"/>
  <c r="U50" i="53"/>
  <c r="T50" i="53"/>
  <c r="S50" i="53"/>
  <c r="R50" i="53"/>
  <c r="Q50" i="53"/>
  <c r="P50" i="53"/>
  <c r="O50" i="53"/>
  <c r="N50" i="53"/>
  <c r="M50" i="53"/>
  <c r="L50" i="53"/>
  <c r="K50" i="53"/>
  <c r="J50" i="53"/>
  <c r="I50" i="53"/>
  <c r="H50" i="53"/>
  <c r="G50" i="53"/>
  <c r="F50" i="53"/>
  <c r="E50" i="53"/>
  <c r="D50" i="53"/>
  <c r="BW49" i="53"/>
  <c r="BU49" i="53"/>
  <c r="BT49" i="53"/>
  <c r="BR49" i="53"/>
  <c r="BQ49" i="53"/>
  <c r="BO49" i="53"/>
  <c r="BN49" i="53"/>
  <c r="BM49" i="53"/>
  <c r="BL49" i="53"/>
  <c r="BK49" i="53"/>
  <c r="BJ49" i="53"/>
  <c r="BI49" i="53"/>
  <c r="BH49" i="53"/>
  <c r="BG49" i="53"/>
  <c r="BF49" i="53"/>
  <c r="BE49" i="53"/>
  <c r="BD49" i="53"/>
  <c r="BC49" i="53"/>
  <c r="BB49" i="53"/>
  <c r="BA49" i="53"/>
  <c r="AZ49" i="53"/>
  <c r="AY49" i="53"/>
  <c r="AX49" i="53"/>
  <c r="AW49" i="53"/>
  <c r="AV49" i="53"/>
  <c r="AU49" i="53"/>
  <c r="AT49" i="53"/>
  <c r="AS49" i="53"/>
  <c r="AR49" i="53"/>
  <c r="AQ49" i="53"/>
  <c r="AP49" i="53"/>
  <c r="AO49" i="53"/>
  <c r="AN49" i="53"/>
  <c r="AM49" i="53"/>
  <c r="AL49" i="53"/>
  <c r="AK49" i="53"/>
  <c r="AJ49" i="53"/>
  <c r="AI49" i="53"/>
  <c r="AH49" i="53"/>
  <c r="AG49" i="53"/>
  <c r="AF49" i="53"/>
  <c r="AE49" i="53"/>
  <c r="AD49" i="53"/>
  <c r="AC49" i="53"/>
  <c r="AB49" i="53"/>
  <c r="AA49" i="53"/>
  <c r="Z49" i="53"/>
  <c r="Y49" i="53"/>
  <c r="X49" i="53"/>
  <c r="W49" i="53"/>
  <c r="V49" i="53"/>
  <c r="U49" i="53"/>
  <c r="T49" i="53"/>
  <c r="S49" i="53"/>
  <c r="R49" i="53"/>
  <c r="Q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D49" i="53"/>
  <c r="BW48" i="53"/>
  <c r="BU48" i="53"/>
  <c r="BT48" i="53"/>
  <c r="BV48" i="53" s="1"/>
  <c r="BR48" i="53"/>
  <c r="BQ48" i="53"/>
  <c r="BS48" i="53" s="1"/>
  <c r="BO48" i="53"/>
  <c r="BN48" i="53"/>
  <c r="BM48" i="53"/>
  <c r="BL48" i="53"/>
  <c r="BK48" i="53"/>
  <c r="BJ48" i="53"/>
  <c r="BI48" i="53"/>
  <c r="BH48" i="53"/>
  <c r="BG48" i="53"/>
  <c r="BF48" i="53"/>
  <c r="BE48" i="53"/>
  <c r="BD48" i="53"/>
  <c r="BC48" i="53"/>
  <c r="BB48" i="53"/>
  <c r="BA48" i="53"/>
  <c r="AZ48" i="53"/>
  <c r="AY48" i="53"/>
  <c r="AX48" i="53"/>
  <c r="AW48" i="53"/>
  <c r="AV48" i="53"/>
  <c r="AU48" i="53"/>
  <c r="AT48" i="53"/>
  <c r="AS48" i="53"/>
  <c r="AR48" i="53"/>
  <c r="AQ48" i="53"/>
  <c r="AP48" i="53"/>
  <c r="AO48" i="53"/>
  <c r="AN48" i="53"/>
  <c r="AM48" i="53"/>
  <c r="AL48" i="53"/>
  <c r="AK48" i="53"/>
  <c r="AJ48" i="53"/>
  <c r="AI48" i="53"/>
  <c r="AH48" i="53"/>
  <c r="AG48" i="53"/>
  <c r="AF48" i="53"/>
  <c r="AE48" i="53"/>
  <c r="AD48" i="53"/>
  <c r="AC48" i="53"/>
  <c r="AB48" i="53"/>
  <c r="AA48" i="53"/>
  <c r="Z48" i="53"/>
  <c r="Y48" i="53"/>
  <c r="X48" i="53"/>
  <c r="W48" i="53"/>
  <c r="V48" i="53"/>
  <c r="U48" i="53"/>
  <c r="T48" i="53"/>
  <c r="S48" i="53"/>
  <c r="R48" i="53"/>
  <c r="Q48" i="53"/>
  <c r="P48" i="53"/>
  <c r="O48" i="53"/>
  <c r="N48" i="53"/>
  <c r="M48" i="53"/>
  <c r="L48" i="53"/>
  <c r="K48" i="53"/>
  <c r="J48" i="53"/>
  <c r="I48" i="53"/>
  <c r="H48" i="53"/>
  <c r="G48" i="53"/>
  <c r="F48" i="53"/>
  <c r="E48" i="53"/>
  <c r="D48" i="53"/>
  <c r="BW47" i="53"/>
  <c r="BU47" i="53"/>
  <c r="BT47" i="53"/>
  <c r="BR47" i="53"/>
  <c r="BQ47" i="53"/>
  <c r="BO47" i="53"/>
  <c r="BN47" i="53"/>
  <c r="BM47" i="53"/>
  <c r="BL47" i="53"/>
  <c r="BK47" i="53"/>
  <c r="BJ47" i="53"/>
  <c r="BI47" i="53"/>
  <c r="BH47" i="53"/>
  <c r="BG47" i="53"/>
  <c r="BF47" i="53"/>
  <c r="BE47" i="53"/>
  <c r="BD47" i="53"/>
  <c r="BC47" i="53"/>
  <c r="BB47" i="53"/>
  <c r="BA47" i="53"/>
  <c r="AZ47" i="53"/>
  <c r="AY47" i="53"/>
  <c r="AX47" i="53"/>
  <c r="AW47" i="53"/>
  <c r="AV47" i="53"/>
  <c r="AU47" i="53"/>
  <c r="AT47" i="53"/>
  <c r="AS47" i="53"/>
  <c r="AR47" i="53"/>
  <c r="AQ47" i="53"/>
  <c r="AP47" i="53"/>
  <c r="AO47" i="53"/>
  <c r="AN47" i="53"/>
  <c r="AM47" i="53"/>
  <c r="AL47" i="53"/>
  <c r="AK47" i="53"/>
  <c r="AJ47" i="53"/>
  <c r="AI47" i="53"/>
  <c r="AH47" i="53"/>
  <c r="AG47" i="53"/>
  <c r="AF47" i="53"/>
  <c r="AE47" i="53"/>
  <c r="AD47" i="53"/>
  <c r="AC47" i="53"/>
  <c r="AB47" i="53"/>
  <c r="AA47" i="53"/>
  <c r="Z47" i="53"/>
  <c r="Y47" i="53"/>
  <c r="X47" i="53"/>
  <c r="W47" i="53"/>
  <c r="V47" i="53"/>
  <c r="U47" i="53"/>
  <c r="T47" i="53"/>
  <c r="S47" i="53"/>
  <c r="R47" i="53"/>
  <c r="Q47" i="53"/>
  <c r="P47" i="53"/>
  <c r="O47" i="53"/>
  <c r="N47" i="53"/>
  <c r="M47" i="53"/>
  <c r="L47" i="53"/>
  <c r="K47" i="53"/>
  <c r="J47" i="53"/>
  <c r="I47" i="53"/>
  <c r="H47" i="53"/>
  <c r="G47" i="53"/>
  <c r="F47" i="53"/>
  <c r="E47" i="53"/>
  <c r="D47" i="53"/>
  <c r="BW46" i="53"/>
  <c r="BV46" i="53"/>
  <c r="BU46" i="53"/>
  <c r="BT46" i="53"/>
  <c r="BR46" i="53"/>
  <c r="BS46" i="53" s="1"/>
  <c r="BQ46" i="53"/>
  <c r="BO46" i="53"/>
  <c r="BN46" i="53"/>
  <c r="BM46" i="53"/>
  <c r="BL46" i="53"/>
  <c r="BK46" i="53"/>
  <c r="BJ46" i="53"/>
  <c r="BI46" i="53"/>
  <c r="BH46" i="53"/>
  <c r="BG46" i="53"/>
  <c r="BF46" i="53"/>
  <c r="BE46" i="53"/>
  <c r="BD46" i="53"/>
  <c r="BC46" i="53"/>
  <c r="BB46" i="53"/>
  <c r="BA46" i="53"/>
  <c r="AZ46" i="53"/>
  <c r="AY46" i="53"/>
  <c r="AX46" i="53"/>
  <c r="AW46" i="53"/>
  <c r="AV46" i="53"/>
  <c r="AU46" i="53"/>
  <c r="AT46" i="53"/>
  <c r="AS46" i="53"/>
  <c r="AR46" i="53"/>
  <c r="AQ46" i="53"/>
  <c r="AP46" i="53"/>
  <c r="AO46" i="53"/>
  <c r="AN46" i="53"/>
  <c r="AM46" i="53"/>
  <c r="AL46" i="53"/>
  <c r="AK46" i="53"/>
  <c r="AJ46" i="53"/>
  <c r="AI46" i="53"/>
  <c r="AH46" i="53"/>
  <c r="AG46" i="53"/>
  <c r="AF46" i="53"/>
  <c r="AE46" i="53"/>
  <c r="AD46" i="53"/>
  <c r="AC46" i="53"/>
  <c r="AB46" i="53"/>
  <c r="AA46" i="53"/>
  <c r="Z46" i="53"/>
  <c r="Y46" i="53"/>
  <c r="X46" i="53"/>
  <c r="W46" i="53"/>
  <c r="V46" i="53"/>
  <c r="U46" i="53"/>
  <c r="T46" i="53"/>
  <c r="S46" i="53"/>
  <c r="R46" i="53"/>
  <c r="Q46" i="53"/>
  <c r="P46" i="53"/>
  <c r="O46" i="53"/>
  <c r="N46" i="53"/>
  <c r="M46" i="53"/>
  <c r="L46" i="53"/>
  <c r="K46" i="53"/>
  <c r="J46" i="53"/>
  <c r="I46" i="53"/>
  <c r="H46" i="53"/>
  <c r="G46" i="53"/>
  <c r="F46" i="53"/>
  <c r="E46" i="53"/>
  <c r="D46" i="53"/>
  <c r="BW45" i="53"/>
  <c r="BU45" i="53"/>
  <c r="BT45" i="53"/>
  <c r="BR45" i="53"/>
  <c r="BQ45" i="53"/>
  <c r="BO45" i="53"/>
  <c r="BN45" i="53"/>
  <c r="BM45" i="53"/>
  <c r="BL45" i="53"/>
  <c r="BK45" i="53"/>
  <c r="BJ45" i="53"/>
  <c r="BI45" i="53"/>
  <c r="BH45" i="53"/>
  <c r="BG45" i="53"/>
  <c r="BF45" i="53"/>
  <c r="BE45" i="53"/>
  <c r="BD45" i="53"/>
  <c r="BC45" i="53"/>
  <c r="BB45" i="53"/>
  <c r="BA45" i="53"/>
  <c r="AZ45" i="53"/>
  <c r="AY45" i="53"/>
  <c r="AX45" i="53"/>
  <c r="AW45" i="53"/>
  <c r="AV45" i="53"/>
  <c r="AU45" i="53"/>
  <c r="AT45" i="53"/>
  <c r="AS45" i="53"/>
  <c r="AR45" i="53"/>
  <c r="AQ45" i="53"/>
  <c r="AP45" i="53"/>
  <c r="AO45" i="53"/>
  <c r="AN45" i="53"/>
  <c r="AM45" i="53"/>
  <c r="AL45" i="53"/>
  <c r="AK45" i="53"/>
  <c r="AJ45" i="53"/>
  <c r="AI45" i="53"/>
  <c r="AH45" i="53"/>
  <c r="AG45" i="53"/>
  <c r="AF45" i="53"/>
  <c r="AE45" i="53"/>
  <c r="AD45" i="53"/>
  <c r="AC45" i="53"/>
  <c r="AB45" i="53"/>
  <c r="AA45" i="53"/>
  <c r="Z45" i="53"/>
  <c r="Y45" i="53"/>
  <c r="X45" i="53"/>
  <c r="W45" i="53"/>
  <c r="V45" i="53"/>
  <c r="U45" i="53"/>
  <c r="T45" i="53"/>
  <c r="S45" i="53"/>
  <c r="R45" i="53"/>
  <c r="Q45" i="53"/>
  <c r="P45" i="53"/>
  <c r="O45" i="53"/>
  <c r="N45" i="53"/>
  <c r="M45" i="53"/>
  <c r="L45" i="53"/>
  <c r="K45" i="53"/>
  <c r="J45" i="53"/>
  <c r="I45" i="53"/>
  <c r="H45" i="53"/>
  <c r="G45" i="53"/>
  <c r="F45" i="53"/>
  <c r="E45" i="53"/>
  <c r="D45" i="53"/>
  <c r="BW44" i="53"/>
  <c r="BV44" i="53"/>
  <c r="BU44" i="53"/>
  <c r="BT44" i="53"/>
  <c r="BR44" i="53"/>
  <c r="BQ44" i="53"/>
  <c r="BO44" i="53"/>
  <c r="BN44" i="53"/>
  <c r="BM44" i="53"/>
  <c r="BL44" i="53"/>
  <c r="BK44" i="53"/>
  <c r="BJ44" i="53"/>
  <c r="BI44" i="53"/>
  <c r="BH44" i="53"/>
  <c r="BG44" i="53"/>
  <c r="BF44" i="53"/>
  <c r="BE44" i="53"/>
  <c r="BD44" i="53"/>
  <c r="BC44" i="53"/>
  <c r="BB44" i="53"/>
  <c r="BA44" i="53"/>
  <c r="AZ44" i="53"/>
  <c r="AY44" i="53"/>
  <c r="AX44" i="53"/>
  <c r="AW44" i="53"/>
  <c r="AV44" i="53"/>
  <c r="AU44" i="53"/>
  <c r="AT44" i="53"/>
  <c r="AS44" i="53"/>
  <c r="AR44" i="53"/>
  <c r="AQ44" i="53"/>
  <c r="AP44" i="53"/>
  <c r="AO44" i="53"/>
  <c r="AN44" i="53"/>
  <c r="AM44" i="53"/>
  <c r="AL44" i="53"/>
  <c r="AK44" i="53"/>
  <c r="AJ44" i="53"/>
  <c r="AI44" i="53"/>
  <c r="AH44" i="53"/>
  <c r="AG44" i="53"/>
  <c r="AF44" i="53"/>
  <c r="AE44" i="53"/>
  <c r="AD44" i="53"/>
  <c r="AC44" i="53"/>
  <c r="AB44" i="53"/>
  <c r="AA44" i="53"/>
  <c r="Z44" i="53"/>
  <c r="Y44" i="53"/>
  <c r="X44" i="53"/>
  <c r="W44" i="53"/>
  <c r="V44" i="53"/>
  <c r="U44" i="53"/>
  <c r="T44" i="53"/>
  <c r="S44" i="53"/>
  <c r="R44" i="53"/>
  <c r="Q44" i="53"/>
  <c r="P44" i="53"/>
  <c r="O44" i="53"/>
  <c r="N44" i="53"/>
  <c r="M44" i="53"/>
  <c r="L44" i="53"/>
  <c r="K44" i="53"/>
  <c r="J44" i="53"/>
  <c r="I44" i="53"/>
  <c r="H44" i="53"/>
  <c r="G44" i="53"/>
  <c r="F44" i="53"/>
  <c r="E44" i="53"/>
  <c r="D44" i="53"/>
  <c r="BW43" i="53"/>
  <c r="BU43" i="53"/>
  <c r="BT43" i="53"/>
  <c r="BR43" i="53"/>
  <c r="BQ43" i="53"/>
  <c r="BO43" i="53"/>
  <c r="BN43" i="53"/>
  <c r="BM43" i="53"/>
  <c r="BL43" i="53"/>
  <c r="BK43" i="53"/>
  <c r="BJ43" i="53"/>
  <c r="BI43" i="53"/>
  <c r="BH43" i="53"/>
  <c r="BG43" i="53"/>
  <c r="BF43" i="53"/>
  <c r="BE43" i="53"/>
  <c r="BD43" i="53"/>
  <c r="BC43" i="53"/>
  <c r="BB43" i="53"/>
  <c r="BA43" i="53"/>
  <c r="AZ43" i="53"/>
  <c r="AY43" i="53"/>
  <c r="AX43" i="53"/>
  <c r="AW43" i="53"/>
  <c r="AV43" i="53"/>
  <c r="AU43" i="53"/>
  <c r="AT43" i="53"/>
  <c r="AS43" i="53"/>
  <c r="AR43" i="53"/>
  <c r="AQ43" i="53"/>
  <c r="AP43" i="53"/>
  <c r="AO43" i="53"/>
  <c r="AN43" i="53"/>
  <c r="AM43" i="53"/>
  <c r="AL43" i="53"/>
  <c r="AK43" i="53"/>
  <c r="AJ43" i="53"/>
  <c r="AI43" i="53"/>
  <c r="AH43" i="53"/>
  <c r="AG43" i="53"/>
  <c r="AF43" i="53"/>
  <c r="AE43" i="53"/>
  <c r="AD43" i="53"/>
  <c r="AC43" i="53"/>
  <c r="AB43" i="53"/>
  <c r="AA43" i="53"/>
  <c r="Z43" i="53"/>
  <c r="Y43" i="53"/>
  <c r="X43" i="53"/>
  <c r="W43" i="53"/>
  <c r="V43" i="53"/>
  <c r="U43" i="53"/>
  <c r="T43" i="53"/>
  <c r="S43" i="53"/>
  <c r="R43" i="53"/>
  <c r="Q43" i="53"/>
  <c r="P43" i="53"/>
  <c r="O43" i="53"/>
  <c r="N43" i="53"/>
  <c r="M43" i="53"/>
  <c r="L43" i="53"/>
  <c r="K43" i="53"/>
  <c r="J43" i="53"/>
  <c r="I43" i="53"/>
  <c r="H43" i="53"/>
  <c r="G43" i="53"/>
  <c r="F43" i="53"/>
  <c r="E43" i="53"/>
  <c r="D43" i="53"/>
  <c r="BW42" i="53"/>
  <c r="BU42" i="53"/>
  <c r="BV42" i="53" s="1"/>
  <c r="BT42" i="53"/>
  <c r="BR42" i="53"/>
  <c r="BS42" i="53" s="1"/>
  <c r="BQ42" i="53"/>
  <c r="BO42" i="53"/>
  <c r="BN42" i="53"/>
  <c r="BM42" i="53"/>
  <c r="BL42" i="53"/>
  <c r="BK42" i="53"/>
  <c r="BJ42" i="53"/>
  <c r="BI42" i="53"/>
  <c r="BH42" i="53"/>
  <c r="BG42" i="53"/>
  <c r="BF42" i="53"/>
  <c r="BE42" i="53"/>
  <c r="BD42" i="53"/>
  <c r="BC42" i="53"/>
  <c r="BB42" i="53"/>
  <c r="BA42" i="53"/>
  <c r="AZ42" i="53"/>
  <c r="AY42" i="53"/>
  <c r="AX42" i="53"/>
  <c r="AW42" i="53"/>
  <c r="AV42" i="53"/>
  <c r="AU42" i="53"/>
  <c r="AT42" i="53"/>
  <c r="AS42" i="53"/>
  <c r="AR42" i="53"/>
  <c r="AQ42" i="53"/>
  <c r="AP42" i="53"/>
  <c r="AO42" i="53"/>
  <c r="AN42" i="53"/>
  <c r="AM42" i="53"/>
  <c r="AL42" i="53"/>
  <c r="AK42" i="53"/>
  <c r="AJ42" i="53"/>
  <c r="AI42" i="53"/>
  <c r="AH42" i="53"/>
  <c r="AG42" i="53"/>
  <c r="AF42" i="53"/>
  <c r="AE42" i="53"/>
  <c r="AD42" i="53"/>
  <c r="AC42" i="53"/>
  <c r="AB42" i="53"/>
  <c r="AA42" i="53"/>
  <c r="Z42" i="53"/>
  <c r="Y42" i="53"/>
  <c r="X42" i="53"/>
  <c r="W42" i="53"/>
  <c r="V42" i="53"/>
  <c r="U42" i="53"/>
  <c r="T42" i="53"/>
  <c r="S42" i="53"/>
  <c r="R42" i="53"/>
  <c r="Q42" i="53"/>
  <c r="P42" i="53"/>
  <c r="O42" i="53"/>
  <c r="N42" i="53"/>
  <c r="M42" i="53"/>
  <c r="L42" i="53"/>
  <c r="K42" i="53"/>
  <c r="J42" i="53"/>
  <c r="I42" i="53"/>
  <c r="H42" i="53"/>
  <c r="G42" i="53"/>
  <c r="F42" i="53"/>
  <c r="E42" i="53"/>
  <c r="D42" i="53"/>
  <c r="BW41" i="53"/>
  <c r="BU41" i="53"/>
  <c r="BT41" i="53"/>
  <c r="BR41" i="53"/>
  <c r="BQ41" i="53"/>
  <c r="BO41" i="53"/>
  <c r="BN41" i="53"/>
  <c r="BM41" i="53"/>
  <c r="BL41" i="53"/>
  <c r="BK41" i="53"/>
  <c r="BJ41" i="53"/>
  <c r="BI41" i="53"/>
  <c r="BH41" i="53"/>
  <c r="BG41" i="53"/>
  <c r="BF41" i="53"/>
  <c r="BE41" i="53"/>
  <c r="BD41" i="53"/>
  <c r="BC41" i="53"/>
  <c r="BB41" i="53"/>
  <c r="BA41" i="53"/>
  <c r="AZ41" i="53"/>
  <c r="AY41" i="53"/>
  <c r="AX41" i="53"/>
  <c r="AW41" i="53"/>
  <c r="AV41" i="53"/>
  <c r="AU41" i="53"/>
  <c r="AT41" i="53"/>
  <c r="AS41" i="53"/>
  <c r="AR41" i="53"/>
  <c r="AQ41" i="53"/>
  <c r="AP41" i="53"/>
  <c r="AO41" i="53"/>
  <c r="AN41" i="53"/>
  <c r="AM41" i="53"/>
  <c r="AL41" i="53"/>
  <c r="AK41" i="53"/>
  <c r="AJ41" i="53"/>
  <c r="AI41" i="53"/>
  <c r="AH41" i="53"/>
  <c r="AG41" i="53"/>
  <c r="AF41" i="53"/>
  <c r="AE41" i="53"/>
  <c r="AD41" i="53"/>
  <c r="AC41" i="53"/>
  <c r="AB41" i="53"/>
  <c r="AA41" i="53"/>
  <c r="Z41" i="53"/>
  <c r="Y41" i="53"/>
  <c r="X41" i="53"/>
  <c r="W41" i="53"/>
  <c r="V41" i="53"/>
  <c r="U41" i="53"/>
  <c r="T41" i="53"/>
  <c r="S41" i="53"/>
  <c r="R41" i="53"/>
  <c r="Q41" i="53"/>
  <c r="P41" i="53"/>
  <c r="O41" i="53"/>
  <c r="N41" i="53"/>
  <c r="M41" i="53"/>
  <c r="L41" i="53"/>
  <c r="K41" i="53"/>
  <c r="J41" i="53"/>
  <c r="I41" i="53"/>
  <c r="H41" i="53"/>
  <c r="G41" i="53"/>
  <c r="F41" i="53"/>
  <c r="E41" i="53"/>
  <c r="D41" i="53"/>
  <c r="BW40" i="53"/>
  <c r="BU40" i="53"/>
  <c r="BT40" i="53"/>
  <c r="BV40" i="53" s="1"/>
  <c r="BR40" i="53"/>
  <c r="BQ40" i="53"/>
  <c r="BS40" i="53" s="1"/>
  <c r="BO40" i="53"/>
  <c r="BN40" i="53"/>
  <c r="BM40" i="53"/>
  <c r="BL40" i="53"/>
  <c r="BK40" i="53"/>
  <c r="BJ40" i="53"/>
  <c r="BI40" i="53"/>
  <c r="BH40" i="53"/>
  <c r="BG40" i="53"/>
  <c r="BF40" i="53"/>
  <c r="BE40" i="53"/>
  <c r="BD40" i="53"/>
  <c r="BC40" i="53"/>
  <c r="BB40" i="53"/>
  <c r="BA40" i="53"/>
  <c r="AZ40" i="53"/>
  <c r="AY40" i="53"/>
  <c r="AX40" i="53"/>
  <c r="AW40" i="53"/>
  <c r="AV40" i="53"/>
  <c r="AU40" i="53"/>
  <c r="AT40" i="53"/>
  <c r="AS40" i="53"/>
  <c r="AR40" i="53"/>
  <c r="AQ40" i="53"/>
  <c r="AP40" i="53"/>
  <c r="AO40" i="53"/>
  <c r="AN40" i="53"/>
  <c r="AM40" i="53"/>
  <c r="AL40" i="53"/>
  <c r="AK40" i="53"/>
  <c r="AJ40" i="53"/>
  <c r="AI40" i="53"/>
  <c r="AH40" i="53"/>
  <c r="AG40" i="53"/>
  <c r="AF40" i="53"/>
  <c r="AE40" i="53"/>
  <c r="AD40" i="53"/>
  <c r="AC40" i="53"/>
  <c r="AB40" i="53"/>
  <c r="AA40" i="53"/>
  <c r="Z40" i="53"/>
  <c r="Y40" i="53"/>
  <c r="X40" i="53"/>
  <c r="W40" i="53"/>
  <c r="V40" i="53"/>
  <c r="U40" i="53"/>
  <c r="T40" i="53"/>
  <c r="S40" i="53"/>
  <c r="R40" i="53"/>
  <c r="Q40" i="53"/>
  <c r="P40" i="53"/>
  <c r="O40" i="53"/>
  <c r="N40" i="53"/>
  <c r="M40" i="53"/>
  <c r="L40" i="53"/>
  <c r="K40" i="53"/>
  <c r="J40" i="53"/>
  <c r="I40" i="53"/>
  <c r="H40" i="53"/>
  <c r="G40" i="53"/>
  <c r="F40" i="53"/>
  <c r="E40" i="53"/>
  <c r="D40" i="53"/>
  <c r="BW39" i="53"/>
  <c r="BU39" i="53"/>
  <c r="BT39" i="53"/>
  <c r="BR39" i="53"/>
  <c r="BQ39" i="53"/>
  <c r="BO39" i="53"/>
  <c r="BN39" i="53"/>
  <c r="BM39" i="53"/>
  <c r="BL39" i="53"/>
  <c r="BK39" i="53"/>
  <c r="BJ39" i="53"/>
  <c r="BI39" i="53"/>
  <c r="BH39" i="53"/>
  <c r="BG39" i="53"/>
  <c r="BF39" i="53"/>
  <c r="BE39" i="53"/>
  <c r="BD39" i="53"/>
  <c r="BC39" i="53"/>
  <c r="BB39" i="53"/>
  <c r="BA39" i="53"/>
  <c r="AZ39" i="53"/>
  <c r="AY39" i="53"/>
  <c r="AX39" i="53"/>
  <c r="AW39" i="53"/>
  <c r="AV39" i="53"/>
  <c r="AU39" i="53"/>
  <c r="AT39" i="53"/>
  <c r="AS39" i="53"/>
  <c r="AR39" i="53"/>
  <c r="AQ39" i="53"/>
  <c r="AP39" i="53"/>
  <c r="AO39" i="53"/>
  <c r="AN39" i="53"/>
  <c r="AM39" i="53"/>
  <c r="AL39" i="53"/>
  <c r="AK39" i="53"/>
  <c r="AJ39" i="53"/>
  <c r="AI39" i="53"/>
  <c r="AH39" i="53"/>
  <c r="AG39" i="53"/>
  <c r="AF39" i="53"/>
  <c r="AE39" i="53"/>
  <c r="AD39" i="53"/>
  <c r="AC39" i="53"/>
  <c r="AB39" i="53"/>
  <c r="AA39" i="53"/>
  <c r="Z39" i="53"/>
  <c r="Y39" i="53"/>
  <c r="X39" i="53"/>
  <c r="W39" i="53"/>
  <c r="V39" i="53"/>
  <c r="U39" i="53"/>
  <c r="T39" i="53"/>
  <c r="S39" i="53"/>
  <c r="R39" i="53"/>
  <c r="Q39" i="53"/>
  <c r="P39" i="53"/>
  <c r="O39" i="53"/>
  <c r="N39" i="53"/>
  <c r="M39" i="53"/>
  <c r="L39" i="53"/>
  <c r="K39" i="53"/>
  <c r="J39" i="53"/>
  <c r="I39" i="53"/>
  <c r="H39" i="53"/>
  <c r="G39" i="53"/>
  <c r="F39" i="53"/>
  <c r="E39" i="53"/>
  <c r="D39" i="53"/>
  <c r="BW38" i="53"/>
  <c r="BU38" i="53"/>
  <c r="BT38" i="53"/>
  <c r="BV38" i="53" s="1"/>
  <c r="BR38" i="53"/>
  <c r="BQ38" i="53"/>
  <c r="BO38" i="53"/>
  <c r="BN38" i="53"/>
  <c r="BM38" i="53"/>
  <c r="BL38" i="53"/>
  <c r="BK38" i="53"/>
  <c r="BJ38" i="53"/>
  <c r="BI38" i="53"/>
  <c r="BH38" i="53"/>
  <c r="BG38" i="53"/>
  <c r="BF38" i="53"/>
  <c r="BE38" i="53"/>
  <c r="BD38" i="53"/>
  <c r="BC38" i="53"/>
  <c r="BB38" i="53"/>
  <c r="BA38" i="53"/>
  <c r="AZ38" i="53"/>
  <c r="AY38" i="53"/>
  <c r="AX38" i="53"/>
  <c r="AW38" i="53"/>
  <c r="AV38" i="53"/>
  <c r="AU38" i="53"/>
  <c r="AT38" i="53"/>
  <c r="AS38" i="53"/>
  <c r="AR38" i="53"/>
  <c r="AQ38" i="53"/>
  <c r="AP38" i="53"/>
  <c r="AO38" i="53"/>
  <c r="AN38" i="53"/>
  <c r="AM38" i="53"/>
  <c r="AL38" i="53"/>
  <c r="AK38" i="53"/>
  <c r="AJ38" i="53"/>
  <c r="AI38" i="53"/>
  <c r="AH38" i="53"/>
  <c r="AG38" i="53"/>
  <c r="AF38" i="53"/>
  <c r="AE38" i="53"/>
  <c r="AD38" i="53"/>
  <c r="AC38" i="53"/>
  <c r="AB38" i="53"/>
  <c r="AA38" i="53"/>
  <c r="Z38" i="53"/>
  <c r="Y38" i="53"/>
  <c r="X38" i="53"/>
  <c r="W38" i="53"/>
  <c r="V38" i="53"/>
  <c r="U38" i="53"/>
  <c r="T38" i="53"/>
  <c r="S38" i="53"/>
  <c r="R38" i="53"/>
  <c r="Q38" i="53"/>
  <c r="P38" i="53"/>
  <c r="O38" i="53"/>
  <c r="N38" i="53"/>
  <c r="M38" i="53"/>
  <c r="L38" i="53"/>
  <c r="K38" i="53"/>
  <c r="J38" i="53"/>
  <c r="I38" i="53"/>
  <c r="H38" i="53"/>
  <c r="G38" i="53"/>
  <c r="F38" i="53"/>
  <c r="E38" i="53"/>
  <c r="D38" i="53"/>
  <c r="BW37" i="53"/>
  <c r="BU37" i="53"/>
  <c r="BT37" i="53"/>
  <c r="BR37" i="53"/>
  <c r="BQ37" i="53"/>
  <c r="BO37" i="53"/>
  <c r="BN37" i="53"/>
  <c r="BM37" i="53"/>
  <c r="BL37" i="53"/>
  <c r="BK37" i="53"/>
  <c r="BJ37" i="53"/>
  <c r="BI37" i="53"/>
  <c r="BH37" i="53"/>
  <c r="BG37" i="53"/>
  <c r="BF37" i="53"/>
  <c r="BE37" i="53"/>
  <c r="BD37" i="53"/>
  <c r="BC37" i="53"/>
  <c r="BB37" i="53"/>
  <c r="BA37" i="53"/>
  <c r="AZ37" i="53"/>
  <c r="AY37" i="53"/>
  <c r="AX37" i="53"/>
  <c r="AW37" i="53"/>
  <c r="AV37" i="53"/>
  <c r="AU37" i="53"/>
  <c r="AT37" i="53"/>
  <c r="AS37" i="53"/>
  <c r="AR37" i="53"/>
  <c r="AQ37" i="53"/>
  <c r="AP37" i="53"/>
  <c r="AO37" i="53"/>
  <c r="AN37" i="53"/>
  <c r="AM37" i="53"/>
  <c r="AL37" i="53"/>
  <c r="AK37" i="53"/>
  <c r="AJ37" i="53"/>
  <c r="AI37" i="53"/>
  <c r="AH37" i="53"/>
  <c r="AG37" i="53"/>
  <c r="AF37" i="53"/>
  <c r="AE37" i="53"/>
  <c r="AD37" i="53"/>
  <c r="AC37" i="53"/>
  <c r="AB37" i="53"/>
  <c r="AA37" i="53"/>
  <c r="Z37" i="53"/>
  <c r="Y37" i="53"/>
  <c r="X37" i="53"/>
  <c r="W37" i="53"/>
  <c r="V37" i="53"/>
  <c r="U37" i="53"/>
  <c r="T37" i="53"/>
  <c r="S37" i="53"/>
  <c r="R37" i="53"/>
  <c r="Q37" i="53"/>
  <c r="P37" i="53"/>
  <c r="O37" i="53"/>
  <c r="N37" i="53"/>
  <c r="M37" i="53"/>
  <c r="L37" i="53"/>
  <c r="K37" i="53"/>
  <c r="J37" i="53"/>
  <c r="I37" i="53"/>
  <c r="H37" i="53"/>
  <c r="G37" i="53"/>
  <c r="F37" i="53"/>
  <c r="E37" i="53"/>
  <c r="D37" i="53"/>
  <c r="BW36" i="53"/>
  <c r="BV36" i="53"/>
  <c r="BU36" i="53"/>
  <c r="BT36" i="53"/>
  <c r="BR36" i="53"/>
  <c r="BQ36" i="53"/>
  <c r="BO36" i="53"/>
  <c r="BN36" i="53"/>
  <c r="BM36" i="53"/>
  <c r="BL36" i="53"/>
  <c r="BK36" i="53"/>
  <c r="BJ36" i="53"/>
  <c r="BI36" i="53"/>
  <c r="BH36" i="53"/>
  <c r="BG36" i="53"/>
  <c r="BF36" i="53"/>
  <c r="BE36" i="53"/>
  <c r="BD36" i="53"/>
  <c r="BC36" i="53"/>
  <c r="BB36" i="53"/>
  <c r="BA36" i="53"/>
  <c r="AZ36" i="53"/>
  <c r="AY36" i="53"/>
  <c r="AX36" i="53"/>
  <c r="AW36" i="53"/>
  <c r="AV36" i="53"/>
  <c r="AU36" i="53"/>
  <c r="AT36" i="53"/>
  <c r="AS36" i="53"/>
  <c r="AR36" i="53"/>
  <c r="AQ36" i="53"/>
  <c r="AP36" i="53"/>
  <c r="AO36" i="53"/>
  <c r="AN36" i="53"/>
  <c r="AM36" i="53"/>
  <c r="AL36" i="53"/>
  <c r="AK36" i="53"/>
  <c r="AJ36" i="53"/>
  <c r="AI36" i="53"/>
  <c r="AH36" i="53"/>
  <c r="AG36" i="53"/>
  <c r="AF36" i="53"/>
  <c r="AE36" i="53"/>
  <c r="AD36" i="53"/>
  <c r="AC36" i="53"/>
  <c r="AB36" i="53"/>
  <c r="AA36" i="53"/>
  <c r="Z36" i="53"/>
  <c r="Y36" i="53"/>
  <c r="X36" i="53"/>
  <c r="W36" i="53"/>
  <c r="V36" i="53"/>
  <c r="U36" i="53"/>
  <c r="T36" i="53"/>
  <c r="S36" i="53"/>
  <c r="R36" i="53"/>
  <c r="Q36" i="53"/>
  <c r="P36" i="53"/>
  <c r="O36" i="53"/>
  <c r="N36" i="53"/>
  <c r="M36" i="53"/>
  <c r="L36" i="53"/>
  <c r="K36" i="53"/>
  <c r="J36" i="53"/>
  <c r="I36" i="53"/>
  <c r="H36" i="53"/>
  <c r="G36" i="53"/>
  <c r="F36" i="53"/>
  <c r="E36" i="53"/>
  <c r="D36" i="53"/>
  <c r="BW35" i="53"/>
  <c r="BU35" i="53"/>
  <c r="BT35" i="53"/>
  <c r="BR35" i="53"/>
  <c r="BQ35" i="53"/>
  <c r="BO35" i="53"/>
  <c r="BN35" i="53"/>
  <c r="BM35" i="53"/>
  <c r="BL35" i="53"/>
  <c r="BK35" i="53"/>
  <c r="BJ35" i="53"/>
  <c r="BI35" i="53"/>
  <c r="BH35" i="53"/>
  <c r="BG35" i="53"/>
  <c r="BF35" i="53"/>
  <c r="BE35" i="53"/>
  <c r="BD35" i="53"/>
  <c r="BC35" i="53"/>
  <c r="BB35" i="53"/>
  <c r="BA35" i="53"/>
  <c r="AZ35" i="53"/>
  <c r="AY35" i="53"/>
  <c r="AX35" i="53"/>
  <c r="AW35" i="53"/>
  <c r="AV35" i="53"/>
  <c r="AU35" i="53"/>
  <c r="AT35" i="53"/>
  <c r="AS35" i="53"/>
  <c r="AR35" i="53"/>
  <c r="AQ35" i="53"/>
  <c r="AP35" i="53"/>
  <c r="AO35" i="53"/>
  <c r="AN35" i="53"/>
  <c r="AM35" i="53"/>
  <c r="AL35" i="53"/>
  <c r="AK35" i="53"/>
  <c r="AJ35" i="53"/>
  <c r="AI35" i="53"/>
  <c r="AH35" i="53"/>
  <c r="AG35" i="53"/>
  <c r="AF35" i="53"/>
  <c r="AE35" i="53"/>
  <c r="AD35" i="53"/>
  <c r="AC35" i="53"/>
  <c r="AB35" i="53"/>
  <c r="AA35" i="53"/>
  <c r="Z35" i="53"/>
  <c r="Y35" i="53"/>
  <c r="X35" i="53"/>
  <c r="W35" i="53"/>
  <c r="V35" i="53"/>
  <c r="U35" i="53"/>
  <c r="T35" i="53"/>
  <c r="S35" i="53"/>
  <c r="R35" i="53"/>
  <c r="Q35" i="53"/>
  <c r="P35" i="53"/>
  <c r="O35" i="53"/>
  <c r="N35" i="53"/>
  <c r="M35" i="53"/>
  <c r="L35" i="53"/>
  <c r="K35" i="53"/>
  <c r="J35" i="53"/>
  <c r="I35" i="53"/>
  <c r="H35" i="53"/>
  <c r="G35" i="53"/>
  <c r="F35" i="53"/>
  <c r="E35" i="53"/>
  <c r="D35" i="53"/>
  <c r="BW34" i="53"/>
  <c r="BU34" i="53"/>
  <c r="BT34" i="53"/>
  <c r="BV34" i="53" s="1"/>
  <c r="BR34" i="53"/>
  <c r="BS34" i="53" s="1"/>
  <c r="BQ34" i="53"/>
  <c r="BO34" i="53"/>
  <c r="BN34" i="53"/>
  <c r="BM34" i="53"/>
  <c r="BL34" i="53"/>
  <c r="BK34" i="53"/>
  <c r="BJ34" i="53"/>
  <c r="BI34" i="53"/>
  <c r="BH34" i="53"/>
  <c r="BG34" i="53"/>
  <c r="BF34" i="53"/>
  <c r="BE34" i="53"/>
  <c r="BD34" i="53"/>
  <c r="BC34" i="53"/>
  <c r="BB34" i="53"/>
  <c r="BA34" i="53"/>
  <c r="AZ34" i="53"/>
  <c r="AY34" i="53"/>
  <c r="AX34" i="53"/>
  <c r="AW34" i="53"/>
  <c r="AV34" i="53"/>
  <c r="AU34" i="53"/>
  <c r="AT34" i="53"/>
  <c r="AS34" i="53"/>
  <c r="AR34" i="53"/>
  <c r="AQ34" i="53"/>
  <c r="AP34" i="53"/>
  <c r="AO34" i="53"/>
  <c r="AN34" i="53"/>
  <c r="AM34" i="53"/>
  <c r="AL34" i="53"/>
  <c r="AK34" i="53"/>
  <c r="AJ34" i="53"/>
  <c r="AI34" i="53"/>
  <c r="AH34" i="53"/>
  <c r="AG34" i="53"/>
  <c r="AF34" i="53"/>
  <c r="AE34" i="53"/>
  <c r="AD34" i="53"/>
  <c r="AC34" i="53"/>
  <c r="AB34" i="53"/>
  <c r="AA34" i="53"/>
  <c r="Z34" i="53"/>
  <c r="Y34" i="53"/>
  <c r="X34" i="53"/>
  <c r="W34" i="53"/>
  <c r="V34" i="53"/>
  <c r="U34" i="53"/>
  <c r="T34" i="53"/>
  <c r="S34" i="53"/>
  <c r="R34" i="53"/>
  <c r="Q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D34" i="53"/>
  <c r="BW33" i="53"/>
  <c r="BU33" i="53"/>
  <c r="BT33" i="53"/>
  <c r="BR33" i="53"/>
  <c r="BQ33" i="53"/>
  <c r="BO33" i="53"/>
  <c r="BN33" i="53"/>
  <c r="BM33" i="53"/>
  <c r="BL33" i="53"/>
  <c r="BK33" i="53"/>
  <c r="BJ33" i="53"/>
  <c r="BI33" i="53"/>
  <c r="BH33" i="53"/>
  <c r="BG33" i="53"/>
  <c r="BF33" i="53"/>
  <c r="BE33" i="53"/>
  <c r="BD33" i="53"/>
  <c r="BC33" i="53"/>
  <c r="BB33" i="53"/>
  <c r="BA33" i="53"/>
  <c r="AZ33" i="53"/>
  <c r="AY33" i="53"/>
  <c r="AX33" i="53"/>
  <c r="AW33" i="53"/>
  <c r="AV33" i="53"/>
  <c r="AU33" i="53"/>
  <c r="AT33" i="53"/>
  <c r="AS33" i="53"/>
  <c r="AR33" i="53"/>
  <c r="AQ33" i="53"/>
  <c r="AP33" i="53"/>
  <c r="AO33" i="53"/>
  <c r="AN33" i="53"/>
  <c r="AM33" i="53"/>
  <c r="AL33" i="53"/>
  <c r="AK33" i="53"/>
  <c r="AJ33" i="53"/>
  <c r="AI33" i="53"/>
  <c r="AH33" i="53"/>
  <c r="AG33" i="53"/>
  <c r="AF33" i="53"/>
  <c r="AE33" i="53"/>
  <c r="AD33" i="53"/>
  <c r="AC33" i="53"/>
  <c r="AB33" i="53"/>
  <c r="AA33" i="53"/>
  <c r="Z33" i="53"/>
  <c r="Y33" i="53"/>
  <c r="X33" i="53"/>
  <c r="W33" i="53"/>
  <c r="V33" i="53"/>
  <c r="U33" i="53"/>
  <c r="T33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D33" i="53"/>
  <c r="BW32" i="53"/>
  <c r="BU32" i="53"/>
  <c r="BT32" i="53"/>
  <c r="BV32" i="53" s="1"/>
  <c r="BR32" i="53"/>
  <c r="BS32" i="53" s="1"/>
  <c r="BQ32" i="53"/>
  <c r="BO32" i="53"/>
  <c r="BN32" i="53"/>
  <c r="BM32" i="53"/>
  <c r="BL32" i="53"/>
  <c r="BK32" i="53"/>
  <c r="BJ32" i="53"/>
  <c r="BI32" i="53"/>
  <c r="BH32" i="53"/>
  <c r="BG32" i="53"/>
  <c r="BF32" i="53"/>
  <c r="BE32" i="53"/>
  <c r="BD32" i="53"/>
  <c r="BC32" i="53"/>
  <c r="BB32" i="53"/>
  <c r="BA32" i="53"/>
  <c r="AZ32" i="53"/>
  <c r="AY32" i="53"/>
  <c r="AX32" i="53"/>
  <c r="AW32" i="53"/>
  <c r="AV32" i="53"/>
  <c r="AU32" i="53"/>
  <c r="AT32" i="53"/>
  <c r="AS32" i="53"/>
  <c r="AR32" i="53"/>
  <c r="AQ32" i="53"/>
  <c r="AP32" i="53"/>
  <c r="AO32" i="53"/>
  <c r="AN32" i="53"/>
  <c r="AM32" i="53"/>
  <c r="AL32" i="53"/>
  <c r="AK32" i="53"/>
  <c r="AJ32" i="53"/>
  <c r="AI32" i="53"/>
  <c r="AH32" i="53"/>
  <c r="AG32" i="53"/>
  <c r="AF32" i="53"/>
  <c r="AE32" i="53"/>
  <c r="AD32" i="53"/>
  <c r="AC32" i="53"/>
  <c r="AB32" i="53"/>
  <c r="AA32" i="53"/>
  <c r="Z32" i="53"/>
  <c r="Y32" i="53"/>
  <c r="X32" i="53"/>
  <c r="W32" i="53"/>
  <c r="V32" i="53"/>
  <c r="U32" i="53"/>
  <c r="T32" i="53"/>
  <c r="S32" i="53"/>
  <c r="R32" i="53"/>
  <c r="Q32" i="53"/>
  <c r="P32" i="53"/>
  <c r="O32" i="53"/>
  <c r="N32" i="53"/>
  <c r="M32" i="53"/>
  <c r="L32" i="53"/>
  <c r="K32" i="53"/>
  <c r="J32" i="53"/>
  <c r="I32" i="53"/>
  <c r="H32" i="53"/>
  <c r="G32" i="53"/>
  <c r="F32" i="53"/>
  <c r="E32" i="53"/>
  <c r="D32" i="53"/>
  <c r="BW31" i="53"/>
  <c r="BU31" i="53"/>
  <c r="BT31" i="53"/>
  <c r="BR31" i="53"/>
  <c r="BQ31" i="53"/>
  <c r="BO31" i="53"/>
  <c r="BN31" i="53"/>
  <c r="BM31" i="53"/>
  <c r="BL31" i="53"/>
  <c r="BK31" i="53"/>
  <c r="BJ31" i="53"/>
  <c r="BI31" i="53"/>
  <c r="BH31" i="53"/>
  <c r="BG31" i="53"/>
  <c r="BF31" i="53"/>
  <c r="BE31" i="53"/>
  <c r="BD31" i="53"/>
  <c r="BC31" i="53"/>
  <c r="BB31" i="53"/>
  <c r="BA31" i="53"/>
  <c r="AZ31" i="53"/>
  <c r="AY31" i="53"/>
  <c r="AX31" i="53"/>
  <c r="AW31" i="53"/>
  <c r="AV31" i="53"/>
  <c r="AU31" i="53"/>
  <c r="AT31" i="53"/>
  <c r="AS31" i="53"/>
  <c r="AR31" i="53"/>
  <c r="AQ31" i="53"/>
  <c r="AP31" i="53"/>
  <c r="AO31" i="53"/>
  <c r="AN31" i="53"/>
  <c r="AM31" i="53"/>
  <c r="AL31" i="53"/>
  <c r="AK31" i="53"/>
  <c r="AJ31" i="53"/>
  <c r="AI31" i="53"/>
  <c r="AH31" i="53"/>
  <c r="AG31" i="53"/>
  <c r="AF31" i="53"/>
  <c r="AE31" i="53"/>
  <c r="AD31" i="53"/>
  <c r="AC31" i="53"/>
  <c r="AB31" i="53"/>
  <c r="AA31" i="53"/>
  <c r="Z31" i="53"/>
  <c r="Y31" i="53"/>
  <c r="X31" i="53"/>
  <c r="W31" i="53"/>
  <c r="V31" i="53"/>
  <c r="U31" i="53"/>
  <c r="T31" i="53"/>
  <c r="S31" i="53"/>
  <c r="R31" i="53"/>
  <c r="Q31" i="53"/>
  <c r="P31" i="53"/>
  <c r="O31" i="53"/>
  <c r="N31" i="53"/>
  <c r="M31" i="53"/>
  <c r="L31" i="53"/>
  <c r="K31" i="53"/>
  <c r="J31" i="53"/>
  <c r="I31" i="53"/>
  <c r="H31" i="53"/>
  <c r="G31" i="53"/>
  <c r="F31" i="53"/>
  <c r="E31" i="53"/>
  <c r="D31" i="53"/>
  <c r="BW30" i="53"/>
  <c r="BU30" i="53"/>
  <c r="BV30" i="53" s="1"/>
  <c r="BT30" i="53"/>
  <c r="BR30" i="53"/>
  <c r="BQ30" i="53"/>
  <c r="BO30" i="53"/>
  <c r="BN30" i="53"/>
  <c r="BM30" i="53"/>
  <c r="BL30" i="53"/>
  <c r="BK30" i="53"/>
  <c r="BJ30" i="53"/>
  <c r="BI30" i="53"/>
  <c r="BH30" i="53"/>
  <c r="BG30" i="53"/>
  <c r="BF30" i="53"/>
  <c r="BE30" i="53"/>
  <c r="BD30" i="53"/>
  <c r="BC30" i="53"/>
  <c r="BB30" i="53"/>
  <c r="BA30" i="53"/>
  <c r="AZ30" i="53"/>
  <c r="AY30" i="53"/>
  <c r="AX30" i="53"/>
  <c r="AW30" i="53"/>
  <c r="AV30" i="53"/>
  <c r="AU30" i="53"/>
  <c r="AT30" i="53"/>
  <c r="AS30" i="53"/>
  <c r="AR30" i="53"/>
  <c r="AQ30" i="53"/>
  <c r="AP30" i="53"/>
  <c r="AO30" i="53"/>
  <c r="AN30" i="53"/>
  <c r="AM30" i="53"/>
  <c r="AL30" i="53"/>
  <c r="AK30" i="53"/>
  <c r="AJ30" i="53"/>
  <c r="AI30" i="53"/>
  <c r="AH30" i="53"/>
  <c r="AG30" i="53"/>
  <c r="AF30" i="53"/>
  <c r="AE30" i="53"/>
  <c r="AD30" i="53"/>
  <c r="AC30" i="53"/>
  <c r="AB30" i="53"/>
  <c r="AA30" i="53"/>
  <c r="Z30" i="53"/>
  <c r="Y30" i="53"/>
  <c r="X30" i="53"/>
  <c r="W30" i="53"/>
  <c r="V30" i="53"/>
  <c r="U30" i="53"/>
  <c r="T30" i="53"/>
  <c r="S30" i="53"/>
  <c r="R30" i="53"/>
  <c r="Q30" i="53"/>
  <c r="P30" i="53"/>
  <c r="O30" i="53"/>
  <c r="N30" i="53"/>
  <c r="M30" i="53"/>
  <c r="L30" i="53"/>
  <c r="K30" i="53"/>
  <c r="J30" i="53"/>
  <c r="I30" i="53"/>
  <c r="H30" i="53"/>
  <c r="G30" i="53"/>
  <c r="F30" i="53"/>
  <c r="E30" i="53"/>
  <c r="D30" i="53"/>
  <c r="BW29" i="53"/>
  <c r="BU29" i="53"/>
  <c r="BT29" i="53"/>
  <c r="BR29" i="53"/>
  <c r="BQ29" i="53"/>
  <c r="BO29" i="53"/>
  <c r="BN29" i="53"/>
  <c r="BM29" i="53"/>
  <c r="BL29" i="53"/>
  <c r="BK29" i="53"/>
  <c r="BJ29" i="53"/>
  <c r="BI29" i="53"/>
  <c r="BH29" i="53"/>
  <c r="BG29" i="53"/>
  <c r="BF29" i="53"/>
  <c r="BE29" i="53"/>
  <c r="BD29" i="53"/>
  <c r="BC29" i="53"/>
  <c r="BB29" i="53"/>
  <c r="BA29" i="53"/>
  <c r="AZ29" i="53"/>
  <c r="AY29" i="53"/>
  <c r="AX29" i="53"/>
  <c r="AW29" i="53"/>
  <c r="AV29" i="53"/>
  <c r="AU29" i="53"/>
  <c r="AT29" i="53"/>
  <c r="AS29" i="53"/>
  <c r="AR29" i="53"/>
  <c r="AQ29" i="53"/>
  <c r="AP29" i="53"/>
  <c r="AO29" i="53"/>
  <c r="AN29" i="53"/>
  <c r="AM29" i="53"/>
  <c r="AL29" i="53"/>
  <c r="AK29" i="53"/>
  <c r="AJ29" i="53"/>
  <c r="AI29" i="53"/>
  <c r="AH29" i="53"/>
  <c r="AG29" i="53"/>
  <c r="AF29" i="53"/>
  <c r="AE29" i="53"/>
  <c r="AD29" i="53"/>
  <c r="AC29" i="53"/>
  <c r="AB29" i="53"/>
  <c r="AA29" i="53"/>
  <c r="Z29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I29" i="53"/>
  <c r="H29" i="53"/>
  <c r="G29" i="53"/>
  <c r="F29" i="53"/>
  <c r="E29" i="53"/>
  <c r="D29" i="53"/>
  <c r="BW28" i="53"/>
  <c r="BU28" i="53"/>
  <c r="BT28" i="53"/>
  <c r="BR28" i="53"/>
  <c r="BQ28" i="53"/>
  <c r="BO28" i="53"/>
  <c r="BN28" i="53"/>
  <c r="BM28" i="53"/>
  <c r="BL28" i="53"/>
  <c r="BK28" i="53"/>
  <c r="BJ28" i="53"/>
  <c r="BI28" i="53"/>
  <c r="BH28" i="53"/>
  <c r="BG28" i="53"/>
  <c r="BF28" i="53"/>
  <c r="BE28" i="53"/>
  <c r="BD28" i="53"/>
  <c r="BC28" i="53"/>
  <c r="BB28" i="53"/>
  <c r="BA28" i="53"/>
  <c r="AZ28" i="53"/>
  <c r="AY28" i="53"/>
  <c r="AX28" i="53"/>
  <c r="AW28" i="53"/>
  <c r="AV28" i="53"/>
  <c r="AU28" i="53"/>
  <c r="AT28" i="53"/>
  <c r="AS28" i="53"/>
  <c r="AR28" i="53"/>
  <c r="AQ28" i="53"/>
  <c r="AP28" i="53"/>
  <c r="AO28" i="53"/>
  <c r="AN28" i="53"/>
  <c r="AM28" i="53"/>
  <c r="AL28" i="53"/>
  <c r="AK28" i="53"/>
  <c r="AJ28" i="53"/>
  <c r="AI28" i="53"/>
  <c r="AH28" i="53"/>
  <c r="AG28" i="53"/>
  <c r="AF28" i="53"/>
  <c r="AE28" i="53"/>
  <c r="AD28" i="53"/>
  <c r="AC28" i="53"/>
  <c r="AB28" i="53"/>
  <c r="AA28" i="53"/>
  <c r="Z28" i="53"/>
  <c r="Y28" i="53"/>
  <c r="X28" i="53"/>
  <c r="W28" i="53"/>
  <c r="V28" i="53"/>
  <c r="U28" i="53"/>
  <c r="T28" i="53"/>
  <c r="S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F28" i="53"/>
  <c r="E28" i="53"/>
  <c r="D28" i="53"/>
  <c r="BW27" i="53"/>
  <c r="BU27" i="53"/>
  <c r="BT27" i="53"/>
  <c r="BR27" i="53"/>
  <c r="BQ27" i="53"/>
  <c r="BO27" i="53"/>
  <c r="BN27" i="53"/>
  <c r="BM27" i="53"/>
  <c r="BL27" i="53"/>
  <c r="BK27" i="53"/>
  <c r="BJ27" i="53"/>
  <c r="BI27" i="53"/>
  <c r="BH27" i="53"/>
  <c r="BG27" i="53"/>
  <c r="BF27" i="53"/>
  <c r="BE27" i="53"/>
  <c r="BD27" i="53"/>
  <c r="BC27" i="53"/>
  <c r="BB27" i="53"/>
  <c r="BA27" i="53"/>
  <c r="AZ27" i="53"/>
  <c r="AY27" i="53"/>
  <c r="AX27" i="53"/>
  <c r="AW27" i="53"/>
  <c r="AV27" i="53"/>
  <c r="AU27" i="53"/>
  <c r="AT27" i="53"/>
  <c r="AS27" i="53"/>
  <c r="AR27" i="53"/>
  <c r="AQ27" i="53"/>
  <c r="AP27" i="53"/>
  <c r="AO27" i="53"/>
  <c r="AN27" i="53"/>
  <c r="AM27" i="53"/>
  <c r="AL27" i="53"/>
  <c r="AK27" i="53"/>
  <c r="AJ27" i="53"/>
  <c r="AI27" i="53"/>
  <c r="AH27" i="53"/>
  <c r="AG27" i="53"/>
  <c r="AF27" i="53"/>
  <c r="AE27" i="53"/>
  <c r="AD27" i="53"/>
  <c r="AC27" i="53"/>
  <c r="AB27" i="53"/>
  <c r="AA27" i="53"/>
  <c r="Z27" i="53"/>
  <c r="Y27" i="53"/>
  <c r="X27" i="53"/>
  <c r="W27" i="53"/>
  <c r="V27" i="53"/>
  <c r="U27" i="53"/>
  <c r="T27" i="53"/>
  <c r="S27" i="53"/>
  <c r="R27" i="53"/>
  <c r="Q27" i="53"/>
  <c r="P27" i="53"/>
  <c r="O27" i="53"/>
  <c r="N27" i="53"/>
  <c r="M27" i="53"/>
  <c r="L27" i="53"/>
  <c r="K27" i="53"/>
  <c r="J27" i="53"/>
  <c r="I27" i="53"/>
  <c r="H27" i="53"/>
  <c r="G27" i="53"/>
  <c r="F27" i="53"/>
  <c r="E27" i="53"/>
  <c r="D27" i="53"/>
  <c r="BW26" i="53"/>
  <c r="BU26" i="53"/>
  <c r="BT26" i="53"/>
  <c r="BR26" i="53"/>
  <c r="BQ26" i="53"/>
  <c r="BS26" i="53" s="1"/>
  <c r="BO26" i="53"/>
  <c r="BN26" i="53"/>
  <c r="BM26" i="53"/>
  <c r="BL26" i="53"/>
  <c r="BK26" i="53"/>
  <c r="BJ26" i="53"/>
  <c r="BI26" i="53"/>
  <c r="BH26" i="53"/>
  <c r="BG26" i="53"/>
  <c r="BF26" i="53"/>
  <c r="BE26" i="53"/>
  <c r="BD26" i="53"/>
  <c r="BC26" i="53"/>
  <c r="BB26" i="53"/>
  <c r="BA26" i="53"/>
  <c r="AZ26" i="53"/>
  <c r="AY26" i="53"/>
  <c r="AX26" i="53"/>
  <c r="AW26" i="53"/>
  <c r="AV26" i="53"/>
  <c r="AU26" i="53"/>
  <c r="AT26" i="53"/>
  <c r="AS26" i="53"/>
  <c r="AR26" i="53"/>
  <c r="AQ26" i="53"/>
  <c r="AP26" i="53"/>
  <c r="AO26" i="53"/>
  <c r="AN26" i="53"/>
  <c r="AM26" i="53"/>
  <c r="AL26" i="53"/>
  <c r="AK26" i="53"/>
  <c r="AJ26" i="53"/>
  <c r="AI26" i="53"/>
  <c r="AH26" i="53"/>
  <c r="AG26" i="53"/>
  <c r="AF26" i="53"/>
  <c r="AE26" i="53"/>
  <c r="AD26" i="53"/>
  <c r="AC26" i="53"/>
  <c r="AB26" i="53"/>
  <c r="AA26" i="53"/>
  <c r="Z26" i="53"/>
  <c r="Y26" i="53"/>
  <c r="X26" i="53"/>
  <c r="W26" i="53"/>
  <c r="V26" i="53"/>
  <c r="U26" i="53"/>
  <c r="T26" i="53"/>
  <c r="S26" i="53"/>
  <c r="R26" i="53"/>
  <c r="Q26" i="53"/>
  <c r="P26" i="53"/>
  <c r="O26" i="53"/>
  <c r="N26" i="53"/>
  <c r="M26" i="53"/>
  <c r="L26" i="53"/>
  <c r="K26" i="53"/>
  <c r="J26" i="53"/>
  <c r="I26" i="53"/>
  <c r="H26" i="53"/>
  <c r="G26" i="53"/>
  <c r="F26" i="53"/>
  <c r="E26" i="53"/>
  <c r="D26" i="53"/>
  <c r="BW25" i="53"/>
  <c r="BU25" i="53"/>
  <c r="BT25" i="53"/>
  <c r="BR25" i="53"/>
  <c r="BQ25" i="53"/>
  <c r="BO25" i="53"/>
  <c r="BN25" i="53"/>
  <c r="BM25" i="53"/>
  <c r="BL25" i="53"/>
  <c r="BK25" i="53"/>
  <c r="BJ25" i="53"/>
  <c r="BI25" i="53"/>
  <c r="BH25" i="53"/>
  <c r="BG25" i="53"/>
  <c r="BF25" i="53"/>
  <c r="BE25" i="53"/>
  <c r="BD25" i="53"/>
  <c r="BC25" i="53"/>
  <c r="BB25" i="53"/>
  <c r="BA25" i="53"/>
  <c r="AZ25" i="53"/>
  <c r="AY25" i="53"/>
  <c r="AX25" i="53"/>
  <c r="AW25" i="53"/>
  <c r="AV25" i="53"/>
  <c r="AU25" i="53"/>
  <c r="AT25" i="53"/>
  <c r="AS25" i="53"/>
  <c r="AR25" i="53"/>
  <c r="AQ25" i="53"/>
  <c r="AP25" i="53"/>
  <c r="AO25" i="53"/>
  <c r="AN25" i="53"/>
  <c r="AM25" i="53"/>
  <c r="AL25" i="53"/>
  <c r="AK25" i="53"/>
  <c r="AJ25" i="53"/>
  <c r="AI25" i="53"/>
  <c r="AH25" i="53"/>
  <c r="AG25" i="53"/>
  <c r="AF25" i="53"/>
  <c r="AE25" i="53"/>
  <c r="AD25" i="53"/>
  <c r="AC25" i="53"/>
  <c r="AB25" i="53"/>
  <c r="AA25" i="53"/>
  <c r="Z25" i="53"/>
  <c r="Y25" i="53"/>
  <c r="X25" i="53"/>
  <c r="W25" i="53"/>
  <c r="V25" i="53"/>
  <c r="U25" i="53"/>
  <c r="T25" i="53"/>
  <c r="S25" i="53"/>
  <c r="R25" i="53"/>
  <c r="Q25" i="53"/>
  <c r="P25" i="53"/>
  <c r="O25" i="53"/>
  <c r="N25" i="53"/>
  <c r="M25" i="53"/>
  <c r="L25" i="53"/>
  <c r="K25" i="53"/>
  <c r="J25" i="53"/>
  <c r="I25" i="53"/>
  <c r="H25" i="53"/>
  <c r="G25" i="53"/>
  <c r="F25" i="53"/>
  <c r="E25" i="53"/>
  <c r="D25" i="53"/>
  <c r="BW24" i="53"/>
  <c r="BU24" i="53"/>
  <c r="BT24" i="53"/>
  <c r="BR24" i="53"/>
  <c r="BQ24" i="53"/>
  <c r="BO24" i="53"/>
  <c r="BN24" i="53"/>
  <c r="BM24" i="53"/>
  <c r="BL24" i="53"/>
  <c r="BK24" i="53"/>
  <c r="BJ24" i="53"/>
  <c r="BI24" i="53"/>
  <c r="BH24" i="53"/>
  <c r="BG24" i="53"/>
  <c r="BF24" i="53"/>
  <c r="BE24" i="53"/>
  <c r="BD24" i="53"/>
  <c r="BC24" i="53"/>
  <c r="BB24" i="53"/>
  <c r="BA24" i="53"/>
  <c r="AZ24" i="53"/>
  <c r="AY24" i="53"/>
  <c r="AX24" i="53"/>
  <c r="AW24" i="53"/>
  <c r="AV24" i="53"/>
  <c r="AU24" i="53"/>
  <c r="AT24" i="53"/>
  <c r="AS24" i="53"/>
  <c r="AR24" i="53"/>
  <c r="AQ24" i="53"/>
  <c r="AP24" i="53"/>
  <c r="AO24" i="53"/>
  <c r="AN24" i="53"/>
  <c r="AM24" i="53"/>
  <c r="AL24" i="53"/>
  <c r="AK24" i="53"/>
  <c r="AJ24" i="53"/>
  <c r="AI24" i="53"/>
  <c r="AH24" i="53"/>
  <c r="AG24" i="53"/>
  <c r="AF24" i="53"/>
  <c r="AE24" i="53"/>
  <c r="AD24" i="53"/>
  <c r="AC24" i="53"/>
  <c r="AB24" i="53"/>
  <c r="AA24" i="53"/>
  <c r="Z24" i="53"/>
  <c r="Y24" i="53"/>
  <c r="X24" i="53"/>
  <c r="W24" i="53"/>
  <c r="V24" i="53"/>
  <c r="U24" i="53"/>
  <c r="T24" i="53"/>
  <c r="S24" i="53"/>
  <c r="R24" i="53"/>
  <c r="Q24" i="53"/>
  <c r="P24" i="53"/>
  <c r="O24" i="53"/>
  <c r="N24" i="53"/>
  <c r="M24" i="53"/>
  <c r="L24" i="53"/>
  <c r="K24" i="53"/>
  <c r="J24" i="53"/>
  <c r="I24" i="53"/>
  <c r="H24" i="53"/>
  <c r="G24" i="53"/>
  <c r="F24" i="53"/>
  <c r="E24" i="53"/>
  <c r="D24" i="53"/>
  <c r="BW23" i="53"/>
  <c r="BU23" i="53"/>
  <c r="BT23" i="53"/>
  <c r="BR23" i="53"/>
  <c r="BQ23" i="53"/>
  <c r="BO23" i="53"/>
  <c r="BN23" i="53"/>
  <c r="BM23" i="53"/>
  <c r="BL23" i="53"/>
  <c r="BK23" i="53"/>
  <c r="BJ23" i="53"/>
  <c r="BI23" i="53"/>
  <c r="BH23" i="53"/>
  <c r="BG23" i="53"/>
  <c r="BF23" i="53"/>
  <c r="BE23" i="53"/>
  <c r="BD23" i="53"/>
  <c r="BC23" i="53"/>
  <c r="BB23" i="53"/>
  <c r="BA23" i="53"/>
  <c r="AZ23" i="53"/>
  <c r="AY23" i="53"/>
  <c r="AX23" i="53"/>
  <c r="AW23" i="53"/>
  <c r="AV23" i="53"/>
  <c r="AU23" i="53"/>
  <c r="AT23" i="53"/>
  <c r="AS23" i="53"/>
  <c r="AR23" i="53"/>
  <c r="AQ23" i="53"/>
  <c r="AP23" i="53"/>
  <c r="AO23" i="53"/>
  <c r="AN23" i="53"/>
  <c r="AM23" i="53"/>
  <c r="AL23" i="53"/>
  <c r="AK23" i="53"/>
  <c r="AJ23" i="53"/>
  <c r="AI23" i="53"/>
  <c r="AH23" i="53"/>
  <c r="AG23" i="53"/>
  <c r="AF23" i="53"/>
  <c r="AE23" i="53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I23" i="53"/>
  <c r="H23" i="53"/>
  <c r="G23" i="53"/>
  <c r="F23" i="53"/>
  <c r="E23" i="53"/>
  <c r="D23" i="53"/>
  <c r="BW22" i="53"/>
  <c r="BU22" i="53"/>
  <c r="BT22" i="53"/>
  <c r="BV22" i="53" s="1"/>
  <c r="BR22" i="53"/>
  <c r="BQ22" i="53"/>
  <c r="BO22" i="53"/>
  <c r="BN22" i="53"/>
  <c r="BM22" i="53"/>
  <c r="BL22" i="53"/>
  <c r="BK22" i="53"/>
  <c r="BJ22" i="53"/>
  <c r="BI22" i="53"/>
  <c r="BH22" i="53"/>
  <c r="BG22" i="53"/>
  <c r="BF22" i="53"/>
  <c r="BE22" i="53"/>
  <c r="BD22" i="53"/>
  <c r="BC22" i="53"/>
  <c r="BB22" i="53"/>
  <c r="BA22" i="53"/>
  <c r="AZ22" i="53"/>
  <c r="AY22" i="53"/>
  <c r="AX22" i="53"/>
  <c r="AW22" i="53"/>
  <c r="AV22" i="53"/>
  <c r="AU22" i="53"/>
  <c r="AT22" i="53"/>
  <c r="AS22" i="53"/>
  <c r="AR22" i="53"/>
  <c r="AQ22" i="53"/>
  <c r="AP22" i="53"/>
  <c r="AO22" i="53"/>
  <c r="AN22" i="53"/>
  <c r="AM22" i="53"/>
  <c r="AL22" i="53"/>
  <c r="AK22" i="53"/>
  <c r="AJ22" i="53"/>
  <c r="AI22" i="53"/>
  <c r="AH22" i="53"/>
  <c r="AG22" i="53"/>
  <c r="AF22" i="53"/>
  <c r="AE22" i="53"/>
  <c r="AD22" i="53"/>
  <c r="AC22" i="53"/>
  <c r="AB22" i="53"/>
  <c r="AA22" i="53"/>
  <c r="Z22" i="53"/>
  <c r="Y22" i="53"/>
  <c r="X22" i="53"/>
  <c r="W22" i="53"/>
  <c r="V22" i="53"/>
  <c r="U22" i="53"/>
  <c r="T22" i="53"/>
  <c r="S22" i="53"/>
  <c r="R22" i="53"/>
  <c r="Q22" i="53"/>
  <c r="P22" i="53"/>
  <c r="O22" i="53"/>
  <c r="N22" i="53"/>
  <c r="M22" i="53"/>
  <c r="L22" i="53"/>
  <c r="K22" i="53"/>
  <c r="J22" i="53"/>
  <c r="I22" i="53"/>
  <c r="H22" i="53"/>
  <c r="G22" i="53"/>
  <c r="F22" i="53"/>
  <c r="E22" i="53"/>
  <c r="D22" i="53"/>
  <c r="BW21" i="53"/>
  <c r="BU21" i="53"/>
  <c r="BT21" i="53"/>
  <c r="BR21" i="53"/>
  <c r="BQ21" i="53"/>
  <c r="BO21" i="53"/>
  <c r="BN21" i="53"/>
  <c r="BM21" i="53"/>
  <c r="BL21" i="53"/>
  <c r="BK21" i="53"/>
  <c r="BJ21" i="53"/>
  <c r="BI21" i="53"/>
  <c r="BH21" i="53"/>
  <c r="BG21" i="53"/>
  <c r="BF21" i="53"/>
  <c r="BE21" i="53"/>
  <c r="BD21" i="53"/>
  <c r="BC21" i="53"/>
  <c r="BB21" i="53"/>
  <c r="BA21" i="53"/>
  <c r="AZ21" i="53"/>
  <c r="AY21" i="53"/>
  <c r="AX21" i="53"/>
  <c r="AW21" i="53"/>
  <c r="AV21" i="53"/>
  <c r="AU21" i="53"/>
  <c r="AT21" i="53"/>
  <c r="AS21" i="53"/>
  <c r="AR21" i="53"/>
  <c r="AQ21" i="53"/>
  <c r="AP21" i="53"/>
  <c r="AO21" i="53"/>
  <c r="AN21" i="53"/>
  <c r="AM21" i="53"/>
  <c r="AL21" i="53"/>
  <c r="AK21" i="53"/>
  <c r="AJ21" i="53"/>
  <c r="AI21" i="53"/>
  <c r="AH21" i="53"/>
  <c r="AG21" i="53"/>
  <c r="AF21" i="53"/>
  <c r="AE21" i="53"/>
  <c r="AD21" i="53"/>
  <c r="AC21" i="53"/>
  <c r="AB21" i="53"/>
  <c r="AA21" i="53"/>
  <c r="Z21" i="53"/>
  <c r="Y21" i="53"/>
  <c r="X21" i="53"/>
  <c r="W21" i="53"/>
  <c r="V21" i="53"/>
  <c r="U21" i="53"/>
  <c r="T21" i="53"/>
  <c r="S21" i="53"/>
  <c r="R21" i="53"/>
  <c r="Q21" i="53"/>
  <c r="P21" i="53"/>
  <c r="O21" i="53"/>
  <c r="N21" i="53"/>
  <c r="M21" i="53"/>
  <c r="L21" i="53"/>
  <c r="K21" i="53"/>
  <c r="J21" i="53"/>
  <c r="I21" i="53"/>
  <c r="H21" i="53"/>
  <c r="G21" i="53"/>
  <c r="F21" i="53"/>
  <c r="E21" i="53"/>
  <c r="D21" i="53"/>
  <c r="BW20" i="53"/>
  <c r="BU20" i="53"/>
  <c r="BT20" i="53"/>
  <c r="BR20" i="53"/>
  <c r="BQ20" i="53"/>
  <c r="BS20" i="53" s="1"/>
  <c r="BO20" i="53"/>
  <c r="BN20" i="53"/>
  <c r="BM20" i="53"/>
  <c r="BL20" i="53"/>
  <c r="BK20" i="53"/>
  <c r="BJ20" i="53"/>
  <c r="BI20" i="53"/>
  <c r="BH20" i="53"/>
  <c r="BG20" i="53"/>
  <c r="BF20" i="53"/>
  <c r="BE20" i="53"/>
  <c r="BD20" i="53"/>
  <c r="BC20" i="53"/>
  <c r="BB20" i="53"/>
  <c r="BA20" i="53"/>
  <c r="AZ20" i="53"/>
  <c r="AY20" i="53"/>
  <c r="AX20" i="53"/>
  <c r="AW20" i="53"/>
  <c r="AV20" i="53"/>
  <c r="AU20" i="53"/>
  <c r="AT20" i="53"/>
  <c r="AS20" i="53"/>
  <c r="AR20" i="53"/>
  <c r="AQ20" i="53"/>
  <c r="AP20" i="53"/>
  <c r="AO20" i="53"/>
  <c r="AN20" i="53"/>
  <c r="AM20" i="53"/>
  <c r="AL20" i="53"/>
  <c r="AK20" i="53"/>
  <c r="AJ20" i="53"/>
  <c r="AI20" i="53"/>
  <c r="AH20" i="53"/>
  <c r="AG20" i="53"/>
  <c r="AF20" i="53"/>
  <c r="AE20" i="53"/>
  <c r="AD20" i="53"/>
  <c r="AC20" i="53"/>
  <c r="AB20" i="53"/>
  <c r="AA20" i="53"/>
  <c r="Z20" i="53"/>
  <c r="Y20" i="53"/>
  <c r="X20" i="53"/>
  <c r="W20" i="53"/>
  <c r="V20" i="53"/>
  <c r="U20" i="53"/>
  <c r="T20" i="53"/>
  <c r="S20" i="53"/>
  <c r="R20" i="53"/>
  <c r="Q20" i="53"/>
  <c r="P20" i="53"/>
  <c r="O20" i="53"/>
  <c r="N20" i="53"/>
  <c r="M20" i="53"/>
  <c r="L20" i="53"/>
  <c r="K20" i="53"/>
  <c r="J20" i="53"/>
  <c r="I20" i="53"/>
  <c r="H20" i="53"/>
  <c r="G20" i="53"/>
  <c r="F20" i="53"/>
  <c r="E20" i="53"/>
  <c r="D20" i="53"/>
  <c r="BW19" i="53"/>
  <c r="BU19" i="53"/>
  <c r="BT19" i="53"/>
  <c r="BR19" i="53"/>
  <c r="BQ19" i="53"/>
  <c r="BO19" i="53"/>
  <c r="BN19" i="53"/>
  <c r="BM19" i="53"/>
  <c r="BL19" i="53"/>
  <c r="BK19" i="53"/>
  <c r="BJ19" i="53"/>
  <c r="BI19" i="53"/>
  <c r="BH19" i="53"/>
  <c r="BG19" i="53"/>
  <c r="BF19" i="53"/>
  <c r="BE19" i="53"/>
  <c r="BD19" i="53"/>
  <c r="BC19" i="53"/>
  <c r="BB19" i="53"/>
  <c r="BA19" i="53"/>
  <c r="AZ19" i="53"/>
  <c r="AY19" i="53"/>
  <c r="AX19" i="53"/>
  <c r="AW19" i="53"/>
  <c r="AV19" i="53"/>
  <c r="AU19" i="53"/>
  <c r="AT19" i="53"/>
  <c r="AS19" i="53"/>
  <c r="AR19" i="53"/>
  <c r="AQ19" i="53"/>
  <c r="AP19" i="53"/>
  <c r="AO19" i="53"/>
  <c r="AN19" i="53"/>
  <c r="AM19" i="53"/>
  <c r="AL19" i="53"/>
  <c r="AK19" i="53"/>
  <c r="AJ19" i="53"/>
  <c r="AI19" i="53"/>
  <c r="AH19" i="53"/>
  <c r="AG19" i="53"/>
  <c r="AF19" i="53"/>
  <c r="AE19" i="53"/>
  <c r="AD19" i="53"/>
  <c r="AC19" i="53"/>
  <c r="AB19" i="53"/>
  <c r="AA19" i="53"/>
  <c r="Z19" i="53"/>
  <c r="Y19" i="53"/>
  <c r="X19" i="53"/>
  <c r="W19" i="53"/>
  <c r="V19" i="53"/>
  <c r="U19" i="53"/>
  <c r="T19" i="53"/>
  <c r="S19" i="53"/>
  <c r="R19" i="53"/>
  <c r="Q19" i="53"/>
  <c r="P19" i="53"/>
  <c r="O19" i="53"/>
  <c r="N19" i="53"/>
  <c r="M19" i="53"/>
  <c r="L19" i="53"/>
  <c r="K19" i="53"/>
  <c r="J19" i="53"/>
  <c r="I19" i="53"/>
  <c r="H19" i="53"/>
  <c r="G19" i="53"/>
  <c r="F19" i="53"/>
  <c r="E19" i="53"/>
  <c r="D19" i="53"/>
  <c r="BW18" i="53"/>
  <c r="BU18" i="53"/>
  <c r="BT18" i="53"/>
  <c r="BR18" i="53"/>
  <c r="BQ18" i="53"/>
  <c r="BO18" i="53"/>
  <c r="BN18" i="53"/>
  <c r="BM18" i="53"/>
  <c r="BL18" i="53"/>
  <c r="BK18" i="53"/>
  <c r="BJ18" i="53"/>
  <c r="BI18" i="53"/>
  <c r="BH18" i="53"/>
  <c r="BG18" i="53"/>
  <c r="BF18" i="53"/>
  <c r="BE18" i="53"/>
  <c r="BD18" i="53"/>
  <c r="BC18" i="53"/>
  <c r="BB18" i="53"/>
  <c r="BA18" i="53"/>
  <c r="AZ18" i="53"/>
  <c r="AY18" i="53"/>
  <c r="AX18" i="53"/>
  <c r="AW18" i="53"/>
  <c r="AV18" i="53"/>
  <c r="AU18" i="53"/>
  <c r="AT18" i="53"/>
  <c r="AS18" i="53"/>
  <c r="AR18" i="53"/>
  <c r="AQ18" i="53"/>
  <c r="AP18" i="53"/>
  <c r="AO18" i="53"/>
  <c r="AN18" i="53"/>
  <c r="AM18" i="53"/>
  <c r="AL18" i="53"/>
  <c r="AK18" i="53"/>
  <c r="AJ18" i="53"/>
  <c r="AI18" i="53"/>
  <c r="AH18" i="53"/>
  <c r="AG18" i="53"/>
  <c r="AF18" i="53"/>
  <c r="AE18" i="53"/>
  <c r="AD18" i="53"/>
  <c r="AC18" i="53"/>
  <c r="AB18" i="53"/>
  <c r="AA18" i="53"/>
  <c r="Z18" i="53"/>
  <c r="Y18" i="53"/>
  <c r="X18" i="53"/>
  <c r="W18" i="53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E18" i="53"/>
  <c r="D18" i="53"/>
  <c r="BW17" i="53"/>
  <c r="BU17" i="53"/>
  <c r="BT17" i="53"/>
  <c r="BR17" i="53"/>
  <c r="BQ17" i="53"/>
  <c r="BO17" i="53"/>
  <c r="BN17" i="53"/>
  <c r="BM17" i="53"/>
  <c r="BL17" i="53"/>
  <c r="BK17" i="53"/>
  <c r="BJ17" i="53"/>
  <c r="BI17" i="53"/>
  <c r="BH17" i="53"/>
  <c r="BG17" i="53"/>
  <c r="BF17" i="53"/>
  <c r="BE17" i="53"/>
  <c r="BD17" i="53"/>
  <c r="BC17" i="53"/>
  <c r="BB17" i="53"/>
  <c r="BA17" i="53"/>
  <c r="AZ17" i="53"/>
  <c r="AY17" i="53"/>
  <c r="AX17" i="53"/>
  <c r="AW17" i="53"/>
  <c r="AV17" i="53"/>
  <c r="AU17" i="53"/>
  <c r="AT17" i="53"/>
  <c r="AS17" i="53"/>
  <c r="AR17" i="53"/>
  <c r="AQ17" i="53"/>
  <c r="AP17" i="53"/>
  <c r="AO17" i="53"/>
  <c r="AN17" i="53"/>
  <c r="AM17" i="53"/>
  <c r="AL17" i="53"/>
  <c r="AK17" i="53"/>
  <c r="AJ17" i="53"/>
  <c r="AI17" i="53"/>
  <c r="AH17" i="53"/>
  <c r="AG17" i="53"/>
  <c r="AF17" i="53"/>
  <c r="AE17" i="53"/>
  <c r="AD17" i="53"/>
  <c r="AC17" i="53"/>
  <c r="AB17" i="53"/>
  <c r="AA17" i="53"/>
  <c r="Z17" i="53"/>
  <c r="Y17" i="53"/>
  <c r="X17" i="53"/>
  <c r="W17" i="53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BW16" i="53"/>
  <c r="BU16" i="53"/>
  <c r="BT16" i="53"/>
  <c r="BV16" i="53" s="1"/>
  <c r="BR16" i="53"/>
  <c r="BQ16" i="53"/>
  <c r="BO16" i="53"/>
  <c r="BN16" i="53"/>
  <c r="BM16" i="53"/>
  <c r="BL16" i="53"/>
  <c r="BK16" i="53"/>
  <c r="BJ16" i="53"/>
  <c r="BI16" i="53"/>
  <c r="BH16" i="53"/>
  <c r="BG16" i="53"/>
  <c r="BF16" i="53"/>
  <c r="BE16" i="53"/>
  <c r="BD16" i="53"/>
  <c r="BC16" i="53"/>
  <c r="BB16" i="53"/>
  <c r="BA16" i="53"/>
  <c r="AZ16" i="53"/>
  <c r="AY16" i="53"/>
  <c r="AX16" i="53"/>
  <c r="AW16" i="53"/>
  <c r="AV16" i="53"/>
  <c r="AU16" i="53"/>
  <c r="AT16" i="53"/>
  <c r="AS16" i="53"/>
  <c r="AR16" i="53"/>
  <c r="AQ16" i="53"/>
  <c r="AP16" i="53"/>
  <c r="AO16" i="53"/>
  <c r="AN16" i="53"/>
  <c r="AM16" i="53"/>
  <c r="AL16" i="53"/>
  <c r="AK16" i="53"/>
  <c r="AJ16" i="53"/>
  <c r="AI16" i="53"/>
  <c r="AH16" i="53"/>
  <c r="AG16" i="53"/>
  <c r="AF16" i="53"/>
  <c r="AE16" i="53"/>
  <c r="AD16" i="53"/>
  <c r="AC16" i="53"/>
  <c r="AB16" i="53"/>
  <c r="AA16" i="53"/>
  <c r="Z16" i="53"/>
  <c r="Y16" i="53"/>
  <c r="X16" i="53"/>
  <c r="W16" i="53"/>
  <c r="V16" i="53"/>
  <c r="U16" i="53"/>
  <c r="T16" i="53"/>
  <c r="S16" i="53"/>
  <c r="R16" i="53"/>
  <c r="Q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D16" i="53"/>
  <c r="BW15" i="53"/>
  <c r="BU15" i="53"/>
  <c r="BT15" i="53"/>
  <c r="BR15" i="53"/>
  <c r="BQ15" i="53"/>
  <c r="BO15" i="53"/>
  <c r="BN15" i="53"/>
  <c r="BM15" i="53"/>
  <c r="BL15" i="53"/>
  <c r="BK15" i="53"/>
  <c r="BJ15" i="53"/>
  <c r="BI15" i="53"/>
  <c r="BH15" i="53"/>
  <c r="BG15" i="53"/>
  <c r="BF15" i="53"/>
  <c r="BE15" i="53"/>
  <c r="BD15" i="53"/>
  <c r="BC15" i="53"/>
  <c r="BB15" i="53"/>
  <c r="BA15" i="53"/>
  <c r="AZ15" i="53"/>
  <c r="AY15" i="53"/>
  <c r="AX15" i="53"/>
  <c r="AW15" i="53"/>
  <c r="AV15" i="53"/>
  <c r="AU15" i="53"/>
  <c r="AT15" i="53"/>
  <c r="AS15" i="53"/>
  <c r="AR15" i="53"/>
  <c r="AQ15" i="53"/>
  <c r="AP15" i="53"/>
  <c r="AO15" i="53"/>
  <c r="AN15" i="53"/>
  <c r="AM15" i="53"/>
  <c r="AL15" i="53"/>
  <c r="AK15" i="53"/>
  <c r="AJ15" i="53"/>
  <c r="AI15" i="53"/>
  <c r="AH15" i="53"/>
  <c r="AG15" i="53"/>
  <c r="AF15" i="53"/>
  <c r="AE15" i="53"/>
  <c r="AD15" i="53"/>
  <c r="AC15" i="53"/>
  <c r="AB15" i="53"/>
  <c r="AA15" i="53"/>
  <c r="Z15" i="53"/>
  <c r="Y15" i="53"/>
  <c r="X15" i="53"/>
  <c r="W15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E15" i="53"/>
  <c r="D15" i="53"/>
  <c r="BW14" i="53"/>
  <c r="BU14" i="53"/>
  <c r="BT14" i="53"/>
  <c r="BR14" i="53"/>
  <c r="BQ14" i="53"/>
  <c r="BO14" i="53"/>
  <c r="BN14" i="53"/>
  <c r="BM14" i="53"/>
  <c r="BL14" i="53"/>
  <c r="BK14" i="53"/>
  <c r="BJ14" i="53"/>
  <c r="BI14" i="53"/>
  <c r="BH14" i="53"/>
  <c r="BG14" i="53"/>
  <c r="BF14" i="53"/>
  <c r="BE14" i="53"/>
  <c r="BD14" i="53"/>
  <c r="BC14" i="53"/>
  <c r="BB14" i="53"/>
  <c r="BA14" i="53"/>
  <c r="AZ14" i="53"/>
  <c r="AY14" i="53"/>
  <c r="AX14" i="53"/>
  <c r="AW14" i="53"/>
  <c r="AV14" i="53"/>
  <c r="AU14" i="53"/>
  <c r="AT14" i="53"/>
  <c r="AS14" i="53"/>
  <c r="AR14" i="53"/>
  <c r="AQ14" i="53"/>
  <c r="AP14" i="53"/>
  <c r="AO14" i="53"/>
  <c r="AN14" i="53"/>
  <c r="AM14" i="53"/>
  <c r="AL14" i="53"/>
  <c r="AK14" i="53"/>
  <c r="AJ14" i="53"/>
  <c r="AI14" i="53"/>
  <c r="AH14" i="53"/>
  <c r="AG14" i="53"/>
  <c r="AF14" i="53"/>
  <c r="AE14" i="53"/>
  <c r="AD14" i="53"/>
  <c r="AC14" i="53"/>
  <c r="AB14" i="53"/>
  <c r="AA14" i="53"/>
  <c r="Z14" i="53"/>
  <c r="Y14" i="53"/>
  <c r="X14" i="53"/>
  <c r="W14" i="53"/>
  <c r="V14" i="53"/>
  <c r="U14" i="53"/>
  <c r="T14" i="53"/>
  <c r="S14" i="53"/>
  <c r="R14" i="53"/>
  <c r="Q14" i="53"/>
  <c r="P14" i="53"/>
  <c r="O14" i="53"/>
  <c r="N14" i="53"/>
  <c r="M14" i="53"/>
  <c r="L14" i="53"/>
  <c r="K14" i="53"/>
  <c r="J14" i="53"/>
  <c r="I14" i="53"/>
  <c r="H14" i="53"/>
  <c r="G14" i="53"/>
  <c r="F14" i="53"/>
  <c r="E14" i="53"/>
  <c r="D14" i="53"/>
  <c r="BW13" i="53"/>
  <c r="BU13" i="53"/>
  <c r="BT13" i="53"/>
  <c r="BV13" i="53" s="1"/>
  <c r="BR13" i="53"/>
  <c r="BQ13" i="53"/>
  <c r="BO13" i="53"/>
  <c r="BN13" i="53"/>
  <c r="BM13" i="53"/>
  <c r="BL13" i="53"/>
  <c r="BK13" i="53"/>
  <c r="BJ13" i="53"/>
  <c r="BI13" i="53"/>
  <c r="BH13" i="53"/>
  <c r="BG13" i="53"/>
  <c r="BF13" i="53"/>
  <c r="BE13" i="53"/>
  <c r="BD13" i="53"/>
  <c r="BC13" i="53"/>
  <c r="BB13" i="53"/>
  <c r="BA13" i="53"/>
  <c r="AZ13" i="53"/>
  <c r="AY13" i="53"/>
  <c r="AX13" i="53"/>
  <c r="AW13" i="53"/>
  <c r="AV13" i="53"/>
  <c r="AU13" i="53"/>
  <c r="AT13" i="53"/>
  <c r="AS13" i="53"/>
  <c r="AR13" i="53"/>
  <c r="AQ13" i="53"/>
  <c r="AP13" i="53"/>
  <c r="AO13" i="53"/>
  <c r="AN13" i="53"/>
  <c r="AM13" i="53"/>
  <c r="AL13" i="53"/>
  <c r="AK13" i="53"/>
  <c r="AJ13" i="53"/>
  <c r="AI13" i="53"/>
  <c r="AH13" i="53"/>
  <c r="AG13" i="53"/>
  <c r="AF13" i="53"/>
  <c r="AE13" i="53"/>
  <c r="AD13" i="53"/>
  <c r="AC13" i="53"/>
  <c r="AB13" i="53"/>
  <c r="AA13" i="53"/>
  <c r="Z13" i="53"/>
  <c r="Y13" i="53"/>
  <c r="X13" i="53"/>
  <c r="W13" i="53"/>
  <c r="V13" i="53"/>
  <c r="U13" i="53"/>
  <c r="T13" i="53"/>
  <c r="S13" i="53"/>
  <c r="R13" i="53"/>
  <c r="Q13" i="53"/>
  <c r="P13" i="53"/>
  <c r="O13" i="53"/>
  <c r="N13" i="53"/>
  <c r="M13" i="53"/>
  <c r="L13" i="53"/>
  <c r="K13" i="53"/>
  <c r="J13" i="53"/>
  <c r="I13" i="53"/>
  <c r="H13" i="53"/>
  <c r="G13" i="53"/>
  <c r="F13" i="53"/>
  <c r="E13" i="53"/>
  <c r="D13" i="53"/>
  <c r="BW12" i="53"/>
  <c r="BU12" i="53"/>
  <c r="BT12" i="53"/>
  <c r="BR12" i="53"/>
  <c r="BQ12" i="53"/>
  <c r="BO12" i="53"/>
  <c r="BN12" i="53"/>
  <c r="BM12" i="53"/>
  <c r="BL12" i="53"/>
  <c r="BK12" i="53"/>
  <c r="BJ12" i="53"/>
  <c r="BI12" i="53"/>
  <c r="BH12" i="53"/>
  <c r="BG12" i="53"/>
  <c r="BF12" i="53"/>
  <c r="BE12" i="53"/>
  <c r="BD12" i="53"/>
  <c r="BC12" i="53"/>
  <c r="BB12" i="53"/>
  <c r="BA12" i="53"/>
  <c r="AZ12" i="53"/>
  <c r="AY12" i="53"/>
  <c r="AX12" i="53"/>
  <c r="AW12" i="53"/>
  <c r="AV12" i="53"/>
  <c r="AU12" i="53"/>
  <c r="AT12" i="53"/>
  <c r="AS12" i="53"/>
  <c r="AR12" i="53"/>
  <c r="AQ12" i="53"/>
  <c r="AP12" i="53"/>
  <c r="AO12" i="53"/>
  <c r="AN12" i="53"/>
  <c r="AM12" i="53"/>
  <c r="AL12" i="53"/>
  <c r="AK12" i="53"/>
  <c r="AJ12" i="53"/>
  <c r="AI12" i="53"/>
  <c r="AH12" i="53"/>
  <c r="AG12" i="53"/>
  <c r="AF12" i="53"/>
  <c r="AE12" i="53"/>
  <c r="AD12" i="53"/>
  <c r="AC12" i="53"/>
  <c r="AB12" i="53"/>
  <c r="AA12" i="53"/>
  <c r="Z12" i="53"/>
  <c r="Y12" i="53"/>
  <c r="X12" i="53"/>
  <c r="W12" i="53"/>
  <c r="V12" i="53"/>
  <c r="U12" i="53"/>
  <c r="T12" i="53"/>
  <c r="S12" i="53"/>
  <c r="R12" i="53"/>
  <c r="Q12" i="53"/>
  <c r="P12" i="53"/>
  <c r="O12" i="53"/>
  <c r="N12" i="53"/>
  <c r="M12" i="53"/>
  <c r="L12" i="53"/>
  <c r="K12" i="53"/>
  <c r="J12" i="53"/>
  <c r="I12" i="53"/>
  <c r="H12" i="53"/>
  <c r="G12" i="53"/>
  <c r="F12" i="53"/>
  <c r="E12" i="53"/>
  <c r="D12" i="53"/>
  <c r="BW11" i="53"/>
  <c r="BU11" i="53"/>
  <c r="BT11" i="53"/>
  <c r="BV11" i="53" s="1"/>
  <c r="BR11" i="53"/>
  <c r="BQ11" i="53"/>
  <c r="BO11" i="53"/>
  <c r="BN11" i="53"/>
  <c r="BM11" i="53"/>
  <c r="BL11" i="53"/>
  <c r="BK11" i="53"/>
  <c r="BJ11" i="53"/>
  <c r="BI11" i="53"/>
  <c r="BH11" i="53"/>
  <c r="BG11" i="53"/>
  <c r="BF11" i="53"/>
  <c r="BE11" i="53"/>
  <c r="BD11" i="53"/>
  <c r="BC11" i="53"/>
  <c r="BB11" i="53"/>
  <c r="BA11" i="53"/>
  <c r="AZ11" i="53"/>
  <c r="AY11" i="53"/>
  <c r="AX11" i="53"/>
  <c r="AW11" i="53"/>
  <c r="AV11" i="53"/>
  <c r="AU11" i="53"/>
  <c r="AT11" i="53"/>
  <c r="AS11" i="53"/>
  <c r="AR11" i="53"/>
  <c r="AQ11" i="53"/>
  <c r="AP11" i="53"/>
  <c r="AO11" i="53"/>
  <c r="AN11" i="53"/>
  <c r="AM11" i="53"/>
  <c r="AL11" i="53"/>
  <c r="AK11" i="53"/>
  <c r="AJ11" i="53"/>
  <c r="AI11" i="53"/>
  <c r="AH11" i="53"/>
  <c r="AG11" i="53"/>
  <c r="AF11" i="53"/>
  <c r="AE11" i="53"/>
  <c r="AD11" i="53"/>
  <c r="AC11" i="53"/>
  <c r="AB11" i="53"/>
  <c r="AA11" i="53"/>
  <c r="Z11" i="53"/>
  <c r="Y11" i="53"/>
  <c r="X11" i="53"/>
  <c r="W11" i="53"/>
  <c r="V11" i="53"/>
  <c r="U11" i="53"/>
  <c r="T11" i="53"/>
  <c r="S11" i="53"/>
  <c r="R11" i="53"/>
  <c r="Q11" i="53"/>
  <c r="P11" i="53"/>
  <c r="O11" i="53"/>
  <c r="N11" i="53"/>
  <c r="M11" i="53"/>
  <c r="L11" i="53"/>
  <c r="K11" i="53"/>
  <c r="J11" i="53"/>
  <c r="I11" i="53"/>
  <c r="H11" i="53"/>
  <c r="G11" i="53"/>
  <c r="F11" i="53"/>
  <c r="E11" i="53"/>
  <c r="D11" i="53"/>
  <c r="BO78" i="52"/>
  <c r="BN78" i="52"/>
  <c r="BM78" i="52"/>
  <c r="BL78" i="52"/>
  <c r="BK78" i="52"/>
  <c r="BJ78" i="52"/>
  <c r="BI78" i="52"/>
  <c r="BH78" i="52"/>
  <c r="BG78" i="52"/>
  <c r="BF78" i="52"/>
  <c r="BE78" i="52"/>
  <c r="BD78" i="52"/>
  <c r="BC78" i="52"/>
  <c r="BB78" i="52"/>
  <c r="BA78" i="52"/>
  <c r="AZ78" i="52"/>
  <c r="AY78" i="52"/>
  <c r="AX78" i="52"/>
  <c r="AW78" i="52"/>
  <c r="AV78" i="52"/>
  <c r="AU78" i="52"/>
  <c r="AT78" i="52"/>
  <c r="AS78" i="52"/>
  <c r="AR78" i="52"/>
  <c r="AQ78" i="52"/>
  <c r="AP78" i="52"/>
  <c r="AO78" i="52"/>
  <c r="AN78" i="52"/>
  <c r="AM78" i="52"/>
  <c r="AL78" i="52"/>
  <c r="AK78" i="52"/>
  <c r="AJ78" i="52"/>
  <c r="AI78" i="52"/>
  <c r="AH78" i="52"/>
  <c r="AG78" i="52"/>
  <c r="AF78" i="52"/>
  <c r="AE78" i="52"/>
  <c r="AD78" i="52"/>
  <c r="AC78" i="52"/>
  <c r="AB78" i="52"/>
  <c r="AA78" i="52"/>
  <c r="Z78" i="52"/>
  <c r="Y78" i="52"/>
  <c r="X78" i="52"/>
  <c r="W78" i="52"/>
  <c r="V78" i="52"/>
  <c r="U78" i="52"/>
  <c r="T78" i="52"/>
  <c r="S78" i="52"/>
  <c r="R78" i="52"/>
  <c r="Q78" i="52"/>
  <c r="P78" i="52"/>
  <c r="O78" i="52"/>
  <c r="N78" i="52"/>
  <c r="M78" i="52"/>
  <c r="L78" i="52"/>
  <c r="K78" i="52"/>
  <c r="J78" i="52"/>
  <c r="I78" i="52"/>
  <c r="H78" i="52"/>
  <c r="G78" i="52"/>
  <c r="F78" i="52"/>
  <c r="E78" i="52"/>
  <c r="D78" i="52"/>
  <c r="BO77" i="52"/>
  <c r="BN77" i="52"/>
  <c r="BM77" i="52"/>
  <c r="BL77" i="52"/>
  <c r="BK77" i="52"/>
  <c r="BJ77" i="52"/>
  <c r="BI77" i="52"/>
  <c r="BH77" i="52"/>
  <c r="BG77" i="52"/>
  <c r="BF77" i="52"/>
  <c r="BE77" i="52"/>
  <c r="BD77" i="52"/>
  <c r="BC77" i="52"/>
  <c r="BB77" i="52"/>
  <c r="BA77" i="52"/>
  <c r="AZ77" i="52"/>
  <c r="AY77" i="52"/>
  <c r="AX77" i="52"/>
  <c r="AW77" i="52"/>
  <c r="AV77" i="52"/>
  <c r="AU77" i="52"/>
  <c r="AT77" i="52"/>
  <c r="AS77" i="52"/>
  <c r="AR77" i="52"/>
  <c r="AQ77" i="52"/>
  <c r="AP77" i="52"/>
  <c r="AO77" i="52"/>
  <c r="AN77" i="52"/>
  <c r="AM77" i="52"/>
  <c r="AL77" i="52"/>
  <c r="AK77" i="52"/>
  <c r="AJ77" i="52"/>
  <c r="AI77" i="52"/>
  <c r="AH77" i="52"/>
  <c r="AG77" i="52"/>
  <c r="AF77" i="52"/>
  <c r="AE77" i="52"/>
  <c r="AD77" i="52"/>
  <c r="AC77" i="52"/>
  <c r="AB77" i="52"/>
  <c r="AA77" i="52"/>
  <c r="Z77" i="52"/>
  <c r="Y77" i="52"/>
  <c r="X77" i="52"/>
  <c r="W77" i="52"/>
  <c r="V77" i="52"/>
  <c r="U77" i="52"/>
  <c r="T77" i="52"/>
  <c r="S77" i="52"/>
  <c r="R77" i="52"/>
  <c r="Q77" i="52"/>
  <c r="P77" i="52"/>
  <c r="O77" i="52"/>
  <c r="N77" i="52"/>
  <c r="M77" i="52"/>
  <c r="L77" i="52"/>
  <c r="K77" i="52"/>
  <c r="J77" i="52"/>
  <c r="I77" i="52"/>
  <c r="H77" i="52"/>
  <c r="G77" i="52"/>
  <c r="F77" i="52"/>
  <c r="E77" i="52"/>
  <c r="D77" i="52"/>
  <c r="BO76" i="52"/>
  <c r="BN76" i="52"/>
  <c r="BM76" i="52"/>
  <c r="BL76" i="52"/>
  <c r="BK76" i="52"/>
  <c r="BJ76" i="52"/>
  <c r="BI76" i="52"/>
  <c r="BH76" i="52"/>
  <c r="BG76" i="52"/>
  <c r="BF76" i="52"/>
  <c r="BE76" i="52"/>
  <c r="BD76" i="52"/>
  <c r="BC76" i="52"/>
  <c r="BB76" i="52"/>
  <c r="BA76" i="52"/>
  <c r="AZ76" i="52"/>
  <c r="AY76" i="52"/>
  <c r="AX76" i="52"/>
  <c r="AW76" i="52"/>
  <c r="AV76" i="52"/>
  <c r="AU76" i="52"/>
  <c r="AT76" i="52"/>
  <c r="AS76" i="52"/>
  <c r="AR76" i="52"/>
  <c r="AQ76" i="52"/>
  <c r="AP76" i="52"/>
  <c r="AO76" i="52"/>
  <c r="AN76" i="52"/>
  <c r="AM76" i="52"/>
  <c r="AL76" i="52"/>
  <c r="AK76" i="52"/>
  <c r="AJ76" i="52"/>
  <c r="AI76" i="52"/>
  <c r="AH76" i="52"/>
  <c r="AG76" i="52"/>
  <c r="AF76" i="52"/>
  <c r="AE76" i="52"/>
  <c r="AD76" i="52"/>
  <c r="AC76" i="52"/>
  <c r="AB76" i="52"/>
  <c r="AA76" i="52"/>
  <c r="Z76" i="52"/>
  <c r="Y76" i="52"/>
  <c r="X76" i="52"/>
  <c r="W76" i="52"/>
  <c r="V76" i="52"/>
  <c r="U76" i="52"/>
  <c r="T76" i="52"/>
  <c r="S76" i="52"/>
  <c r="R76" i="52"/>
  <c r="Q76" i="52"/>
  <c r="P76" i="52"/>
  <c r="O76" i="52"/>
  <c r="N76" i="52"/>
  <c r="M76" i="52"/>
  <c r="L76" i="52"/>
  <c r="K76" i="52"/>
  <c r="J76" i="52"/>
  <c r="I76" i="52"/>
  <c r="H76" i="52"/>
  <c r="G76" i="52"/>
  <c r="F76" i="52"/>
  <c r="E76" i="52"/>
  <c r="D76" i="52"/>
  <c r="BT74" i="52"/>
  <c r="BS74" i="52"/>
  <c r="BQ74" i="52"/>
  <c r="BO74" i="52"/>
  <c r="BN74" i="52"/>
  <c r="BM74" i="52"/>
  <c r="BL74" i="52"/>
  <c r="BK74" i="52"/>
  <c r="BJ74" i="52"/>
  <c r="BI74" i="52"/>
  <c r="BH74" i="52"/>
  <c r="BG74" i="52"/>
  <c r="BF74" i="52"/>
  <c r="BE74" i="52"/>
  <c r="BD74" i="52"/>
  <c r="BC74" i="52"/>
  <c r="BB74" i="52"/>
  <c r="BA74" i="52"/>
  <c r="AZ74" i="52"/>
  <c r="AY74" i="52"/>
  <c r="AX74" i="52"/>
  <c r="AW74" i="52"/>
  <c r="AV74" i="52"/>
  <c r="AU74" i="52"/>
  <c r="AT74" i="52"/>
  <c r="AS74" i="52"/>
  <c r="AR74" i="52"/>
  <c r="AQ74" i="52"/>
  <c r="AP74" i="52"/>
  <c r="AO74" i="52"/>
  <c r="AN74" i="52"/>
  <c r="AM74" i="52"/>
  <c r="AL74" i="52"/>
  <c r="AK74" i="52"/>
  <c r="AJ74" i="52"/>
  <c r="AI74" i="52"/>
  <c r="AH74" i="52"/>
  <c r="AG74" i="52"/>
  <c r="AF74" i="52"/>
  <c r="AE74" i="52"/>
  <c r="AD74" i="52"/>
  <c r="AC74" i="52"/>
  <c r="AB74" i="52"/>
  <c r="AA74" i="52"/>
  <c r="Z74" i="52"/>
  <c r="Y74" i="52"/>
  <c r="X74" i="52"/>
  <c r="W74" i="52"/>
  <c r="V74" i="52"/>
  <c r="U74" i="52"/>
  <c r="T74" i="52"/>
  <c r="S74" i="52"/>
  <c r="R74" i="52"/>
  <c r="Q74" i="52"/>
  <c r="P74" i="52"/>
  <c r="O74" i="52"/>
  <c r="N74" i="52"/>
  <c r="M74" i="52"/>
  <c r="L74" i="52"/>
  <c r="K74" i="52"/>
  <c r="J74" i="52"/>
  <c r="I74" i="52"/>
  <c r="H74" i="52"/>
  <c r="G74" i="52"/>
  <c r="F74" i="52"/>
  <c r="E74" i="52"/>
  <c r="D74" i="52"/>
  <c r="BT73" i="52"/>
  <c r="BS73" i="52"/>
  <c r="BQ73" i="52"/>
  <c r="BO73" i="52"/>
  <c r="BN73" i="52"/>
  <c r="BM73" i="52"/>
  <c r="BL73" i="52"/>
  <c r="BK73" i="52"/>
  <c r="BJ73" i="52"/>
  <c r="BI73" i="52"/>
  <c r="BH73" i="52"/>
  <c r="BG73" i="52"/>
  <c r="BF73" i="52"/>
  <c r="BE73" i="52"/>
  <c r="BD73" i="52"/>
  <c r="BC73" i="52"/>
  <c r="BB73" i="52"/>
  <c r="BA73" i="52"/>
  <c r="AZ73" i="52"/>
  <c r="AY73" i="52"/>
  <c r="AX73" i="52"/>
  <c r="AW73" i="52"/>
  <c r="AV73" i="52"/>
  <c r="AU73" i="52"/>
  <c r="AT73" i="52"/>
  <c r="AS73" i="52"/>
  <c r="AR73" i="52"/>
  <c r="AQ73" i="52"/>
  <c r="AP73" i="52"/>
  <c r="AO73" i="52"/>
  <c r="AN73" i="52"/>
  <c r="AM73" i="52"/>
  <c r="AL73" i="52"/>
  <c r="AK73" i="52"/>
  <c r="AJ73" i="52"/>
  <c r="AI73" i="52"/>
  <c r="AH73" i="52"/>
  <c r="AG73" i="52"/>
  <c r="AF73" i="52"/>
  <c r="AE73" i="52"/>
  <c r="AD73" i="52"/>
  <c r="AC73" i="52"/>
  <c r="AB73" i="52"/>
  <c r="AA73" i="52"/>
  <c r="Z73" i="52"/>
  <c r="Y73" i="52"/>
  <c r="X73" i="52"/>
  <c r="W73" i="52"/>
  <c r="V73" i="52"/>
  <c r="U73" i="52"/>
  <c r="T73" i="52"/>
  <c r="S73" i="52"/>
  <c r="R73" i="52"/>
  <c r="Q73" i="52"/>
  <c r="P73" i="52"/>
  <c r="O73" i="52"/>
  <c r="N73" i="52"/>
  <c r="M73" i="52"/>
  <c r="L73" i="52"/>
  <c r="K73" i="52"/>
  <c r="J73" i="52"/>
  <c r="I73" i="52"/>
  <c r="H73" i="52"/>
  <c r="G73" i="52"/>
  <c r="F73" i="52"/>
  <c r="E73" i="52"/>
  <c r="D73" i="52"/>
  <c r="BT72" i="52"/>
  <c r="BS72" i="52"/>
  <c r="BQ72" i="52"/>
  <c r="BO72" i="52"/>
  <c r="BN72" i="52"/>
  <c r="BM72" i="52"/>
  <c r="BL72" i="52"/>
  <c r="BK72" i="52"/>
  <c r="BJ72" i="52"/>
  <c r="BI72" i="52"/>
  <c r="BH72" i="52"/>
  <c r="BG72" i="52"/>
  <c r="BF72" i="52"/>
  <c r="BE72" i="52"/>
  <c r="BD72" i="52"/>
  <c r="BC72" i="52"/>
  <c r="BB72" i="52"/>
  <c r="BA72" i="52"/>
  <c r="AZ72" i="52"/>
  <c r="AY72" i="52"/>
  <c r="AX72" i="52"/>
  <c r="AW72" i="52"/>
  <c r="AV72" i="52"/>
  <c r="AU72" i="52"/>
  <c r="AT72" i="52"/>
  <c r="AS72" i="52"/>
  <c r="AR72" i="52"/>
  <c r="AQ72" i="52"/>
  <c r="AP72" i="52"/>
  <c r="AO72" i="52"/>
  <c r="AN72" i="52"/>
  <c r="AM72" i="52"/>
  <c r="AL72" i="52"/>
  <c r="AK72" i="52"/>
  <c r="AJ72" i="52"/>
  <c r="AI72" i="52"/>
  <c r="AH72" i="52"/>
  <c r="AG72" i="52"/>
  <c r="AF72" i="52"/>
  <c r="AE72" i="52"/>
  <c r="AD72" i="52"/>
  <c r="AC72" i="52"/>
  <c r="AB72" i="52"/>
  <c r="AA72" i="52"/>
  <c r="Z72" i="52"/>
  <c r="Y72" i="52"/>
  <c r="X72" i="52"/>
  <c r="W72" i="52"/>
  <c r="V72" i="52"/>
  <c r="U72" i="52"/>
  <c r="T72" i="52"/>
  <c r="S72" i="52"/>
  <c r="R72" i="52"/>
  <c r="Q72" i="52"/>
  <c r="P72" i="52"/>
  <c r="O72" i="52"/>
  <c r="N72" i="52"/>
  <c r="M72" i="52"/>
  <c r="L72" i="52"/>
  <c r="K72" i="52"/>
  <c r="J72" i="52"/>
  <c r="I72" i="52"/>
  <c r="H72" i="52"/>
  <c r="G72" i="52"/>
  <c r="F72" i="52"/>
  <c r="E72" i="52"/>
  <c r="D72" i="52"/>
  <c r="BT71" i="52"/>
  <c r="BS71" i="52"/>
  <c r="BQ71" i="52"/>
  <c r="BO71" i="52"/>
  <c r="BN71" i="52"/>
  <c r="BM71" i="52"/>
  <c r="BL71" i="52"/>
  <c r="BK71" i="52"/>
  <c r="BJ71" i="52"/>
  <c r="BI71" i="52"/>
  <c r="BH71" i="52"/>
  <c r="BG71" i="52"/>
  <c r="BF71" i="52"/>
  <c r="BE71" i="52"/>
  <c r="BD71" i="52"/>
  <c r="BC71" i="52"/>
  <c r="BB71" i="52"/>
  <c r="BA71" i="52"/>
  <c r="AZ71" i="52"/>
  <c r="AY71" i="52"/>
  <c r="AX71" i="52"/>
  <c r="AW71" i="52"/>
  <c r="AV71" i="52"/>
  <c r="AU71" i="52"/>
  <c r="AT71" i="52"/>
  <c r="AS71" i="52"/>
  <c r="AR71" i="52"/>
  <c r="AQ71" i="52"/>
  <c r="AP71" i="52"/>
  <c r="AO71" i="52"/>
  <c r="AN71" i="52"/>
  <c r="AM71" i="52"/>
  <c r="AL71" i="52"/>
  <c r="AK71" i="52"/>
  <c r="AJ71" i="52"/>
  <c r="AI71" i="52"/>
  <c r="AH71" i="52"/>
  <c r="AG71" i="52"/>
  <c r="AF71" i="52"/>
  <c r="AE71" i="52"/>
  <c r="AD71" i="52"/>
  <c r="AC71" i="52"/>
  <c r="AB71" i="52"/>
  <c r="AA71" i="52"/>
  <c r="Z71" i="52"/>
  <c r="Y71" i="52"/>
  <c r="X71" i="52"/>
  <c r="W71" i="52"/>
  <c r="V71" i="52"/>
  <c r="U71" i="52"/>
  <c r="T71" i="52"/>
  <c r="S71" i="52"/>
  <c r="R71" i="52"/>
  <c r="Q71" i="52"/>
  <c r="P71" i="52"/>
  <c r="O71" i="52"/>
  <c r="N71" i="52"/>
  <c r="M71" i="52"/>
  <c r="L71" i="52"/>
  <c r="K71" i="52"/>
  <c r="J71" i="52"/>
  <c r="I71" i="52"/>
  <c r="H71" i="52"/>
  <c r="G71" i="52"/>
  <c r="F71" i="52"/>
  <c r="E71" i="52"/>
  <c r="D71" i="52"/>
  <c r="BT70" i="52"/>
  <c r="BS70" i="52"/>
  <c r="BQ70" i="52"/>
  <c r="BO70" i="52"/>
  <c r="BN70" i="52"/>
  <c r="BM70" i="52"/>
  <c r="BL70" i="52"/>
  <c r="BK70" i="52"/>
  <c r="BJ70" i="52"/>
  <c r="BI70" i="52"/>
  <c r="BH70" i="52"/>
  <c r="BG70" i="52"/>
  <c r="BF70" i="52"/>
  <c r="BE70" i="52"/>
  <c r="BD70" i="52"/>
  <c r="BC70" i="52"/>
  <c r="BB70" i="52"/>
  <c r="BA70" i="52"/>
  <c r="AZ70" i="52"/>
  <c r="AY70" i="52"/>
  <c r="AX70" i="52"/>
  <c r="AW70" i="52"/>
  <c r="AV70" i="52"/>
  <c r="AU70" i="52"/>
  <c r="AT70" i="52"/>
  <c r="AS70" i="52"/>
  <c r="AR70" i="52"/>
  <c r="AQ70" i="52"/>
  <c r="AP70" i="52"/>
  <c r="AO70" i="52"/>
  <c r="AN70" i="52"/>
  <c r="AM70" i="52"/>
  <c r="AL70" i="52"/>
  <c r="AK70" i="52"/>
  <c r="AJ70" i="52"/>
  <c r="AI70" i="52"/>
  <c r="AH70" i="52"/>
  <c r="AG70" i="52"/>
  <c r="AF70" i="52"/>
  <c r="AE70" i="52"/>
  <c r="AD70" i="52"/>
  <c r="AC70" i="52"/>
  <c r="AB70" i="52"/>
  <c r="AA70" i="52"/>
  <c r="Z70" i="52"/>
  <c r="Y70" i="52"/>
  <c r="X70" i="52"/>
  <c r="W70" i="52"/>
  <c r="V70" i="52"/>
  <c r="U70" i="52"/>
  <c r="T70" i="52"/>
  <c r="S70" i="52"/>
  <c r="R70" i="52"/>
  <c r="Q70" i="52"/>
  <c r="P70" i="52"/>
  <c r="O70" i="52"/>
  <c r="N70" i="52"/>
  <c r="M70" i="52"/>
  <c r="L70" i="52"/>
  <c r="K70" i="52"/>
  <c r="J70" i="52"/>
  <c r="I70" i="52"/>
  <c r="H70" i="52"/>
  <c r="G70" i="52"/>
  <c r="F70" i="52"/>
  <c r="E70" i="52"/>
  <c r="D70" i="52"/>
  <c r="BT69" i="52"/>
  <c r="BS69" i="52"/>
  <c r="BQ69" i="52"/>
  <c r="BO69" i="52"/>
  <c r="BN69" i="52"/>
  <c r="BM69" i="52"/>
  <c r="BL69" i="52"/>
  <c r="BK69" i="52"/>
  <c r="BJ69" i="52"/>
  <c r="BI69" i="52"/>
  <c r="BH69" i="52"/>
  <c r="BG69" i="52"/>
  <c r="BF69" i="52"/>
  <c r="BE69" i="52"/>
  <c r="BD69" i="52"/>
  <c r="BC69" i="52"/>
  <c r="BB69" i="52"/>
  <c r="BA69" i="52"/>
  <c r="AZ69" i="52"/>
  <c r="AY69" i="52"/>
  <c r="AX69" i="52"/>
  <c r="AW69" i="52"/>
  <c r="AV69" i="52"/>
  <c r="AU69" i="52"/>
  <c r="AT69" i="52"/>
  <c r="AS69" i="52"/>
  <c r="AR69" i="52"/>
  <c r="AQ69" i="52"/>
  <c r="AP69" i="52"/>
  <c r="AO69" i="52"/>
  <c r="AN69" i="52"/>
  <c r="AM69" i="52"/>
  <c r="AL69" i="52"/>
  <c r="AK69" i="52"/>
  <c r="AJ69" i="52"/>
  <c r="AI69" i="52"/>
  <c r="AH69" i="52"/>
  <c r="AG69" i="52"/>
  <c r="AF69" i="52"/>
  <c r="AE69" i="52"/>
  <c r="AD69" i="52"/>
  <c r="AC69" i="52"/>
  <c r="AB69" i="52"/>
  <c r="AA69" i="52"/>
  <c r="Z69" i="52"/>
  <c r="Y69" i="52"/>
  <c r="X69" i="52"/>
  <c r="W69" i="52"/>
  <c r="V69" i="52"/>
  <c r="U69" i="52"/>
  <c r="T69" i="52"/>
  <c r="S69" i="52"/>
  <c r="R69" i="52"/>
  <c r="Q69" i="52"/>
  <c r="P69" i="52"/>
  <c r="O69" i="52"/>
  <c r="N69" i="52"/>
  <c r="M69" i="52"/>
  <c r="L69" i="52"/>
  <c r="K69" i="52"/>
  <c r="J69" i="52"/>
  <c r="I69" i="52"/>
  <c r="H69" i="52"/>
  <c r="G69" i="52"/>
  <c r="F69" i="52"/>
  <c r="E69" i="52"/>
  <c r="D69" i="52"/>
  <c r="BT68" i="52"/>
  <c r="BS68" i="52"/>
  <c r="BQ68" i="52"/>
  <c r="BO68" i="52"/>
  <c r="BN68" i="52"/>
  <c r="BM68" i="52"/>
  <c r="BL68" i="52"/>
  <c r="BK68" i="52"/>
  <c r="BJ68" i="52"/>
  <c r="BI68" i="52"/>
  <c r="BH68" i="52"/>
  <c r="BG68" i="52"/>
  <c r="BF68" i="52"/>
  <c r="BE68" i="52"/>
  <c r="BD68" i="52"/>
  <c r="BC68" i="52"/>
  <c r="BB68" i="52"/>
  <c r="BA68" i="52"/>
  <c r="AZ68" i="52"/>
  <c r="AY68" i="52"/>
  <c r="AX68" i="52"/>
  <c r="AW68" i="52"/>
  <c r="AV68" i="52"/>
  <c r="AU68" i="52"/>
  <c r="AT68" i="52"/>
  <c r="AS68" i="52"/>
  <c r="AR68" i="52"/>
  <c r="AQ68" i="52"/>
  <c r="AP68" i="52"/>
  <c r="AO68" i="52"/>
  <c r="AN68" i="52"/>
  <c r="AM68" i="52"/>
  <c r="AL68" i="52"/>
  <c r="AK68" i="52"/>
  <c r="AJ68" i="52"/>
  <c r="AI68" i="52"/>
  <c r="AH68" i="52"/>
  <c r="AG68" i="52"/>
  <c r="AF68" i="52"/>
  <c r="AE68" i="52"/>
  <c r="AD68" i="52"/>
  <c r="AC68" i="52"/>
  <c r="AB68" i="52"/>
  <c r="AA68" i="52"/>
  <c r="Z68" i="52"/>
  <c r="Y68" i="52"/>
  <c r="X68" i="52"/>
  <c r="W68" i="52"/>
  <c r="V68" i="52"/>
  <c r="U68" i="52"/>
  <c r="T68" i="52"/>
  <c r="S68" i="52"/>
  <c r="R68" i="52"/>
  <c r="Q68" i="52"/>
  <c r="P68" i="52"/>
  <c r="O68" i="52"/>
  <c r="N68" i="52"/>
  <c r="M68" i="52"/>
  <c r="L68" i="52"/>
  <c r="K68" i="52"/>
  <c r="J68" i="52"/>
  <c r="I68" i="52"/>
  <c r="H68" i="52"/>
  <c r="G68" i="52"/>
  <c r="F68" i="52"/>
  <c r="E68" i="52"/>
  <c r="D68" i="52"/>
  <c r="BT67" i="52"/>
  <c r="BS67" i="52"/>
  <c r="BQ67" i="52"/>
  <c r="BO67" i="52"/>
  <c r="BN67" i="52"/>
  <c r="BM67" i="52"/>
  <c r="BL67" i="52"/>
  <c r="BK67" i="52"/>
  <c r="BJ67" i="52"/>
  <c r="BI67" i="52"/>
  <c r="BH67" i="52"/>
  <c r="BG67" i="52"/>
  <c r="BF67" i="52"/>
  <c r="BE67" i="52"/>
  <c r="BD67" i="52"/>
  <c r="BC67" i="52"/>
  <c r="BB67" i="52"/>
  <c r="BA67" i="52"/>
  <c r="AZ67" i="52"/>
  <c r="AY67" i="52"/>
  <c r="AX67" i="52"/>
  <c r="AW67" i="52"/>
  <c r="AV67" i="52"/>
  <c r="AU67" i="52"/>
  <c r="AT67" i="52"/>
  <c r="AS67" i="52"/>
  <c r="AR67" i="52"/>
  <c r="AQ67" i="52"/>
  <c r="AP67" i="52"/>
  <c r="AO67" i="52"/>
  <c r="AN67" i="52"/>
  <c r="AM67" i="52"/>
  <c r="AL67" i="52"/>
  <c r="AK67" i="52"/>
  <c r="AJ67" i="52"/>
  <c r="AI67" i="52"/>
  <c r="AH67" i="52"/>
  <c r="AG67" i="52"/>
  <c r="AF67" i="52"/>
  <c r="AE67" i="52"/>
  <c r="AD67" i="52"/>
  <c r="AC67" i="52"/>
  <c r="AB67" i="52"/>
  <c r="AA67" i="52"/>
  <c r="Z67" i="52"/>
  <c r="Y67" i="52"/>
  <c r="X67" i="52"/>
  <c r="W67" i="52"/>
  <c r="V67" i="52"/>
  <c r="U67" i="52"/>
  <c r="T67" i="52"/>
  <c r="S67" i="52"/>
  <c r="R67" i="52"/>
  <c r="Q67" i="52"/>
  <c r="P67" i="52"/>
  <c r="O67" i="52"/>
  <c r="N67" i="52"/>
  <c r="M67" i="52"/>
  <c r="L67" i="52"/>
  <c r="K67" i="52"/>
  <c r="J67" i="52"/>
  <c r="I67" i="52"/>
  <c r="H67" i="52"/>
  <c r="G67" i="52"/>
  <c r="F67" i="52"/>
  <c r="E67" i="52"/>
  <c r="D67" i="52"/>
  <c r="BT66" i="52"/>
  <c r="BS66" i="52"/>
  <c r="BQ66" i="52"/>
  <c r="BO66" i="52"/>
  <c r="BN66" i="52"/>
  <c r="BM66" i="52"/>
  <c r="BL66" i="52"/>
  <c r="BK66" i="52"/>
  <c r="BJ66" i="52"/>
  <c r="BI66" i="52"/>
  <c r="BH66" i="52"/>
  <c r="BG66" i="52"/>
  <c r="BF66" i="52"/>
  <c r="BE66" i="52"/>
  <c r="BD66" i="52"/>
  <c r="BC66" i="52"/>
  <c r="BB66" i="52"/>
  <c r="BA66" i="52"/>
  <c r="AZ66" i="52"/>
  <c r="AY66" i="52"/>
  <c r="AX66" i="52"/>
  <c r="AW66" i="52"/>
  <c r="AV66" i="52"/>
  <c r="AU66" i="52"/>
  <c r="AT66" i="52"/>
  <c r="AS66" i="52"/>
  <c r="AR66" i="52"/>
  <c r="AQ66" i="52"/>
  <c r="AP66" i="52"/>
  <c r="AO66" i="52"/>
  <c r="AN66" i="52"/>
  <c r="AM66" i="52"/>
  <c r="AL66" i="52"/>
  <c r="AK66" i="52"/>
  <c r="AJ66" i="52"/>
  <c r="AI66" i="52"/>
  <c r="AH66" i="52"/>
  <c r="AG66" i="52"/>
  <c r="AF66" i="52"/>
  <c r="AE66" i="52"/>
  <c r="AD66" i="52"/>
  <c r="AC66" i="52"/>
  <c r="AB66" i="52"/>
  <c r="AA66" i="52"/>
  <c r="Z66" i="52"/>
  <c r="Y66" i="52"/>
  <c r="X66" i="52"/>
  <c r="W66" i="52"/>
  <c r="V66" i="52"/>
  <c r="U66" i="52"/>
  <c r="T66" i="52"/>
  <c r="S66" i="52"/>
  <c r="R66" i="52"/>
  <c r="Q66" i="52"/>
  <c r="P66" i="52"/>
  <c r="O66" i="52"/>
  <c r="N66" i="52"/>
  <c r="M66" i="52"/>
  <c r="L66" i="52"/>
  <c r="K66" i="52"/>
  <c r="J66" i="52"/>
  <c r="I66" i="52"/>
  <c r="H66" i="52"/>
  <c r="G66" i="52"/>
  <c r="F66" i="52"/>
  <c r="E66" i="52"/>
  <c r="D66" i="52"/>
  <c r="BT65" i="52"/>
  <c r="BS65" i="52"/>
  <c r="BQ65" i="52"/>
  <c r="BO65" i="52"/>
  <c r="BN65" i="52"/>
  <c r="BM65" i="52"/>
  <c r="BL65" i="52"/>
  <c r="BK65" i="52"/>
  <c r="BJ65" i="52"/>
  <c r="BI65" i="52"/>
  <c r="BH65" i="52"/>
  <c r="BG65" i="52"/>
  <c r="BF65" i="52"/>
  <c r="BE65" i="52"/>
  <c r="BD65" i="52"/>
  <c r="BC65" i="52"/>
  <c r="BB65" i="52"/>
  <c r="BA65" i="52"/>
  <c r="AZ65" i="52"/>
  <c r="AY65" i="52"/>
  <c r="AX65" i="52"/>
  <c r="AW65" i="52"/>
  <c r="AV65" i="52"/>
  <c r="AU65" i="52"/>
  <c r="AT65" i="52"/>
  <c r="AS65" i="52"/>
  <c r="AR65" i="52"/>
  <c r="AQ65" i="52"/>
  <c r="AP65" i="52"/>
  <c r="AO65" i="52"/>
  <c r="AN65" i="52"/>
  <c r="AM65" i="52"/>
  <c r="AL65" i="52"/>
  <c r="AK65" i="52"/>
  <c r="AJ65" i="52"/>
  <c r="AI65" i="52"/>
  <c r="AH65" i="52"/>
  <c r="AG65" i="52"/>
  <c r="AF65" i="52"/>
  <c r="AE65" i="52"/>
  <c r="AD65" i="52"/>
  <c r="AC65" i="52"/>
  <c r="AB65" i="52"/>
  <c r="AA65" i="52"/>
  <c r="Z65" i="52"/>
  <c r="Y65" i="52"/>
  <c r="X65" i="52"/>
  <c r="W65" i="52"/>
  <c r="V65" i="52"/>
  <c r="U65" i="52"/>
  <c r="T65" i="52"/>
  <c r="S65" i="52"/>
  <c r="R65" i="52"/>
  <c r="Q65" i="52"/>
  <c r="P65" i="52"/>
  <c r="O65" i="52"/>
  <c r="N65" i="52"/>
  <c r="M65" i="52"/>
  <c r="L65" i="52"/>
  <c r="K65" i="52"/>
  <c r="J65" i="52"/>
  <c r="I65" i="52"/>
  <c r="H65" i="52"/>
  <c r="G65" i="52"/>
  <c r="F65" i="52"/>
  <c r="E65" i="52"/>
  <c r="D65" i="52"/>
  <c r="BT64" i="52"/>
  <c r="BS64" i="52"/>
  <c r="BQ64" i="52"/>
  <c r="BO64" i="52"/>
  <c r="BN64" i="52"/>
  <c r="BM64" i="52"/>
  <c r="BL64" i="52"/>
  <c r="BK64" i="52"/>
  <c r="BJ64" i="52"/>
  <c r="BI64" i="52"/>
  <c r="BH64" i="52"/>
  <c r="BG64" i="52"/>
  <c r="BF64" i="52"/>
  <c r="BE64" i="52"/>
  <c r="BD64" i="52"/>
  <c r="BC64" i="52"/>
  <c r="BB64" i="52"/>
  <c r="BA64" i="52"/>
  <c r="AZ64" i="52"/>
  <c r="AY64" i="52"/>
  <c r="AX64" i="52"/>
  <c r="AW64" i="52"/>
  <c r="AV64" i="52"/>
  <c r="AU64" i="52"/>
  <c r="AT64" i="52"/>
  <c r="AS64" i="52"/>
  <c r="AR64" i="52"/>
  <c r="AQ64" i="52"/>
  <c r="AP64" i="52"/>
  <c r="AO64" i="52"/>
  <c r="AN64" i="52"/>
  <c r="AM64" i="52"/>
  <c r="AL64" i="52"/>
  <c r="AK64" i="52"/>
  <c r="AJ64" i="52"/>
  <c r="AI64" i="52"/>
  <c r="AH64" i="52"/>
  <c r="AG64" i="52"/>
  <c r="AF64" i="52"/>
  <c r="AE64" i="52"/>
  <c r="AD64" i="52"/>
  <c r="AC64" i="52"/>
  <c r="AB64" i="52"/>
  <c r="AA64" i="52"/>
  <c r="Z64" i="52"/>
  <c r="Y64" i="52"/>
  <c r="X64" i="52"/>
  <c r="W64" i="52"/>
  <c r="V64" i="52"/>
  <c r="U64" i="52"/>
  <c r="T64" i="52"/>
  <c r="S64" i="52"/>
  <c r="R64" i="52"/>
  <c r="Q64" i="52"/>
  <c r="P64" i="52"/>
  <c r="O64" i="52"/>
  <c r="N64" i="52"/>
  <c r="M64" i="52"/>
  <c r="L64" i="52"/>
  <c r="K64" i="52"/>
  <c r="J64" i="52"/>
  <c r="I64" i="52"/>
  <c r="H64" i="52"/>
  <c r="G64" i="52"/>
  <c r="F64" i="52"/>
  <c r="E64" i="52"/>
  <c r="D64" i="52"/>
  <c r="BT63" i="52"/>
  <c r="BS63" i="52"/>
  <c r="BQ63" i="52"/>
  <c r="BO63" i="52"/>
  <c r="BN63" i="52"/>
  <c r="BM63" i="52"/>
  <c r="BL63" i="52"/>
  <c r="BK63" i="52"/>
  <c r="BJ63" i="52"/>
  <c r="BI63" i="52"/>
  <c r="BH63" i="52"/>
  <c r="BG63" i="52"/>
  <c r="BF63" i="52"/>
  <c r="BE63" i="52"/>
  <c r="BD63" i="52"/>
  <c r="BC63" i="52"/>
  <c r="BB63" i="52"/>
  <c r="BA63" i="52"/>
  <c r="AZ63" i="52"/>
  <c r="AY63" i="52"/>
  <c r="AX63" i="52"/>
  <c r="AW63" i="52"/>
  <c r="AV63" i="52"/>
  <c r="AU63" i="52"/>
  <c r="AT63" i="52"/>
  <c r="AS63" i="52"/>
  <c r="AR63" i="52"/>
  <c r="AQ63" i="52"/>
  <c r="AP63" i="52"/>
  <c r="AO63" i="52"/>
  <c r="AN63" i="52"/>
  <c r="AM63" i="52"/>
  <c r="AL63" i="52"/>
  <c r="AK63" i="52"/>
  <c r="AJ63" i="52"/>
  <c r="AI63" i="52"/>
  <c r="AH63" i="52"/>
  <c r="AG63" i="52"/>
  <c r="AF63" i="52"/>
  <c r="AE63" i="52"/>
  <c r="AD63" i="52"/>
  <c r="AC63" i="52"/>
  <c r="AB63" i="52"/>
  <c r="AA63" i="52"/>
  <c r="Z63" i="52"/>
  <c r="Y63" i="52"/>
  <c r="X63" i="52"/>
  <c r="W63" i="52"/>
  <c r="V63" i="52"/>
  <c r="U63" i="52"/>
  <c r="T63" i="52"/>
  <c r="S63" i="52"/>
  <c r="R63" i="52"/>
  <c r="Q63" i="52"/>
  <c r="P63" i="52"/>
  <c r="O63" i="52"/>
  <c r="N63" i="52"/>
  <c r="M63" i="52"/>
  <c r="L63" i="52"/>
  <c r="K63" i="52"/>
  <c r="J63" i="52"/>
  <c r="I63" i="52"/>
  <c r="H63" i="52"/>
  <c r="G63" i="52"/>
  <c r="F63" i="52"/>
  <c r="E63" i="52"/>
  <c r="D63" i="52"/>
  <c r="BT62" i="52"/>
  <c r="BS62" i="52"/>
  <c r="BQ62" i="52"/>
  <c r="BO62" i="52"/>
  <c r="BN62" i="52"/>
  <c r="BM62" i="52"/>
  <c r="BL62" i="52"/>
  <c r="BK62" i="52"/>
  <c r="BJ62" i="52"/>
  <c r="BI62" i="52"/>
  <c r="BH62" i="52"/>
  <c r="BG62" i="52"/>
  <c r="BF62" i="52"/>
  <c r="BE62" i="52"/>
  <c r="BD62" i="52"/>
  <c r="BC62" i="52"/>
  <c r="BB62" i="52"/>
  <c r="BA62" i="52"/>
  <c r="AZ62" i="52"/>
  <c r="AY62" i="52"/>
  <c r="AX62" i="52"/>
  <c r="AW62" i="52"/>
  <c r="AV62" i="52"/>
  <c r="AU62" i="52"/>
  <c r="AT62" i="52"/>
  <c r="AS62" i="52"/>
  <c r="AR62" i="52"/>
  <c r="AQ62" i="52"/>
  <c r="AP62" i="52"/>
  <c r="AO62" i="52"/>
  <c r="AN62" i="52"/>
  <c r="AM62" i="52"/>
  <c r="AL62" i="52"/>
  <c r="AK62" i="52"/>
  <c r="AJ62" i="52"/>
  <c r="AI62" i="52"/>
  <c r="AH62" i="52"/>
  <c r="AG62" i="52"/>
  <c r="AF62" i="52"/>
  <c r="AE62" i="52"/>
  <c r="AD62" i="52"/>
  <c r="AC62" i="52"/>
  <c r="AB62" i="52"/>
  <c r="AA62" i="52"/>
  <c r="Z62" i="52"/>
  <c r="Y62" i="52"/>
  <c r="X62" i="52"/>
  <c r="W62" i="52"/>
  <c r="V62" i="52"/>
  <c r="U62" i="52"/>
  <c r="T62" i="52"/>
  <c r="S62" i="52"/>
  <c r="R62" i="52"/>
  <c r="Q62" i="52"/>
  <c r="P62" i="52"/>
  <c r="O62" i="52"/>
  <c r="N62" i="52"/>
  <c r="M62" i="52"/>
  <c r="L62" i="52"/>
  <c r="K62" i="52"/>
  <c r="J62" i="52"/>
  <c r="I62" i="52"/>
  <c r="H62" i="52"/>
  <c r="G62" i="52"/>
  <c r="F62" i="52"/>
  <c r="E62" i="52"/>
  <c r="D62" i="52"/>
  <c r="BT61" i="52"/>
  <c r="BS61" i="52"/>
  <c r="BQ61" i="52"/>
  <c r="BO61" i="52"/>
  <c r="BN61" i="52"/>
  <c r="BM61" i="52"/>
  <c r="BL61" i="52"/>
  <c r="BK61" i="52"/>
  <c r="BJ61" i="52"/>
  <c r="BI61" i="52"/>
  <c r="BH61" i="52"/>
  <c r="BG61" i="52"/>
  <c r="BF61" i="52"/>
  <c r="BE61" i="52"/>
  <c r="BD61" i="52"/>
  <c r="BC61" i="52"/>
  <c r="BB61" i="52"/>
  <c r="BA61" i="52"/>
  <c r="AZ61" i="52"/>
  <c r="AY61" i="52"/>
  <c r="AX61" i="52"/>
  <c r="AW61" i="52"/>
  <c r="AV61" i="52"/>
  <c r="AU61" i="52"/>
  <c r="AT61" i="52"/>
  <c r="AS61" i="52"/>
  <c r="AR61" i="52"/>
  <c r="AQ61" i="52"/>
  <c r="AP61" i="52"/>
  <c r="AO61" i="52"/>
  <c r="AN61" i="52"/>
  <c r="AM61" i="52"/>
  <c r="AL61" i="52"/>
  <c r="AK61" i="52"/>
  <c r="AJ61" i="52"/>
  <c r="AI61" i="52"/>
  <c r="AH61" i="52"/>
  <c r="AG61" i="52"/>
  <c r="AF61" i="52"/>
  <c r="AE61" i="52"/>
  <c r="AD61" i="52"/>
  <c r="AC61" i="52"/>
  <c r="AB61" i="52"/>
  <c r="AA61" i="52"/>
  <c r="Z61" i="52"/>
  <c r="Y61" i="52"/>
  <c r="X61" i="52"/>
  <c r="W61" i="52"/>
  <c r="V61" i="52"/>
  <c r="U61" i="52"/>
  <c r="T61" i="52"/>
  <c r="S61" i="52"/>
  <c r="R61" i="52"/>
  <c r="Q61" i="52"/>
  <c r="P61" i="52"/>
  <c r="O61" i="52"/>
  <c r="N61" i="52"/>
  <c r="M61" i="52"/>
  <c r="L61" i="52"/>
  <c r="K61" i="52"/>
  <c r="J61" i="52"/>
  <c r="I61" i="52"/>
  <c r="H61" i="52"/>
  <c r="G61" i="52"/>
  <c r="F61" i="52"/>
  <c r="E61" i="52"/>
  <c r="D61" i="52"/>
  <c r="BT60" i="52"/>
  <c r="BS60" i="52"/>
  <c r="BQ60" i="52"/>
  <c r="BO60" i="52"/>
  <c r="BN60" i="52"/>
  <c r="BM60" i="52"/>
  <c r="BL60" i="52"/>
  <c r="BK60" i="52"/>
  <c r="BJ60" i="52"/>
  <c r="BI60" i="52"/>
  <c r="BH60" i="52"/>
  <c r="BG60" i="52"/>
  <c r="BF60" i="52"/>
  <c r="BE60" i="52"/>
  <c r="BD60" i="52"/>
  <c r="BC60" i="52"/>
  <c r="BB60" i="52"/>
  <c r="BA60" i="52"/>
  <c r="AZ60" i="52"/>
  <c r="AY60" i="52"/>
  <c r="AX60" i="52"/>
  <c r="AW60" i="52"/>
  <c r="AV60" i="52"/>
  <c r="AU60" i="52"/>
  <c r="AT60" i="52"/>
  <c r="AS60" i="52"/>
  <c r="AR60" i="52"/>
  <c r="AQ60" i="52"/>
  <c r="AP60" i="52"/>
  <c r="AO60" i="52"/>
  <c r="AN60" i="52"/>
  <c r="AM60" i="52"/>
  <c r="AL60" i="52"/>
  <c r="AK60" i="52"/>
  <c r="AJ60" i="52"/>
  <c r="AI60" i="52"/>
  <c r="AH60" i="52"/>
  <c r="AG60" i="52"/>
  <c r="AF60" i="52"/>
  <c r="AE60" i="52"/>
  <c r="AD60" i="52"/>
  <c r="AC60" i="52"/>
  <c r="AB60" i="52"/>
  <c r="AA60" i="52"/>
  <c r="Z60" i="52"/>
  <c r="Y60" i="52"/>
  <c r="X60" i="52"/>
  <c r="W60" i="52"/>
  <c r="V60" i="52"/>
  <c r="U60" i="52"/>
  <c r="T60" i="52"/>
  <c r="S60" i="52"/>
  <c r="R60" i="52"/>
  <c r="Q60" i="52"/>
  <c r="P60" i="52"/>
  <c r="O60" i="52"/>
  <c r="N60" i="52"/>
  <c r="M60" i="52"/>
  <c r="L60" i="52"/>
  <c r="K60" i="52"/>
  <c r="J60" i="52"/>
  <c r="I60" i="52"/>
  <c r="H60" i="52"/>
  <c r="G60" i="52"/>
  <c r="F60" i="52"/>
  <c r="E60" i="52"/>
  <c r="D60" i="52"/>
  <c r="BT59" i="52"/>
  <c r="BS59" i="52"/>
  <c r="BQ59" i="52"/>
  <c r="BO59" i="52"/>
  <c r="BN59" i="52"/>
  <c r="BM59" i="52"/>
  <c r="BL59" i="52"/>
  <c r="BK59" i="52"/>
  <c r="BJ59" i="52"/>
  <c r="BI59" i="52"/>
  <c r="BH59" i="52"/>
  <c r="BG59" i="52"/>
  <c r="BF59" i="52"/>
  <c r="BE59" i="52"/>
  <c r="BD59" i="52"/>
  <c r="BC59" i="52"/>
  <c r="BB59" i="52"/>
  <c r="BA59" i="52"/>
  <c r="AZ59" i="52"/>
  <c r="AY59" i="52"/>
  <c r="AX59" i="52"/>
  <c r="AW59" i="52"/>
  <c r="AV59" i="52"/>
  <c r="AU59" i="52"/>
  <c r="AT59" i="52"/>
  <c r="AS59" i="52"/>
  <c r="AR59" i="52"/>
  <c r="AQ59" i="52"/>
  <c r="AP59" i="52"/>
  <c r="AO59" i="52"/>
  <c r="AN59" i="52"/>
  <c r="AM59" i="52"/>
  <c r="AL59" i="52"/>
  <c r="AK59" i="52"/>
  <c r="AJ59" i="52"/>
  <c r="AI59" i="52"/>
  <c r="AH59" i="52"/>
  <c r="AG59" i="52"/>
  <c r="AF59" i="52"/>
  <c r="AE59" i="52"/>
  <c r="AD59" i="52"/>
  <c r="AC59" i="52"/>
  <c r="AB59" i="52"/>
  <c r="AA59" i="52"/>
  <c r="Z59" i="52"/>
  <c r="Y59" i="52"/>
  <c r="X59" i="52"/>
  <c r="W59" i="52"/>
  <c r="V59" i="52"/>
  <c r="U59" i="52"/>
  <c r="T59" i="52"/>
  <c r="S59" i="52"/>
  <c r="R59" i="52"/>
  <c r="Q59" i="52"/>
  <c r="P59" i="52"/>
  <c r="O59" i="52"/>
  <c r="N59" i="52"/>
  <c r="M59" i="52"/>
  <c r="L59" i="52"/>
  <c r="K59" i="52"/>
  <c r="J59" i="52"/>
  <c r="I59" i="52"/>
  <c r="H59" i="52"/>
  <c r="G59" i="52"/>
  <c r="F59" i="52"/>
  <c r="E59" i="52"/>
  <c r="D59" i="52"/>
  <c r="BT58" i="52"/>
  <c r="BS58" i="52"/>
  <c r="BQ58" i="52"/>
  <c r="BO58" i="52"/>
  <c r="BN58" i="52"/>
  <c r="BM58" i="52"/>
  <c r="BL58" i="52"/>
  <c r="BK58" i="52"/>
  <c r="BJ58" i="52"/>
  <c r="BI58" i="52"/>
  <c r="BH58" i="52"/>
  <c r="BG58" i="52"/>
  <c r="BF58" i="52"/>
  <c r="BE58" i="52"/>
  <c r="BD58" i="52"/>
  <c r="BC58" i="52"/>
  <c r="BB58" i="52"/>
  <c r="BA58" i="52"/>
  <c r="AZ58" i="52"/>
  <c r="AY58" i="52"/>
  <c r="AX58" i="52"/>
  <c r="AW58" i="52"/>
  <c r="AV58" i="52"/>
  <c r="AU58" i="52"/>
  <c r="AT58" i="52"/>
  <c r="AS58" i="52"/>
  <c r="AR58" i="52"/>
  <c r="AQ58" i="52"/>
  <c r="AP58" i="52"/>
  <c r="AO58" i="52"/>
  <c r="AN58" i="52"/>
  <c r="AM58" i="52"/>
  <c r="AL58" i="52"/>
  <c r="AK58" i="52"/>
  <c r="AJ58" i="52"/>
  <c r="AI58" i="52"/>
  <c r="AH58" i="52"/>
  <c r="AG58" i="52"/>
  <c r="AF58" i="52"/>
  <c r="AE58" i="52"/>
  <c r="AD58" i="52"/>
  <c r="AC58" i="52"/>
  <c r="AB58" i="52"/>
  <c r="AA58" i="52"/>
  <c r="Z58" i="52"/>
  <c r="Y58" i="52"/>
  <c r="X58" i="52"/>
  <c r="W58" i="52"/>
  <c r="V58" i="52"/>
  <c r="U58" i="52"/>
  <c r="T58" i="52"/>
  <c r="S58" i="52"/>
  <c r="R58" i="52"/>
  <c r="Q58" i="52"/>
  <c r="P58" i="52"/>
  <c r="O58" i="52"/>
  <c r="N58" i="52"/>
  <c r="M58" i="52"/>
  <c r="L58" i="52"/>
  <c r="K58" i="52"/>
  <c r="J58" i="52"/>
  <c r="I58" i="52"/>
  <c r="H58" i="52"/>
  <c r="G58" i="52"/>
  <c r="F58" i="52"/>
  <c r="E58" i="52"/>
  <c r="D58" i="52"/>
  <c r="BT57" i="52"/>
  <c r="BS57" i="52"/>
  <c r="BQ57" i="52"/>
  <c r="BO57" i="52"/>
  <c r="BN57" i="52"/>
  <c r="BM57" i="52"/>
  <c r="BL57" i="52"/>
  <c r="BK57" i="52"/>
  <c r="BJ57" i="52"/>
  <c r="BI57" i="52"/>
  <c r="BH57" i="52"/>
  <c r="BG57" i="52"/>
  <c r="BF57" i="52"/>
  <c r="BE57" i="52"/>
  <c r="BD57" i="52"/>
  <c r="BC57" i="52"/>
  <c r="BB57" i="52"/>
  <c r="BA57" i="52"/>
  <c r="AZ57" i="52"/>
  <c r="AY57" i="52"/>
  <c r="AX57" i="52"/>
  <c r="AW57" i="52"/>
  <c r="AV57" i="52"/>
  <c r="AU57" i="52"/>
  <c r="AT57" i="52"/>
  <c r="AS57" i="52"/>
  <c r="AR57" i="52"/>
  <c r="AQ57" i="52"/>
  <c r="AP57" i="52"/>
  <c r="AO57" i="52"/>
  <c r="AN57" i="52"/>
  <c r="AM57" i="52"/>
  <c r="AL57" i="52"/>
  <c r="AK57" i="52"/>
  <c r="AJ57" i="52"/>
  <c r="AI57" i="52"/>
  <c r="AH57" i="52"/>
  <c r="AG57" i="52"/>
  <c r="AF57" i="52"/>
  <c r="AE57" i="52"/>
  <c r="AD57" i="52"/>
  <c r="AC57" i="52"/>
  <c r="AB57" i="52"/>
  <c r="AA57" i="52"/>
  <c r="Z57" i="52"/>
  <c r="Y57" i="52"/>
  <c r="X57" i="52"/>
  <c r="W57" i="52"/>
  <c r="V57" i="52"/>
  <c r="U57" i="52"/>
  <c r="T57" i="52"/>
  <c r="S57" i="52"/>
  <c r="R57" i="52"/>
  <c r="Q57" i="52"/>
  <c r="P57" i="52"/>
  <c r="O57" i="52"/>
  <c r="N57" i="52"/>
  <c r="M57" i="52"/>
  <c r="L57" i="52"/>
  <c r="K57" i="52"/>
  <c r="J57" i="52"/>
  <c r="I57" i="52"/>
  <c r="H57" i="52"/>
  <c r="G57" i="52"/>
  <c r="F57" i="52"/>
  <c r="E57" i="52"/>
  <c r="D57" i="52"/>
  <c r="BT56" i="52"/>
  <c r="BS56" i="52"/>
  <c r="BQ56" i="52"/>
  <c r="BO56" i="52"/>
  <c r="BN56" i="52"/>
  <c r="BM56" i="52"/>
  <c r="BL56" i="52"/>
  <c r="BK56" i="52"/>
  <c r="BJ56" i="52"/>
  <c r="BI56" i="52"/>
  <c r="BH56" i="52"/>
  <c r="BG56" i="52"/>
  <c r="BF56" i="52"/>
  <c r="BE56" i="52"/>
  <c r="BD56" i="52"/>
  <c r="BC56" i="52"/>
  <c r="BB56" i="52"/>
  <c r="BA56" i="52"/>
  <c r="AZ56" i="52"/>
  <c r="AY56" i="52"/>
  <c r="AX56" i="52"/>
  <c r="AW56" i="52"/>
  <c r="AV56" i="52"/>
  <c r="AU56" i="52"/>
  <c r="AT56" i="52"/>
  <c r="AS56" i="52"/>
  <c r="AR56" i="52"/>
  <c r="AQ56" i="52"/>
  <c r="AP56" i="52"/>
  <c r="AO56" i="52"/>
  <c r="AN56" i="52"/>
  <c r="AM56" i="52"/>
  <c r="AL56" i="52"/>
  <c r="AK56" i="52"/>
  <c r="AJ56" i="52"/>
  <c r="AI56" i="52"/>
  <c r="AH56" i="52"/>
  <c r="AG56" i="52"/>
  <c r="AF56" i="52"/>
  <c r="AE56" i="52"/>
  <c r="AD56" i="52"/>
  <c r="AC56" i="52"/>
  <c r="AB56" i="52"/>
  <c r="AA56" i="52"/>
  <c r="Z56" i="52"/>
  <c r="Y56" i="52"/>
  <c r="X56" i="52"/>
  <c r="W56" i="52"/>
  <c r="V56" i="52"/>
  <c r="U56" i="52"/>
  <c r="T56" i="52"/>
  <c r="S56" i="52"/>
  <c r="R56" i="52"/>
  <c r="Q56" i="52"/>
  <c r="P56" i="52"/>
  <c r="O56" i="52"/>
  <c r="N56" i="52"/>
  <c r="M56" i="52"/>
  <c r="L56" i="52"/>
  <c r="K56" i="52"/>
  <c r="J56" i="52"/>
  <c r="I56" i="52"/>
  <c r="H56" i="52"/>
  <c r="G56" i="52"/>
  <c r="F56" i="52"/>
  <c r="E56" i="52"/>
  <c r="D56" i="52"/>
  <c r="BT55" i="52"/>
  <c r="BS55" i="52"/>
  <c r="BQ55" i="52"/>
  <c r="BO55" i="52"/>
  <c r="BN55" i="52"/>
  <c r="BM55" i="52"/>
  <c r="BL55" i="52"/>
  <c r="BK55" i="52"/>
  <c r="BJ55" i="52"/>
  <c r="BI55" i="52"/>
  <c r="BH55" i="52"/>
  <c r="BG55" i="52"/>
  <c r="BF55" i="52"/>
  <c r="BE55" i="52"/>
  <c r="BD55" i="52"/>
  <c r="BC55" i="52"/>
  <c r="BB55" i="52"/>
  <c r="BA55" i="52"/>
  <c r="AZ55" i="52"/>
  <c r="AY55" i="52"/>
  <c r="AX55" i="52"/>
  <c r="AW55" i="52"/>
  <c r="AV55" i="52"/>
  <c r="AU55" i="52"/>
  <c r="AT55" i="52"/>
  <c r="AS55" i="52"/>
  <c r="AR55" i="52"/>
  <c r="AQ55" i="52"/>
  <c r="AP55" i="52"/>
  <c r="AO55" i="52"/>
  <c r="AN55" i="52"/>
  <c r="AM55" i="52"/>
  <c r="AL55" i="52"/>
  <c r="AK55" i="52"/>
  <c r="AJ55" i="52"/>
  <c r="AI55" i="52"/>
  <c r="AH55" i="52"/>
  <c r="AG55" i="52"/>
  <c r="AF55" i="52"/>
  <c r="AE55" i="52"/>
  <c r="AD55" i="52"/>
  <c r="AC55" i="52"/>
  <c r="AB55" i="52"/>
  <c r="AA55" i="52"/>
  <c r="Z55" i="52"/>
  <c r="Y55" i="52"/>
  <c r="X55" i="52"/>
  <c r="W55" i="52"/>
  <c r="V55" i="52"/>
  <c r="U55" i="52"/>
  <c r="T55" i="52"/>
  <c r="S55" i="52"/>
  <c r="R55" i="52"/>
  <c r="Q55" i="52"/>
  <c r="P55" i="52"/>
  <c r="O55" i="52"/>
  <c r="N55" i="52"/>
  <c r="M55" i="52"/>
  <c r="L55" i="52"/>
  <c r="K55" i="52"/>
  <c r="J55" i="52"/>
  <c r="I55" i="52"/>
  <c r="H55" i="52"/>
  <c r="G55" i="52"/>
  <c r="F55" i="52"/>
  <c r="E55" i="52"/>
  <c r="D55" i="52"/>
  <c r="BT54" i="52"/>
  <c r="BS54" i="52"/>
  <c r="BQ54" i="52"/>
  <c r="BO54" i="52"/>
  <c r="BN54" i="52"/>
  <c r="BM54" i="52"/>
  <c r="BL54" i="52"/>
  <c r="BK54" i="52"/>
  <c r="BJ54" i="52"/>
  <c r="BI54" i="52"/>
  <c r="BH54" i="52"/>
  <c r="BG54" i="52"/>
  <c r="BF54" i="52"/>
  <c r="BE54" i="52"/>
  <c r="BD54" i="52"/>
  <c r="BC54" i="52"/>
  <c r="BB54" i="52"/>
  <c r="BA54" i="52"/>
  <c r="AZ54" i="52"/>
  <c r="AY54" i="52"/>
  <c r="AX54" i="52"/>
  <c r="AW54" i="52"/>
  <c r="AV54" i="52"/>
  <c r="AU54" i="52"/>
  <c r="AT54" i="52"/>
  <c r="AS54" i="52"/>
  <c r="AR54" i="52"/>
  <c r="AQ54" i="52"/>
  <c r="AP54" i="52"/>
  <c r="AO54" i="52"/>
  <c r="AN54" i="52"/>
  <c r="AM54" i="52"/>
  <c r="AL54" i="52"/>
  <c r="AK54" i="52"/>
  <c r="AJ54" i="52"/>
  <c r="AI54" i="52"/>
  <c r="AH54" i="52"/>
  <c r="AG54" i="52"/>
  <c r="AF54" i="52"/>
  <c r="AE54" i="52"/>
  <c r="AD54" i="52"/>
  <c r="AC54" i="52"/>
  <c r="AB54" i="52"/>
  <c r="AA54" i="52"/>
  <c r="Z54" i="52"/>
  <c r="Y54" i="52"/>
  <c r="X54" i="52"/>
  <c r="W54" i="52"/>
  <c r="V54" i="52"/>
  <c r="U54" i="52"/>
  <c r="T54" i="52"/>
  <c r="S54" i="52"/>
  <c r="R54" i="52"/>
  <c r="Q54" i="52"/>
  <c r="P54" i="52"/>
  <c r="O54" i="52"/>
  <c r="N54" i="52"/>
  <c r="M54" i="52"/>
  <c r="L54" i="52"/>
  <c r="K54" i="52"/>
  <c r="J54" i="52"/>
  <c r="I54" i="52"/>
  <c r="H54" i="52"/>
  <c r="G54" i="52"/>
  <c r="F54" i="52"/>
  <c r="E54" i="52"/>
  <c r="D54" i="52"/>
  <c r="BT53" i="52"/>
  <c r="BS53" i="52"/>
  <c r="BQ53" i="52"/>
  <c r="BO53" i="52"/>
  <c r="BN53" i="52"/>
  <c r="BM53" i="52"/>
  <c r="BL53" i="52"/>
  <c r="BK53" i="52"/>
  <c r="BJ53" i="52"/>
  <c r="BI53" i="52"/>
  <c r="BH53" i="52"/>
  <c r="BG53" i="52"/>
  <c r="BF53" i="52"/>
  <c r="BE53" i="52"/>
  <c r="BD53" i="52"/>
  <c r="BC53" i="52"/>
  <c r="BB53" i="52"/>
  <c r="BA53" i="52"/>
  <c r="AZ53" i="52"/>
  <c r="AY53" i="52"/>
  <c r="AX53" i="52"/>
  <c r="AW53" i="52"/>
  <c r="AV53" i="52"/>
  <c r="AU53" i="52"/>
  <c r="AT53" i="52"/>
  <c r="AS53" i="52"/>
  <c r="AR53" i="52"/>
  <c r="AQ53" i="52"/>
  <c r="AP53" i="52"/>
  <c r="AO53" i="52"/>
  <c r="AN53" i="52"/>
  <c r="AM53" i="52"/>
  <c r="AL53" i="52"/>
  <c r="AK53" i="52"/>
  <c r="AJ53" i="52"/>
  <c r="AI53" i="52"/>
  <c r="AH53" i="52"/>
  <c r="AG53" i="52"/>
  <c r="AF53" i="52"/>
  <c r="AE53" i="52"/>
  <c r="AD53" i="52"/>
  <c r="AC53" i="52"/>
  <c r="AB53" i="52"/>
  <c r="AA53" i="52"/>
  <c r="Z53" i="52"/>
  <c r="Y53" i="52"/>
  <c r="X53" i="52"/>
  <c r="W53" i="52"/>
  <c r="V53" i="52"/>
  <c r="U53" i="52"/>
  <c r="T53" i="52"/>
  <c r="S53" i="52"/>
  <c r="R53" i="52"/>
  <c r="Q53" i="52"/>
  <c r="P53" i="52"/>
  <c r="O53" i="52"/>
  <c r="N53" i="52"/>
  <c r="M53" i="52"/>
  <c r="L53" i="52"/>
  <c r="K53" i="52"/>
  <c r="J53" i="52"/>
  <c r="I53" i="52"/>
  <c r="H53" i="52"/>
  <c r="G53" i="52"/>
  <c r="F53" i="52"/>
  <c r="E53" i="52"/>
  <c r="D53" i="52"/>
  <c r="BT52" i="52"/>
  <c r="BS52" i="52"/>
  <c r="BQ52" i="52"/>
  <c r="BO52" i="52"/>
  <c r="BN52" i="52"/>
  <c r="BM52" i="52"/>
  <c r="BL52" i="52"/>
  <c r="BK52" i="52"/>
  <c r="BJ52" i="52"/>
  <c r="BI52" i="52"/>
  <c r="BH52" i="52"/>
  <c r="BG52" i="52"/>
  <c r="BF52" i="52"/>
  <c r="BE52" i="52"/>
  <c r="BD52" i="52"/>
  <c r="BC52" i="52"/>
  <c r="BB52" i="52"/>
  <c r="BA52" i="52"/>
  <c r="AZ52" i="52"/>
  <c r="AY52" i="52"/>
  <c r="AX52" i="52"/>
  <c r="AW52" i="52"/>
  <c r="AV52" i="52"/>
  <c r="AU52" i="52"/>
  <c r="AT52" i="52"/>
  <c r="AS52" i="52"/>
  <c r="AR52" i="52"/>
  <c r="AQ52" i="52"/>
  <c r="AP52" i="52"/>
  <c r="AO52" i="52"/>
  <c r="AN52" i="52"/>
  <c r="AM52" i="52"/>
  <c r="AL52" i="52"/>
  <c r="AK52" i="52"/>
  <c r="AJ52" i="52"/>
  <c r="AI52" i="52"/>
  <c r="AH52" i="52"/>
  <c r="AG52" i="52"/>
  <c r="AF52" i="52"/>
  <c r="AE52" i="52"/>
  <c r="AD52" i="52"/>
  <c r="AC52" i="52"/>
  <c r="AB52" i="52"/>
  <c r="AA52" i="52"/>
  <c r="Z52" i="52"/>
  <c r="Y52" i="52"/>
  <c r="X52" i="52"/>
  <c r="W52" i="52"/>
  <c r="V52" i="52"/>
  <c r="U52" i="52"/>
  <c r="T52" i="52"/>
  <c r="S52" i="52"/>
  <c r="R52" i="52"/>
  <c r="Q52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D52" i="52"/>
  <c r="BT51" i="52"/>
  <c r="BS51" i="52"/>
  <c r="BQ51" i="52"/>
  <c r="BO51" i="52"/>
  <c r="BN51" i="52"/>
  <c r="BM51" i="52"/>
  <c r="BL51" i="52"/>
  <c r="BK51" i="52"/>
  <c r="BJ51" i="52"/>
  <c r="BI51" i="52"/>
  <c r="BH51" i="52"/>
  <c r="BG51" i="52"/>
  <c r="BF51" i="52"/>
  <c r="BE51" i="52"/>
  <c r="BD51" i="52"/>
  <c r="BC51" i="52"/>
  <c r="BB51" i="52"/>
  <c r="BA51" i="52"/>
  <c r="AZ51" i="52"/>
  <c r="AY51" i="52"/>
  <c r="AX51" i="52"/>
  <c r="AW51" i="52"/>
  <c r="AV51" i="52"/>
  <c r="AU51" i="52"/>
  <c r="AT51" i="52"/>
  <c r="AS51" i="52"/>
  <c r="AR51" i="52"/>
  <c r="AQ51" i="52"/>
  <c r="AP51" i="52"/>
  <c r="AO51" i="52"/>
  <c r="AN51" i="52"/>
  <c r="AM51" i="52"/>
  <c r="AL51" i="52"/>
  <c r="AK51" i="52"/>
  <c r="AJ51" i="52"/>
  <c r="AI51" i="52"/>
  <c r="AH51" i="52"/>
  <c r="AG51" i="52"/>
  <c r="AF51" i="52"/>
  <c r="AE51" i="52"/>
  <c r="AD51" i="52"/>
  <c r="AC51" i="52"/>
  <c r="AB51" i="52"/>
  <c r="AA51" i="52"/>
  <c r="Z51" i="52"/>
  <c r="Y51" i="52"/>
  <c r="X51" i="52"/>
  <c r="W51" i="52"/>
  <c r="V51" i="52"/>
  <c r="U51" i="52"/>
  <c r="T51" i="52"/>
  <c r="S51" i="52"/>
  <c r="R51" i="52"/>
  <c r="Q51" i="52"/>
  <c r="P51" i="52"/>
  <c r="O51" i="52"/>
  <c r="N51" i="52"/>
  <c r="M51" i="52"/>
  <c r="L51" i="52"/>
  <c r="K51" i="52"/>
  <c r="J51" i="52"/>
  <c r="I51" i="52"/>
  <c r="H51" i="52"/>
  <c r="G51" i="52"/>
  <c r="F51" i="52"/>
  <c r="E51" i="52"/>
  <c r="D51" i="52"/>
  <c r="BT50" i="52"/>
  <c r="BS50" i="52"/>
  <c r="BQ50" i="52"/>
  <c r="BO50" i="52"/>
  <c r="BN50" i="52"/>
  <c r="BM50" i="52"/>
  <c r="BL50" i="52"/>
  <c r="BK50" i="52"/>
  <c r="BJ50" i="52"/>
  <c r="BI50" i="52"/>
  <c r="BH50" i="52"/>
  <c r="BG50" i="52"/>
  <c r="BF50" i="52"/>
  <c r="BE50" i="52"/>
  <c r="BD50" i="52"/>
  <c r="BC50" i="52"/>
  <c r="BB50" i="52"/>
  <c r="BA50" i="52"/>
  <c r="AZ50" i="52"/>
  <c r="AY50" i="52"/>
  <c r="AX50" i="52"/>
  <c r="AW50" i="52"/>
  <c r="AV50" i="52"/>
  <c r="AU50" i="52"/>
  <c r="AT50" i="52"/>
  <c r="AS50" i="52"/>
  <c r="AR50" i="52"/>
  <c r="AQ50" i="52"/>
  <c r="AP50" i="52"/>
  <c r="AO50" i="52"/>
  <c r="AN50" i="52"/>
  <c r="AM50" i="52"/>
  <c r="AL50" i="52"/>
  <c r="AK50" i="52"/>
  <c r="AJ50" i="52"/>
  <c r="AI50" i="52"/>
  <c r="AH50" i="52"/>
  <c r="AG50" i="52"/>
  <c r="AF50" i="52"/>
  <c r="AE50" i="52"/>
  <c r="AD50" i="52"/>
  <c r="AC50" i="52"/>
  <c r="AB50" i="52"/>
  <c r="AA50" i="52"/>
  <c r="Z50" i="52"/>
  <c r="Y50" i="52"/>
  <c r="X50" i="52"/>
  <c r="W50" i="52"/>
  <c r="V50" i="52"/>
  <c r="U50" i="52"/>
  <c r="T50" i="52"/>
  <c r="S50" i="52"/>
  <c r="R50" i="52"/>
  <c r="Q50" i="52"/>
  <c r="P50" i="52"/>
  <c r="O50" i="52"/>
  <c r="N50" i="52"/>
  <c r="M50" i="52"/>
  <c r="L50" i="52"/>
  <c r="K50" i="52"/>
  <c r="J50" i="52"/>
  <c r="I50" i="52"/>
  <c r="H50" i="52"/>
  <c r="G50" i="52"/>
  <c r="F50" i="52"/>
  <c r="E50" i="52"/>
  <c r="D50" i="52"/>
  <c r="BT49" i="52"/>
  <c r="BS49" i="52"/>
  <c r="BQ49" i="52"/>
  <c r="BO49" i="52"/>
  <c r="BN49" i="52"/>
  <c r="BM49" i="52"/>
  <c r="BL49" i="52"/>
  <c r="BK49" i="52"/>
  <c r="BJ49" i="52"/>
  <c r="BI49" i="52"/>
  <c r="BH49" i="52"/>
  <c r="BG49" i="52"/>
  <c r="BF49" i="52"/>
  <c r="BE49" i="52"/>
  <c r="BD49" i="52"/>
  <c r="BC49" i="52"/>
  <c r="BB49" i="52"/>
  <c r="BA49" i="52"/>
  <c r="AZ49" i="52"/>
  <c r="AY49" i="52"/>
  <c r="AX49" i="52"/>
  <c r="AW49" i="52"/>
  <c r="AV49" i="52"/>
  <c r="AU49" i="52"/>
  <c r="AT49" i="52"/>
  <c r="AS49" i="52"/>
  <c r="AR49" i="52"/>
  <c r="AQ49" i="52"/>
  <c r="AP49" i="52"/>
  <c r="AO49" i="52"/>
  <c r="AN49" i="52"/>
  <c r="AM49" i="52"/>
  <c r="AL49" i="52"/>
  <c r="AK49" i="52"/>
  <c r="AJ49" i="52"/>
  <c r="AI49" i="52"/>
  <c r="AH49" i="52"/>
  <c r="AG49" i="52"/>
  <c r="AF49" i="52"/>
  <c r="AE49" i="52"/>
  <c r="AD49" i="52"/>
  <c r="AC49" i="52"/>
  <c r="AB49" i="52"/>
  <c r="AA49" i="52"/>
  <c r="Z49" i="52"/>
  <c r="Y49" i="52"/>
  <c r="X49" i="52"/>
  <c r="W49" i="52"/>
  <c r="V49" i="52"/>
  <c r="U49" i="52"/>
  <c r="T49" i="52"/>
  <c r="S49" i="52"/>
  <c r="R49" i="52"/>
  <c r="Q49" i="52"/>
  <c r="P49" i="52"/>
  <c r="O49" i="52"/>
  <c r="N49" i="52"/>
  <c r="M49" i="52"/>
  <c r="L49" i="52"/>
  <c r="K49" i="52"/>
  <c r="J49" i="52"/>
  <c r="I49" i="52"/>
  <c r="H49" i="52"/>
  <c r="G49" i="52"/>
  <c r="F49" i="52"/>
  <c r="E49" i="52"/>
  <c r="D49" i="52"/>
  <c r="BT48" i="52"/>
  <c r="BS48" i="52"/>
  <c r="BQ48" i="52"/>
  <c r="BO48" i="52"/>
  <c r="BN48" i="52"/>
  <c r="BM48" i="52"/>
  <c r="BL48" i="52"/>
  <c r="BK48" i="52"/>
  <c r="BJ48" i="52"/>
  <c r="BI48" i="52"/>
  <c r="BH48" i="52"/>
  <c r="BG48" i="52"/>
  <c r="BF48" i="52"/>
  <c r="BE48" i="52"/>
  <c r="BD48" i="52"/>
  <c r="BC48" i="52"/>
  <c r="BB48" i="52"/>
  <c r="BA48" i="52"/>
  <c r="AZ48" i="52"/>
  <c r="AY48" i="52"/>
  <c r="AX48" i="52"/>
  <c r="AW48" i="52"/>
  <c r="AV48" i="52"/>
  <c r="AU48" i="52"/>
  <c r="AT48" i="52"/>
  <c r="AS48" i="52"/>
  <c r="AR48" i="52"/>
  <c r="AQ48" i="52"/>
  <c r="AP48" i="52"/>
  <c r="AO48" i="52"/>
  <c r="AN48" i="52"/>
  <c r="AM48" i="52"/>
  <c r="AL48" i="52"/>
  <c r="AK48" i="52"/>
  <c r="AJ48" i="52"/>
  <c r="AI48" i="52"/>
  <c r="AH48" i="52"/>
  <c r="AG48" i="52"/>
  <c r="AF48" i="52"/>
  <c r="AE48" i="52"/>
  <c r="AD48" i="52"/>
  <c r="AC48" i="52"/>
  <c r="AB48" i="52"/>
  <c r="AA48" i="52"/>
  <c r="Z48" i="52"/>
  <c r="Y48" i="52"/>
  <c r="X48" i="52"/>
  <c r="W48" i="52"/>
  <c r="V48" i="52"/>
  <c r="U48" i="52"/>
  <c r="T48" i="52"/>
  <c r="S48" i="52"/>
  <c r="R48" i="52"/>
  <c r="Q48" i="52"/>
  <c r="P48" i="52"/>
  <c r="O48" i="52"/>
  <c r="N48" i="52"/>
  <c r="M48" i="52"/>
  <c r="L48" i="52"/>
  <c r="K48" i="52"/>
  <c r="J48" i="52"/>
  <c r="I48" i="52"/>
  <c r="H48" i="52"/>
  <c r="G48" i="52"/>
  <c r="F48" i="52"/>
  <c r="E48" i="52"/>
  <c r="D48" i="52"/>
  <c r="BT47" i="52"/>
  <c r="BS47" i="52"/>
  <c r="BQ47" i="52"/>
  <c r="BO47" i="52"/>
  <c r="BN47" i="52"/>
  <c r="BM47" i="52"/>
  <c r="BL47" i="52"/>
  <c r="BK47" i="52"/>
  <c r="BJ47" i="52"/>
  <c r="BI47" i="52"/>
  <c r="BH47" i="52"/>
  <c r="BG47" i="52"/>
  <c r="BF47" i="52"/>
  <c r="BE47" i="52"/>
  <c r="BD47" i="52"/>
  <c r="BC47" i="52"/>
  <c r="BB47" i="52"/>
  <c r="BA47" i="52"/>
  <c r="AZ47" i="52"/>
  <c r="AY47" i="52"/>
  <c r="AX47" i="52"/>
  <c r="AW47" i="52"/>
  <c r="AV47" i="52"/>
  <c r="AU47" i="52"/>
  <c r="AT47" i="52"/>
  <c r="AS47" i="52"/>
  <c r="AR47" i="52"/>
  <c r="AQ47" i="52"/>
  <c r="AP47" i="52"/>
  <c r="AO47" i="52"/>
  <c r="AN47" i="52"/>
  <c r="AM47" i="52"/>
  <c r="AL47" i="52"/>
  <c r="AK47" i="52"/>
  <c r="AJ47" i="52"/>
  <c r="AI47" i="52"/>
  <c r="AH47" i="52"/>
  <c r="AG47" i="52"/>
  <c r="AF47" i="52"/>
  <c r="AE47" i="52"/>
  <c r="AD47" i="52"/>
  <c r="AC47" i="52"/>
  <c r="AB47" i="52"/>
  <c r="AA47" i="52"/>
  <c r="Z47" i="52"/>
  <c r="Y47" i="52"/>
  <c r="X47" i="52"/>
  <c r="W47" i="52"/>
  <c r="V47" i="52"/>
  <c r="U47" i="52"/>
  <c r="T47" i="52"/>
  <c r="S47" i="52"/>
  <c r="R47" i="52"/>
  <c r="Q47" i="52"/>
  <c r="P47" i="52"/>
  <c r="O47" i="52"/>
  <c r="N47" i="52"/>
  <c r="M47" i="52"/>
  <c r="L47" i="52"/>
  <c r="K47" i="52"/>
  <c r="J47" i="52"/>
  <c r="I47" i="52"/>
  <c r="H47" i="52"/>
  <c r="G47" i="52"/>
  <c r="F47" i="52"/>
  <c r="E47" i="52"/>
  <c r="D47" i="52"/>
  <c r="BT46" i="52"/>
  <c r="BS46" i="52"/>
  <c r="BQ46" i="52"/>
  <c r="BO46" i="52"/>
  <c r="BN46" i="52"/>
  <c r="BM46" i="52"/>
  <c r="BL46" i="52"/>
  <c r="BK46" i="52"/>
  <c r="BJ46" i="52"/>
  <c r="BI46" i="52"/>
  <c r="BH46" i="52"/>
  <c r="BG46" i="52"/>
  <c r="BF46" i="52"/>
  <c r="BE46" i="52"/>
  <c r="BD46" i="52"/>
  <c r="BC46" i="52"/>
  <c r="BB46" i="52"/>
  <c r="BA46" i="52"/>
  <c r="AZ46" i="52"/>
  <c r="AY46" i="52"/>
  <c r="AX46" i="52"/>
  <c r="AW46" i="52"/>
  <c r="AV46" i="52"/>
  <c r="AU46" i="52"/>
  <c r="AT46" i="52"/>
  <c r="AS46" i="52"/>
  <c r="AR46" i="52"/>
  <c r="AQ46" i="52"/>
  <c r="AP46" i="52"/>
  <c r="AO46" i="52"/>
  <c r="AN46" i="52"/>
  <c r="AM46" i="52"/>
  <c r="AL46" i="52"/>
  <c r="AK46" i="52"/>
  <c r="AJ46" i="52"/>
  <c r="AI46" i="52"/>
  <c r="AH46" i="52"/>
  <c r="AG46" i="52"/>
  <c r="AF46" i="52"/>
  <c r="AE46" i="52"/>
  <c r="AD46" i="52"/>
  <c r="AC46" i="52"/>
  <c r="AB46" i="52"/>
  <c r="AA46" i="52"/>
  <c r="Z46" i="52"/>
  <c r="Y46" i="52"/>
  <c r="X46" i="52"/>
  <c r="W46" i="52"/>
  <c r="V46" i="52"/>
  <c r="U46" i="52"/>
  <c r="T46" i="52"/>
  <c r="S46" i="52"/>
  <c r="R46" i="52"/>
  <c r="Q46" i="52"/>
  <c r="P46" i="52"/>
  <c r="O46" i="52"/>
  <c r="N46" i="52"/>
  <c r="M46" i="52"/>
  <c r="L46" i="52"/>
  <c r="K46" i="52"/>
  <c r="J46" i="52"/>
  <c r="I46" i="52"/>
  <c r="H46" i="52"/>
  <c r="G46" i="52"/>
  <c r="F46" i="52"/>
  <c r="E46" i="52"/>
  <c r="D46" i="52"/>
  <c r="BT45" i="52"/>
  <c r="BS45" i="52"/>
  <c r="BQ45" i="52"/>
  <c r="BO45" i="52"/>
  <c r="BN45" i="52"/>
  <c r="BM45" i="52"/>
  <c r="BL45" i="52"/>
  <c r="BK45" i="52"/>
  <c r="BJ45" i="52"/>
  <c r="BI45" i="52"/>
  <c r="BH45" i="52"/>
  <c r="BG45" i="52"/>
  <c r="BF45" i="52"/>
  <c r="BE45" i="52"/>
  <c r="BD45" i="52"/>
  <c r="BC45" i="52"/>
  <c r="BB45" i="52"/>
  <c r="BA45" i="52"/>
  <c r="AZ45" i="52"/>
  <c r="AY45" i="52"/>
  <c r="AX45" i="52"/>
  <c r="AW45" i="52"/>
  <c r="AV45" i="52"/>
  <c r="AU45" i="52"/>
  <c r="AT45" i="52"/>
  <c r="AS45" i="52"/>
  <c r="AR45" i="52"/>
  <c r="AQ45" i="52"/>
  <c r="AP45" i="52"/>
  <c r="AO45" i="52"/>
  <c r="AN45" i="52"/>
  <c r="AM45" i="52"/>
  <c r="AL45" i="52"/>
  <c r="AK45" i="52"/>
  <c r="AJ45" i="52"/>
  <c r="AI45" i="52"/>
  <c r="AH45" i="52"/>
  <c r="AG45" i="52"/>
  <c r="AF45" i="52"/>
  <c r="AE45" i="52"/>
  <c r="AD45" i="52"/>
  <c r="AC45" i="52"/>
  <c r="AB45" i="52"/>
  <c r="AA45" i="52"/>
  <c r="Z45" i="52"/>
  <c r="Y45" i="52"/>
  <c r="X45" i="52"/>
  <c r="W45" i="52"/>
  <c r="V45" i="52"/>
  <c r="U45" i="52"/>
  <c r="T45" i="52"/>
  <c r="S45" i="52"/>
  <c r="R45" i="52"/>
  <c r="Q45" i="52"/>
  <c r="P45" i="52"/>
  <c r="O45" i="52"/>
  <c r="N45" i="52"/>
  <c r="M45" i="52"/>
  <c r="L45" i="52"/>
  <c r="K45" i="52"/>
  <c r="J45" i="52"/>
  <c r="I45" i="52"/>
  <c r="H45" i="52"/>
  <c r="G45" i="52"/>
  <c r="F45" i="52"/>
  <c r="E45" i="52"/>
  <c r="D45" i="52"/>
  <c r="BT44" i="52"/>
  <c r="BS44" i="52"/>
  <c r="BQ44" i="52"/>
  <c r="BO44" i="52"/>
  <c r="BN44" i="52"/>
  <c r="BM44" i="52"/>
  <c r="BL44" i="52"/>
  <c r="BK44" i="52"/>
  <c r="BJ44" i="52"/>
  <c r="BI44" i="52"/>
  <c r="BH44" i="52"/>
  <c r="BG44" i="52"/>
  <c r="BF44" i="52"/>
  <c r="BE44" i="52"/>
  <c r="BD44" i="52"/>
  <c r="BC44" i="52"/>
  <c r="BB44" i="52"/>
  <c r="BA44" i="52"/>
  <c r="AZ44" i="52"/>
  <c r="AY44" i="52"/>
  <c r="AX44" i="52"/>
  <c r="AW44" i="52"/>
  <c r="AV44" i="52"/>
  <c r="AU44" i="52"/>
  <c r="AT44" i="52"/>
  <c r="AS44" i="52"/>
  <c r="AR44" i="52"/>
  <c r="AQ44" i="52"/>
  <c r="AP44" i="52"/>
  <c r="AO44" i="52"/>
  <c r="AN44" i="52"/>
  <c r="AM44" i="52"/>
  <c r="AL44" i="52"/>
  <c r="AK44" i="52"/>
  <c r="AJ44" i="52"/>
  <c r="AI44" i="52"/>
  <c r="AH44" i="52"/>
  <c r="AG44" i="52"/>
  <c r="AF44" i="52"/>
  <c r="AE44" i="52"/>
  <c r="AD44" i="52"/>
  <c r="AC44" i="52"/>
  <c r="AB44" i="52"/>
  <c r="AA44" i="52"/>
  <c r="Z44" i="52"/>
  <c r="Y44" i="52"/>
  <c r="X44" i="52"/>
  <c r="W44" i="52"/>
  <c r="V44" i="52"/>
  <c r="U44" i="52"/>
  <c r="T44" i="52"/>
  <c r="S44" i="52"/>
  <c r="R44" i="52"/>
  <c r="Q44" i="52"/>
  <c r="P44" i="52"/>
  <c r="O44" i="52"/>
  <c r="N44" i="52"/>
  <c r="M44" i="52"/>
  <c r="L44" i="52"/>
  <c r="K44" i="52"/>
  <c r="J44" i="52"/>
  <c r="I44" i="52"/>
  <c r="H44" i="52"/>
  <c r="G44" i="52"/>
  <c r="F44" i="52"/>
  <c r="E44" i="52"/>
  <c r="D44" i="52"/>
  <c r="BT43" i="52"/>
  <c r="BS43" i="52"/>
  <c r="BQ43" i="52"/>
  <c r="BO43" i="52"/>
  <c r="BN43" i="52"/>
  <c r="BM43" i="52"/>
  <c r="BL43" i="52"/>
  <c r="BK43" i="52"/>
  <c r="BJ43" i="52"/>
  <c r="BI43" i="52"/>
  <c r="BH43" i="52"/>
  <c r="BG43" i="52"/>
  <c r="BF43" i="52"/>
  <c r="BE43" i="52"/>
  <c r="BD43" i="52"/>
  <c r="BC43" i="52"/>
  <c r="BB43" i="52"/>
  <c r="BA43" i="52"/>
  <c r="AZ43" i="52"/>
  <c r="AY43" i="52"/>
  <c r="AX43" i="52"/>
  <c r="AW43" i="52"/>
  <c r="AV43" i="52"/>
  <c r="AU43" i="52"/>
  <c r="AT43" i="52"/>
  <c r="AS43" i="52"/>
  <c r="AR43" i="52"/>
  <c r="AQ43" i="52"/>
  <c r="AP43" i="52"/>
  <c r="AO43" i="52"/>
  <c r="AN43" i="52"/>
  <c r="AM43" i="52"/>
  <c r="AL43" i="52"/>
  <c r="AK43" i="52"/>
  <c r="AJ43" i="52"/>
  <c r="AI43" i="52"/>
  <c r="AH43" i="52"/>
  <c r="AG43" i="52"/>
  <c r="AF43" i="52"/>
  <c r="AE43" i="52"/>
  <c r="AD43" i="52"/>
  <c r="AC43" i="52"/>
  <c r="AB43" i="52"/>
  <c r="AA43" i="52"/>
  <c r="Z43" i="52"/>
  <c r="Y43" i="52"/>
  <c r="X43" i="52"/>
  <c r="W43" i="52"/>
  <c r="V43" i="52"/>
  <c r="U43" i="52"/>
  <c r="T43" i="52"/>
  <c r="S43" i="52"/>
  <c r="R43" i="52"/>
  <c r="Q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D43" i="52"/>
  <c r="BT42" i="52"/>
  <c r="BS42" i="52"/>
  <c r="BQ42" i="52"/>
  <c r="BO42" i="52"/>
  <c r="BN42" i="52"/>
  <c r="BM42" i="52"/>
  <c r="BL42" i="52"/>
  <c r="BK42" i="52"/>
  <c r="BJ42" i="52"/>
  <c r="BI42" i="52"/>
  <c r="BH42" i="52"/>
  <c r="BG42" i="52"/>
  <c r="BF42" i="52"/>
  <c r="BE42" i="52"/>
  <c r="BD42" i="52"/>
  <c r="BC42" i="52"/>
  <c r="BB42" i="52"/>
  <c r="BA42" i="52"/>
  <c r="AZ42" i="52"/>
  <c r="AY42" i="52"/>
  <c r="AX42" i="52"/>
  <c r="AW42" i="52"/>
  <c r="AV42" i="52"/>
  <c r="AU42" i="52"/>
  <c r="AT42" i="52"/>
  <c r="AS42" i="52"/>
  <c r="AR42" i="52"/>
  <c r="AQ42" i="52"/>
  <c r="AP42" i="52"/>
  <c r="AO42" i="52"/>
  <c r="AN42" i="52"/>
  <c r="AM42" i="52"/>
  <c r="AL42" i="52"/>
  <c r="AK42" i="52"/>
  <c r="AJ42" i="52"/>
  <c r="AI42" i="52"/>
  <c r="AH42" i="52"/>
  <c r="AG42" i="52"/>
  <c r="AF42" i="52"/>
  <c r="AE42" i="52"/>
  <c r="AD42" i="52"/>
  <c r="AC42" i="52"/>
  <c r="AB42" i="52"/>
  <c r="AA42" i="52"/>
  <c r="Z42" i="52"/>
  <c r="Y42" i="52"/>
  <c r="X42" i="52"/>
  <c r="W42" i="52"/>
  <c r="V42" i="52"/>
  <c r="U42" i="52"/>
  <c r="T42" i="52"/>
  <c r="S42" i="52"/>
  <c r="R42" i="52"/>
  <c r="Q42" i="52"/>
  <c r="P42" i="52"/>
  <c r="O42" i="52"/>
  <c r="N42" i="52"/>
  <c r="M42" i="52"/>
  <c r="L42" i="52"/>
  <c r="K42" i="52"/>
  <c r="J42" i="52"/>
  <c r="I42" i="52"/>
  <c r="H42" i="52"/>
  <c r="G42" i="52"/>
  <c r="F42" i="52"/>
  <c r="E42" i="52"/>
  <c r="D42" i="52"/>
  <c r="BT41" i="52"/>
  <c r="BS41" i="52"/>
  <c r="BQ41" i="52"/>
  <c r="BO41" i="52"/>
  <c r="BN41" i="52"/>
  <c r="BM41" i="52"/>
  <c r="BL41" i="52"/>
  <c r="BK41" i="52"/>
  <c r="BJ41" i="52"/>
  <c r="BI41" i="52"/>
  <c r="BH41" i="52"/>
  <c r="BG41" i="52"/>
  <c r="BF41" i="52"/>
  <c r="BE41" i="52"/>
  <c r="BD41" i="52"/>
  <c r="BC41" i="52"/>
  <c r="BB41" i="52"/>
  <c r="BA41" i="52"/>
  <c r="AZ41" i="52"/>
  <c r="AY41" i="52"/>
  <c r="AX41" i="52"/>
  <c r="AW41" i="52"/>
  <c r="AV41" i="52"/>
  <c r="AU41" i="52"/>
  <c r="AT41" i="52"/>
  <c r="AS41" i="52"/>
  <c r="AR41" i="52"/>
  <c r="AQ41" i="52"/>
  <c r="AP41" i="52"/>
  <c r="AO41" i="52"/>
  <c r="AN41" i="52"/>
  <c r="AM41" i="52"/>
  <c r="AL41" i="52"/>
  <c r="AK41" i="52"/>
  <c r="AJ41" i="52"/>
  <c r="AI41" i="52"/>
  <c r="AH41" i="52"/>
  <c r="AG41" i="52"/>
  <c r="AF41" i="52"/>
  <c r="AE41" i="52"/>
  <c r="AD41" i="52"/>
  <c r="AC41" i="52"/>
  <c r="AB41" i="52"/>
  <c r="AA41" i="52"/>
  <c r="Z41" i="52"/>
  <c r="Y41" i="52"/>
  <c r="X41" i="52"/>
  <c r="W41" i="52"/>
  <c r="V41" i="52"/>
  <c r="U41" i="52"/>
  <c r="T41" i="52"/>
  <c r="S41" i="52"/>
  <c r="R41" i="52"/>
  <c r="Q41" i="52"/>
  <c r="P41" i="52"/>
  <c r="O41" i="52"/>
  <c r="N41" i="52"/>
  <c r="M41" i="52"/>
  <c r="L41" i="52"/>
  <c r="K41" i="52"/>
  <c r="J41" i="52"/>
  <c r="I41" i="52"/>
  <c r="H41" i="52"/>
  <c r="G41" i="52"/>
  <c r="F41" i="52"/>
  <c r="E41" i="52"/>
  <c r="D41" i="52"/>
  <c r="BT40" i="52"/>
  <c r="BS40" i="52"/>
  <c r="BQ40" i="52"/>
  <c r="BO40" i="52"/>
  <c r="BN40" i="52"/>
  <c r="BM40" i="52"/>
  <c r="BL40" i="52"/>
  <c r="BK40" i="52"/>
  <c r="BJ40" i="52"/>
  <c r="BI40" i="52"/>
  <c r="BH40" i="52"/>
  <c r="BG40" i="52"/>
  <c r="BF40" i="52"/>
  <c r="BE40" i="52"/>
  <c r="BD40" i="52"/>
  <c r="BC40" i="52"/>
  <c r="BB40" i="52"/>
  <c r="BA40" i="52"/>
  <c r="AZ40" i="52"/>
  <c r="AY40" i="52"/>
  <c r="AX40" i="52"/>
  <c r="AW40" i="52"/>
  <c r="AV40" i="52"/>
  <c r="AU40" i="52"/>
  <c r="AT40" i="52"/>
  <c r="AS40" i="52"/>
  <c r="AR40" i="52"/>
  <c r="AQ40" i="52"/>
  <c r="AP40" i="52"/>
  <c r="AO40" i="52"/>
  <c r="AN40" i="52"/>
  <c r="AM40" i="52"/>
  <c r="AL40" i="52"/>
  <c r="AK40" i="52"/>
  <c r="AJ40" i="52"/>
  <c r="AI40" i="52"/>
  <c r="AH40" i="52"/>
  <c r="AG40" i="52"/>
  <c r="AF40" i="52"/>
  <c r="AE40" i="52"/>
  <c r="AD40" i="52"/>
  <c r="AC40" i="52"/>
  <c r="AB40" i="52"/>
  <c r="AA40" i="52"/>
  <c r="Z40" i="52"/>
  <c r="Y40" i="52"/>
  <c r="X40" i="52"/>
  <c r="W40" i="52"/>
  <c r="V40" i="52"/>
  <c r="U40" i="52"/>
  <c r="T40" i="52"/>
  <c r="S40" i="52"/>
  <c r="R40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E40" i="52"/>
  <c r="D40" i="52"/>
  <c r="BT39" i="52"/>
  <c r="BS39" i="52"/>
  <c r="BQ39" i="52"/>
  <c r="BO39" i="52"/>
  <c r="BN39" i="52"/>
  <c r="BM39" i="52"/>
  <c r="BL39" i="52"/>
  <c r="BK39" i="52"/>
  <c r="BJ39" i="52"/>
  <c r="BI39" i="52"/>
  <c r="BH39" i="52"/>
  <c r="BG39" i="52"/>
  <c r="BF39" i="52"/>
  <c r="BE39" i="52"/>
  <c r="BD39" i="52"/>
  <c r="BC39" i="52"/>
  <c r="BB39" i="52"/>
  <c r="BA39" i="52"/>
  <c r="AZ39" i="52"/>
  <c r="AY39" i="52"/>
  <c r="AX39" i="52"/>
  <c r="AW39" i="52"/>
  <c r="AV39" i="52"/>
  <c r="AU39" i="52"/>
  <c r="AT39" i="52"/>
  <c r="AS39" i="52"/>
  <c r="AR39" i="52"/>
  <c r="AQ39" i="52"/>
  <c r="AP39" i="52"/>
  <c r="AO39" i="52"/>
  <c r="AN39" i="52"/>
  <c r="AM39" i="52"/>
  <c r="AL39" i="52"/>
  <c r="AK39" i="52"/>
  <c r="AJ39" i="52"/>
  <c r="AI39" i="52"/>
  <c r="AH39" i="52"/>
  <c r="AG39" i="52"/>
  <c r="AF39" i="52"/>
  <c r="AE39" i="52"/>
  <c r="AD39" i="52"/>
  <c r="AC39" i="52"/>
  <c r="AB39" i="52"/>
  <c r="AA39" i="52"/>
  <c r="Z39" i="52"/>
  <c r="Y39" i="52"/>
  <c r="X39" i="52"/>
  <c r="W39" i="52"/>
  <c r="V39" i="52"/>
  <c r="U39" i="52"/>
  <c r="T39" i="52"/>
  <c r="S39" i="52"/>
  <c r="R39" i="52"/>
  <c r="Q39" i="52"/>
  <c r="P39" i="52"/>
  <c r="O39" i="52"/>
  <c r="N39" i="52"/>
  <c r="M39" i="52"/>
  <c r="L39" i="52"/>
  <c r="K39" i="52"/>
  <c r="J39" i="52"/>
  <c r="I39" i="52"/>
  <c r="H39" i="52"/>
  <c r="G39" i="52"/>
  <c r="F39" i="52"/>
  <c r="E39" i="52"/>
  <c r="D39" i="52"/>
  <c r="BT38" i="52"/>
  <c r="BS38" i="52"/>
  <c r="BQ38" i="52"/>
  <c r="BO38" i="52"/>
  <c r="BN38" i="52"/>
  <c r="BM38" i="52"/>
  <c r="BL38" i="52"/>
  <c r="BK38" i="52"/>
  <c r="BJ38" i="52"/>
  <c r="BI38" i="52"/>
  <c r="BH38" i="52"/>
  <c r="BG38" i="52"/>
  <c r="BF38" i="52"/>
  <c r="BE38" i="52"/>
  <c r="BD38" i="52"/>
  <c r="BC38" i="52"/>
  <c r="BB38" i="52"/>
  <c r="BA38" i="52"/>
  <c r="AZ38" i="52"/>
  <c r="AY38" i="52"/>
  <c r="AX38" i="52"/>
  <c r="AW38" i="52"/>
  <c r="AV38" i="52"/>
  <c r="AU38" i="52"/>
  <c r="AT38" i="52"/>
  <c r="AS38" i="52"/>
  <c r="AR38" i="52"/>
  <c r="AQ38" i="52"/>
  <c r="AP38" i="52"/>
  <c r="AO38" i="52"/>
  <c r="AN38" i="52"/>
  <c r="AM38" i="52"/>
  <c r="AL38" i="52"/>
  <c r="AK38" i="52"/>
  <c r="AJ38" i="52"/>
  <c r="AI38" i="52"/>
  <c r="AH38" i="52"/>
  <c r="AG38" i="52"/>
  <c r="AF38" i="52"/>
  <c r="AE38" i="52"/>
  <c r="AD38" i="52"/>
  <c r="AC38" i="52"/>
  <c r="AB38" i="52"/>
  <c r="AA38" i="52"/>
  <c r="Z38" i="52"/>
  <c r="Y38" i="52"/>
  <c r="X38" i="52"/>
  <c r="W38" i="52"/>
  <c r="V38" i="52"/>
  <c r="U38" i="52"/>
  <c r="T38" i="52"/>
  <c r="S38" i="52"/>
  <c r="R38" i="52"/>
  <c r="Q38" i="52"/>
  <c r="P38" i="52"/>
  <c r="O38" i="52"/>
  <c r="N38" i="52"/>
  <c r="M38" i="52"/>
  <c r="L38" i="52"/>
  <c r="K38" i="52"/>
  <c r="J38" i="52"/>
  <c r="I38" i="52"/>
  <c r="H38" i="52"/>
  <c r="G38" i="52"/>
  <c r="F38" i="52"/>
  <c r="E38" i="52"/>
  <c r="D38" i="52"/>
  <c r="BT37" i="52"/>
  <c r="BS37" i="52"/>
  <c r="BQ37" i="52"/>
  <c r="BO37" i="52"/>
  <c r="BN37" i="52"/>
  <c r="BM37" i="52"/>
  <c r="BL37" i="52"/>
  <c r="BK37" i="52"/>
  <c r="BJ37" i="52"/>
  <c r="BI37" i="52"/>
  <c r="BH37" i="52"/>
  <c r="BG37" i="52"/>
  <c r="BF37" i="52"/>
  <c r="BE37" i="52"/>
  <c r="BD37" i="52"/>
  <c r="BC37" i="52"/>
  <c r="BB37" i="52"/>
  <c r="BA37" i="52"/>
  <c r="AZ37" i="52"/>
  <c r="AY37" i="52"/>
  <c r="AX37" i="52"/>
  <c r="AW37" i="52"/>
  <c r="AV37" i="52"/>
  <c r="AU37" i="52"/>
  <c r="AT37" i="52"/>
  <c r="AS37" i="52"/>
  <c r="AR37" i="52"/>
  <c r="AQ37" i="52"/>
  <c r="AP37" i="52"/>
  <c r="AO37" i="52"/>
  <c r="AN37" i="52"/>
  <c r="AM37" i="52"/>
  <c r="AL37" i="52"/>
  <c r="AK37" i="52"/>
  <c r="AJ37" i="52"/>
  <c r="AI37" i="52"/>
  <c r="AH37" i="52"/>
  <c r="AG37" i="52"/>
  <c r="AF37" i="52"/>
  <c r="AE37" i="52"/>
  <c r="AD37" i="52"/>
  <c r="AC37" i="52"/>
  <c r="AB37" i="52"/>
  <c r="AA37" i="52"/>
  <c r="Z37" i="52"/>
  <c r="Y37" i="52"/>
  <c r="X37" i="52"/>
  <c r="W37" i="52"/>
  <c r="V37" i="52"/>
  <c r="U37" i="52"/>
  <c r="T37" i="52"/>
  <c r="S37" i="52"/>
  <c r="R37" i="52"/>
  <c r="Q37" i="52"/>
  <c r="P37" i="52"/>
  <c r="O37" i="52"/>
  <c r="N37" i="52"/>
  <c r="M37" i="52"/>
  <c r="L37" i="52"/>
  <c r="K37" i="52"/>
  <c r="J37" i="52"/>
  <c r="I37" i="52"/>
  <c r="H37" i="52"/>
  <c r="G37" i="52"/>
  <c r="F37" i="52"/>
  <c r="E37" i="52"/>
  <c r="D37" i="52"/>
  <c r="BT36" i="52"/>
  <c r="BS36" i="52"/>
  <c r="BQ36" i="52"/>
  <c r="BO36" i="52"/>
  <c r="BN36" i="52"/>
  <c r="BM36" i="52"/>
  <c r="BL36" i="52"/>
  <c r="BK36" i="52"/>
  <c r="BJ36" i="52"/>
  <c r="BI36" i="52"/>
  <c r="BH36" i="52"/>
  <c r="BG36" i="52"/>
  <c r="BF36" i="52"/>
  <c r="BE36" i="52"/>
  <c r="BD36" i="52"/>
  <c r="BC36" i="52"/>
  <c r="BB36" i="52"/>
  <c r="BA36" i="52"/>
  <c r="AZ36" i="52"/>
  <c r="AY36" i="52"/>
  <c r="AX36" i="52"/>
  <c r="AW36" i="52"/>
  <c r="AV36" i="52"/>
  <c r="AU36" i="52"/>
  <c r="AT36" i="52"/>
  <c r="AS36" i="52"/>
  <c r="AR36" i="52"/>
  <c r="AQ36" i="52"/>
  <c r="AP36" i="52"/>
  <c r="AO36" i="52"/>
  <c r="AN36" i="52"/>
  <c r="AM36" i="52"/>
  <c r="AL36" i="52"/>
  <c r="AK36" i="52"/>
  <c r="AJ36" i="52"/>
  <c r="AI36" i="52"/>
  <c r="AH36" i="52"/>
  <c r="AG36" i="52"/>
  <c r="AF36" i="52"/>
  <c r="AE36" i="52"/>
  <c r="AD36" i="52"/>
  <c r="AC36" i="52"/>
  <c r="AB36" i="52"/>
  <c r="AA36" i="52"/>
  <c r="Z36" i="52"/>
  <c r="Y36" i="52"/>
  <c r="X36" i="52"/>
  <c r="W36" i="52"/>
  <c r="V36" i="52"/>
  <c r="U36" i="52"/>
  <c r="T36" i="52"/>
  <c r="S36" i="52"/>
  <c r="R36" i="52"/>
  <c r="Q36" i="52"/>
  <c r="P36" i="52"/>
  <c r="O36" i="52"/>
  <c r="N36" i="52"/>
  <c r="M36" i="52"/>
  <c r="L36" i="52"/>
  <c r="K36" i="52"/>
  <c r="J36" i="52"/>
  <c r="I36" i="52"/>
  <c r="H36" i="52"/>
  <c r="G36" i="52"/>
  <c r="F36" i="52"/>
  <c r="E36" i="52"/>
  <c r="D36" i="52"/>
  <c r="BT35" i="52"/>
  <c r="BS35" i="52"/>
  <c r="BQ35" i="52"/>
  <c r="BO35" i="52"/>
  <c r="BN35" i="52"/>
  <c r="BM35" i="52"/>
  <c r="BL35" i="52"/>
  <c r="BK35" i="52"/>
  <c r="BJ35" i="52"/>
  <c r="BI35" i="52"/>
  <c r="BH35" i="52"/>
  <c r="BG35" i="52"/>
  <c r="BF35" i="52"/>
  <c r="BE35" i="52"/>
  <c r="BD35" i="52"/>
  <c r="BC35" i="52"/>
  <c r="BB35" i="52"/>
  <c r="BA35" i="52"/>
  <c r="AZ35" i="52"/>
  <c r="AY35" i="52"/>
  <c r="AX35" i="52"/>
  <c r="AW35" i="52"/>
  <c r="AV35" i="52"/>
  <c r="AU35" i="52"/>
  <c r="AT35" i="52"/>
  <c r="AS35" i="52"/>
  <c r="AR35" i="52"/>
  <c r="AQ35" i="52"/>
  <c r="AP35" i="52"/>
  <c r="AO35" i="52"/>
  <c r="AN35" i="52"/>
  <c r="AM35" i="52"/>
  <c r="AL35" i="52"/>
  <c r="AK35" i="52"/>
  <c r="AJ35" i="52"/>
  <c r="AI35" i="52"/>
  <c r="AH35" i="52"/>
  <c r="AG35" i="52"/>
  <c r="AF35" i="52"/>
  <c r="AE35" i="52"/>
  <c r="AD35" i="52"/>
  <c r="AC35" i="52"/>
  <c r="AB35" i="52"/>
  <c r="AA35" i="52"/>
  <c r="Z35" i="52"/>
  <c r="Y35" i="52"/>
  <c r="X35" i="52"/>
  <c r="W35" i="52"/>
  <c r="V35" i="52"/>
  <c r="U35" i="52"/>
  <c r="T35" i="52"/>
  <c r="S35" i="52"/>
  <c r="R35" i="52"/>
  <c r="Q35" i="52"/>
  <c r="P35" i="52"/>
  <c r="O35" i="52"/>
  <c r="N35" i="52"/>
  <c r="M35" i="52"/>
  <c r="L35" i="52"/>
  <c r="K35" i="52"/>
  <c r="J35" i="52"/>
  <c r="I35" i="52"/>
  <c r="H35" i="52"/>
  <c r="G35" i="52"/>
  <c r="F35" i="52"/>
  <c r="E35" i="52"/>
  <c r="D35" i="52"/>
  <c r="BT34" i="52"/>
  <c r="BS34" i="52"/>
  <c r="BQ34" i="52"/>
  <c r="BO34" i="52"/>
  <c r="BN34" i="52"/>
  <c r="BM34" i="52"/>
  <c r="BL34" i="52"/>
  <c r="BK34" i="52"/>
  <c r="BJ34" i="52"/>
  <c r="BI34" i="52"/>
  <c r="BH34" i="52"/>
  <c r="BG34" i="52"/>
  <c r="BF34" i="52"/>
  <c r="BE34" i="52"/>
  <c r="BD34" i="52"/>
  <c r="BC34" i="52"/>
  <c r="BB34" i="52"/>
  <c r="BA34" i="52"/>
  <c r="AZ34" i="52"/>
  <c r="AY34" i="52"/>
  <c r="AX34" i="52"/>
  <c r="AW34" i="52"/>
  <c r="AV34" i="52"/>
  <c r="AU34" i="52"/>
  <c r="AT34" i="52"/>
  <c r="AS34" i="52"/>
  <c r="AR34" i="52"/>
  <c r="AQ34" i="52"/>
  <c r="AP34" i="52"/>
  <c r="AO34" i="52"/>
  <c r="AN34" i="52"/>
  <c r="AM34" i="52"/>
  <c r="AL34" i="52"/>
  <c r="AK34" i="52"/>
  <c r="AJ34" i="52"/>
  <c r="AI34" i="52"/>
  <c r="AH34" i="52"/>
  <c r="AG34" i="52"/>
  <c r="AF34" i="52"/>
  <c r="AE34" i="52"/>
  <c r="AD34" i="52"/>
  <c r="AC34" i="52"/>
  <c r="AB34" i="52"/>
  <c r="AA34" i="52"/>
  <c r="Z34" i="52"/>
  <c r="Y34" i="52"/>
  <c r="X34" i="52"/>
  <c r="W34" i="52"/>
  <c r="V34" i="52"/>
  <c r="U34" i="52"/>
  <c r="T34" i="52"/>
  <c r="S34" i="52"/>
  <c r="R34" i="52"/>
  <c r="Q34" i="52"/>
  <c r="P34" i="52"/>
  <c r="O34" i="52"/>
  <c r="N34" i="52"/>
  <c r="M34" i="52"/>
  <c r="L34" i="52"/>
  <c r="K34" i="52"/>
  <c r="J34" i="52"/>
  <c r="I34" i="52"/>
  <c r="H34" i="52"/>
  <c r="G34" i="52"/>
  <c r="F34" i="52"/>
  <c r="E34" i="52"/>
  <c r="D34" i="52"/>
  <c r="BT33" i="52"/>
  <c r="BS33" i="52"/>
  <c r="BQ33" i="52"/>
  <c r="BO33" i="52"/>
  <c r="BN33" i="52"/>
  <c r="BM33" i="52"/>
  <c r="BL33" i="52"/>
  <c r="BK33" i="52"/>
  <c r="BJ33" i="52"/>
  <c r="BI33" i="52"/>
  <c r="BH33" i="52"/>
  <c r="BG33" i="52"/>
  <c r="BF33" i="52"/>
  <c r="BE33" i="52"/>
  <c r="BD33" i="52"/>
  <c r="BC33" i="52"/>
  <c r="BB33" i="52"/>
  <c r="BA33" i="52"/>
  <c r="AZ33" i="52"/>
  <c r="AY33" i="52"/>
  <c r="AX33" i="52"/>
  <c r="AW33" i="52"/>
  <c r="AV33" i="52"/>
  <c r="AU33" i="52"/>
  <c r="AT33" i="52"/>
  <c r="AS33" i="52"/>
  <c r="AR33" i="52"/>
  <c r="AQ33" i="52"/>
  <c r="AP33" i="52"/>
  <c r="AO33" i="52"/>
  <c r="AN33" i="52"/>
  <c r="AM33" i="52"/>
  <c r="AL33" i="52"/>
  <c r="AK33" i="52"/>
  <c r="AJ33" i="52"/>
  <c r="AI33" i="52"/>
  <c r="AH33" i="52"/>
  <c r="AG33" i="52"/>
  <c r="AF33" i="52"/>
  <c r="AE33" i="52"/>
  <c r="AD33" i="52"/>
  <c r="AC33" i="52"/>
  <c r="AB33" i="52"/>
  <c r="AA33" i="52"/>
  <c r="Z33" i="52"/>
  <c r="Y33" i="52"/>
  <c r="X33" i="52"/>
  <c r="W33" i="52"/>
  <c r="V33" i="52"/>
  <c r="U33" i="52"/>
  <c r="T33" i="52"/>
  <c r="S33" i="52"/>
  <c r="R33" i="52"/>
  <c r="Q33" i="52"/>
  <c r="P33" i="52"/>
  <c r="O33" i="52"/>
  <c r="N33" i="52"/>
  <c r="M33" i="52"/>
  <c r="L33" i="52"/>
  <c r="K33" i="52"/>
  <c r="J33" i="52"/>
  <c r="I33" i="52"/>
  <c r="H33" i="52"/>
  <c r="G33" i="52"/>
  <c r="F33" i="52"/>
  <c r="E33" i="52"/>
  <c r="D33" i="52"/>
  <c r="BT32" i="52"/>
  <c r="BS32" i="52"/>
  <c r="BQ32" i="52"/>
  <c r="BO32" i="52"/>
  <c r="BN32" i="52"/>
  <c r="BM32" i="52"/>
  <c r="BL32" i="52"/>
  <c r="BK32" i="52"/>
  <c r="BJ32" i="52"/>
  <c r="BI32" i="52"/>
  <c r="BH32" i="52"/>
  <c r="BG32" i="52"/>
  <c r="BF32" i="52"/>
  <c r="BE32" i="52"/>
  <c r="BD32" i="52"/>
  <c r="BC32" i="52"/>
  <c r="BB32" i="52"/>
  <c r="BA32" i="52"/>
  <c r="AZ32" i="52"/>
  <c r="AY32" i="52"/>
  <c r="AX32" i="52"/>
  <c r="AW32" i="52"/>
  <c r="AV32" i="52"/>
  <c r="AU32" i="52"/>
  <c r="AT32" i="52"/>
  <c r="AS32" i="52"/>
  <c r="AR32" i="52"/>
  <c r="AQ32" i="52"/>
  <c r="AP32" i="52"/>
  <c r="AO32" i="52"/>
  <c r="AN32" i="52"/>
  <c r="AM32" i="52"/>
  <c r="AL32" i="52"/>
  <c r="AK32" i="52"/>
  <c r="AJ32" i="52"/>
  <c r="AI32" i="52"/>
  <c r="AH32" i="52"/>
  <c r="AG32" i="52"/>
  <c r="AF32" i="52"/>
  <c r="AE32" i="52"/>
  <c r="AD32" i="52"/>
  <c r="AC32" i="52"/>
  <c r="AB32" i="52"/>
  <c r="AA32" i="52"/>
  <c r="Z32" i="52"/>
  <c r="Y32" i="52"/>
  <c r="X32" i="52"/>
  <c r="W32" i="52"/>
  <c r="V32" i="52"/>
  <c r="U32" i="52"/>
  <c r="T32" i="52"/>
  <c r="S32" i="52"/>
  <c r="R32" i="52"/>
  <c r="Q32" i="52"/>
  <c r="P32" i="52"/>
  <c r="O32" i="52"/>
  <c r="N32" i="52"/>
  <c r="M32" i="52"/>
  <c r="L32" i="52"/>
  <c r="K32" i="52"/>
  <c r="J32" i="52"/>
  <c r="I32" i="52"/>
  <c r="H32" i="52"/>
  <c r="G32" i="52"/>
  <c r="F32" i="52"/>
  <c r="E32" i="52"/>
  <c r="D32" i="52"/>
  <c r="BT31" i="52"/>
  <c r="BS31" i="52"/>
  <c r="BQ31" i="52"/>
  <c r="BO31" i="52"/>
  <c r="BN31" i="52"/>
  <c r="BM31" i="52"/>
  <c r="BL31" i="52"/>
  <c r="BK31" i="52"/>
  <c r="BJ31" i="52"/>
  <c r="BI31" i="52"/>
  <c r="BH31" i="52"/>
  <c r="BG31" i="52"/>
  <c r="BF31" i="52"/>
  <c r="BE31" i="52"/>
  <c r="BD31" i="52"/>
  <c r="BC31" i="52"/>
  <c r="BB31" i="52"/>
  <c r="BA31" i="52"/>
  <c r="AZ31" i="52"/>
  <c r="AY31" i="52"/>
  <c r="AX31" i="52"/>
  <c r="AW31" i="52"/>
  <c r="AV31" i="52"/>
  <c r="AU31" i="52"/>
  <c r="AT31" i="52"/>
  <c r="AS31" i="52"/>
  <c r="AR31" i="52"/>
  <c r="AQ31" i="52"/>
  <c r="AP31" i="52"/>
  <c r="AO31" i="52"/>
  <c r="AN31" i="52"/>
  <c r="AM31" i="52"/>
  <c r="AL31" i="52"/>
  <c r="AK31" i="52"/>
  <c r="AJ31" i="52"/>
  <c r="AI31" i="52"/>
  <c r="AH31" i="52"/>
  <c r="AG31" i="52"/>
  <c r="AF31" i="52"/>
  <c r="AE31" i="52"/>
  <c r="AD31" i="52"/>
  <c r="AC31" i="52"/>
  <c r="AB31" i="52"/>
  <c r="AA31" i="52"/>
  <c r="Z31" i="52"/>
  <c r="Y31" i="52"/>
  <c r="X31" i="52"/>
  <c r="W31" i="52"/>
  <c r="V31" i="52"/>
  <c r="U31" i="52"/>
  <c r="T31" i="52"/>
  <c r="S31" i="52"/>
  <c r="R31" i="52"/>
  <c r="Q31" i="52"/>
  <c r="P31" i="52"/>
  <c r="O31" i="52"/>
  <c r="N31" i="52"/>
  <c r="M31" i="52"/>
  <c r="L31" i="52"/>
  <c r="K31" i="52"/>
  <c r="J31" i="52"/>
  <c r="I31" i="52"/>
  <c r="H31" i="52"/>
  <c r="G31" i="52"/>
  <c r="F31" i="52"/>
  <c r="E31" i="52"/>
  <c r="D31" i="52"/>
  <c r="BT30" i="52"/>
  <c r="BS30" i="52"/>
  <c r="BQ30" i="52"/>
  <c r="BO30" i="52"/>
  <c r="BN30" i="52"/>
  <c r="BM30" i="52"/>
  <c r="BL30" i="52"/>
  <c r="BK30" i="52"/>
  <c r="BJ30" i="52"/>
  <c r="BI30" i="52"/>
  <c r="BH30" i="52"/>
  <c r="BG30" i="52"/>
  <c r="BF30" i="52"/>
  <c r="BE30" i="52"/>
  <c r="BD30" i="52"/>
  <c r="BC30" i="52"/>
  <c r="BB30" i="52"/>
  <c r="BA30" i="52"/>
  <c r="AZ30" i="52"/>
  <c r="AY30" i="52"/>
  <c r="AX30" i="52"/>
  <c r="AW30" i="52"/>
  <c r="AV30" i="52"/>
  <c r="AU30" i="52"/>
  <c r="AT30" i="52"/>
  <c r="AS30" i="52"/>
  <c r="AR30" i="52"/>
  <c r="AQ30" i="52"/>
  <c r="AP30" i="52"/>
  <c r="AO30" i="52"/>
  <c r="AN30" i="52"/>
  <c r="AM30" i="52"/>
  <c r="AL30" i="52"/>
  <c r="AK30" i="52"/>
  <c r="AJ30" i="52"/>
  <c r="AI30" i="52"/>
  <c r="AH30" i="52"/>
  <c r="AG30" i="52"/>
  <c r="AF30" i="52"/>
  <c r="AE30" i="52"/>
  <c r="AD30" i="52"/>
  <c r="AC30" i="52"/>
  <c r="AB30" i="52"/>
  <c r="AA30" i="52"/>
  <c r="Z30" i="52"/>
  <c r="Y30" i="52"/>
  <c r="X30" i="52"/>
  <c r="W30" i="52"/>
  <c r="V30" i="52"/>
  <c r="U30" i="52"/>
  <c r="T30" i="52"/>
  <c r="S30" i="52"/>
  <c r="R30" i="52"/>
  <c r="Q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D30" i="52"/>
  <c r="BT29" i="52"/>
  <c r="BS29" i="52"/>
  <c r="BQ29" i="52"/>
  <c r="BO29" i="52"/>
  <c r="BN29" i="52"/>
  <c r="BM29" i="52"/>
  <c r="BL29" i="52"/>
  <c r="BK29" i="52"/>
  <c r="BJ29" i="52"/>
  <c r="BI29" i="52"/>
  <c r="BH29" i="52"/>
  <c r="BG29" i="52"/>
  <c r="BF29" i="52"/>
  <c r="BE29" i="52"/>
  <c r="BD29" i="52"/>
  <c r="BC29" i="52"/>
  <c r="BB29" i="52"/>
  <c r="BA29" i="52"/>
  <c r="AZ29" i="52"/>
  <c r="AY29" i="52"/>
  <c r="AX29" i="52"/>
  <c r="AW29" i="52"/>
  <c r="AV29" i="52"/>
  <c r="AU29" i="52"/>
  <c r="AT29" i="52"/>
  <c r="AS29" i="52"/>
  <c r="AR29" i="52"/>
  <c r="AQ29" i="52"/>
  <c r="AP29" i="52"/>
  <c r="AO29" i="52"/>
  <c r="AN29" i="52"/>
  <c r="AM29" i="52"/>
  <c r="AL29" i="52"/>
  <c r="AK29" i="52"/>
  <c r="AJ29" i="52"/>
  <c r="AI29" i="52"/>
  <c r="AH29" i="52"/>
  <c r="AG29" i="52"/>
  <c r="AF29" i="52"/>
  <c r="AE29" i="52"/>
  <c r="AD29" i="52"/>
  <c r="AC29" i="52"/>
  <c r="AB29" i="52"/>
  <c r="AA29" i="52"/>
  <c r="Z29" i="52"/>
  <c r="Y29" i="52"/>
  <c r="X29" i="52"/>
  <c r="W29" i="52"/>
  <c r="V29" i="52"/>
  <c r="U29" i="52"/>
  <c r="T29" i="52"/>
  <c r="S29" i="52"/>
  <c r="R29" i="52"/>
  <c r="Q29" i="52"/>
  <c r="P29" i="52"/>
  <c r="O29" i="52"/>
  <c r="N29" i="52"/>
  <c r="M29" i="52"/>
  <c r="L29" i="52"/>
  <c r="K29" i="52"/>
  <c r="J29" i="52"/>
  <c r="I29" i="52"/>
  <c r="H29" i="52"/>
  <c r="G29" i="52"/>
  <c r="F29" i="52"/>
  <c r="E29" i="52"/>
  <c r="D29" i="52"/>
  <c r="BT28" i="52"/>
  <c r="BS28" i="52"/>
  <c r="BQ28" i="52"/>
  <c r="BO28" i="52"/>
  <c r="BN28" i="52"/>
  <c r="BM28" i="52"/>
  <c r="BL28" i="52"/>
  <c r="BK28" i="52"/>
  <c r="BJ28" i="52"/>
  <c r="BI28" i="52"/>
  <c r="BH28" i="52"/>
  <c r="BG28" i="52"/>
  <c r="BF28" i="52"/>
  <c r="BE28" i="52"/>
  <c r="BD28" i="52"/>
  <c r="BC28" i="52"/>
  <c r="BB28" i="52"/>
  <c r="BA28" i="52"/>
  <c r="AZ28" i="52"/>
  <c r="AY28" i="52"/>
  <c r="AX28" i="52"/>
  <c r="AW28" i="52"/>
  <c r="AV28" i="52"/>
  <c r="AU28" i="52"/>
  <c r="AT28" i="52"/>
  <c r="AS28" i="52"/>
  <c r="AR28" i="52"/>
  <c r="AQ28" i="52"/>
  <c r="AP28" i="52"/>
  <c r="AO28" i="52"/>
  <c r="AN28" i="52"/>
  <c r="AM28" i="52"/>
  <c r="AL28" i="52"/>
  <c r="AK28" i="52"/>
  <c r="AJ28" i="52"/>
  <c r="AI28" i="52"/>
  <c r="AH28" i="52"/>
  <c r="AG28" i="52"/>
  <c r="AF28" i="52"/>
  <c r="AE28" i="52"/>
  <c r="AD28" i="52"/>
  <c r="AC28" i="52"/>
  <c r="AB28" i="52"/>
  <c r="AA28" i="52"/>
  <c r="Z28" i="52"/>
  <c r="Y28" i="52"/>
  <c r="X28" i="52"/>
  <c r="W28" i="52"/>
  <c r="V28" i="52"/>
  <c r="U28" i="52"/>
  <c r="T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F28" i="52"/>
  <c r="E28" i="52"/>
  <c r="D28" i="52"/>
  <c r="BT27" i="52"/>
  <c r="BS27" i="52"/>
  <c r="BQ27" i="52"/>
  <c r="BO27" i="52"/>
  <c r="BN27" i="52"/>
  <c r="BM27" i="52"/>
  <c r="BL27" i="52"/>
  <c r="BK27" i="52"/>
  <c r="BJ27" i="52"/>
  <c r="BI27" i="52"/>
  <c r="BH27" i="52"/>
  <c r="BG27" i="52"/>
  <c r="BF27" i="52"/>
  <c r="BE27" i="52"/>
  <c r="BD27" i="52"/>
  <c r="BC27" i="52"/>
  <c r="BB27" i="52"/>
  <c r="BA27" i="52"/>
  <c r="AZ27" i="52"/>
  <c r="AY27" i="52"/>
  <c r="AX27" i="52"/>
  <c r="AW27" i="52"/>
  <c r="AV27" i="52"/>
  <c r="AU27" i="52"/>
  <c r="AT27" i="52"/>
  <c r="AS27" i="52"/>
  <c r="AR27" i="52"/>
  <c r="AQ27" i="52"/>
  <c r="AP27" i="52"/>
  <c r="AO27" i="52"/>
  <c r="AN27" i="52"/>
  <c r="AM27" i="52"/>
  <c r="AL27" i="52"/>
  <c r="AK27" i="52"/>
  <c r="AJ27" i="52"/>
  <c r="AI27" i="52"/>
  <c r="AH27" i="52"/>
  <c r="AG27" i="52"/>
  <c r="AF27" i="52"/>
  <c r="AE27" i="52"/>
  <c r="AD27" i="52"/>
  <c r="AC27" i="52"/>
  <c r="AB27" i="52"/>
  <c r="AA27" i="52"/>
  <c r="Z27" i="52"/>
  <c r="Y27" i="52"/>
  <c r="X27" i="52"/>
  <c r="W27" i="52"/>
  <c r="V27" i="52"/>
  <c r="U27" i="52"/>
  <c r="T27" i="52"/>
  <c r="S27" i="52"/>
  <c r="R27" i="52"/>
  <c r="Q27" i="52"/>
  <c r="P27" i="52"/>
  <c r="O27" i="52"/>
  <c r="N27" i="52"/>
  <c r="M27" i="52"/>
  <c r="L27" i="52"/>
  <c r="K27" i="52"/>
  <c r="J27" i="52"/>
  <c r="I27" i="52"/>
  <c r="H27" i="52"/>
  <c r="G27" i="52"/>
  <c r="F27" i="52"/>
  <c r="E27" i="52"/>
  <c r="D27" i="52"/>
  <c r="BT26" i="52"/>
  <c r="BS26" i="52"/>
  <c r="BQ26" i="52"/>
  <c r="BO26" i="52"/>
  <c r="BN26" i="52"/>
  <c r="BM26" i="52"/>
  <c r="BL26" i="52"/>
  <c r="BK26" i="52"/>
  <c r="BJ26" i="52"/>
  <c r="BI26" i="52"/>
  <c r="BH26" i="52"/>
  <c r="BG26" i="52"/>
  <c r="BF26" i="52"/>
  <c r="BE26" i="52"/>
  <c r="BD26" i="52"/>
  <c r="BC26" i="52"/>
  <c r="BB26" i="52"/>
  <c r="BA26" i="52"/>
  <c r="AZ26" i="52"/>
  <c r="AY26" i="52"/>
  <c r="AX26" i="52"/>
  <c r="AW26" i="52"/>
  <c r="AV26" i="52"/>
  <c r="AU26" i="52"/>
  <c r="AT26" i="52"/>
  <c r="AS26" i="52"/>
  <c r="AR26" i="52"/>
  <c r="AQ26" i="52"/>
  <c r="AP26" i="52"/>
  <c r="AO26" i="52"/>
  <c r="AN26" i="52"/>
  <c r="AM26" i="52"/>
  <c r="AL26" i="52"/>
  <c r="AK26" i="52"/>
  <c r="AJ26" i="52"/>
  <c r="AI26" i="52"/>
  <c r="AH26" i="52"/>
  <c r="AG26" i="52"/>
  <c r="AF26" i="52"/>
  <c r="AE26" i="52"/>
  <c r="AD26" i="52"/>
  <c r="AC26" i="52"/>
  <c r="AB26" i="52"/>
  <c r="AA26" i="52"/>
  <c r="Z26" i="52"/>
  <c r="Y26" i="52"/>
  <c r="X26" i="52"/>
  <c r="W26" i="52"/>
  <c r="V26" i="52"/>
  <c r="U26" i="52"/>
  <c r="T26" i="52"/>
  <c r="S26" i="52"/>
  <c r="R26" i="52"/>
  <c r="Q26" i="52"/>
  <c r="P26" i="52"/>
  <c r="O26" i="52"/>
  <c r="N26" i="52"/>
  <c r="M26" i="52"/>
  <c r="L26" i="52"/>
  <c r="K26" i="52"/>
  <c r="J26" i="52"/>
  <c r="I26" i="52"/>
  <c r="H26" i="52"/>
  <c r="G26" i="52"/>
  <c r="F26" i="52"/>
  <c r="E26" i="52"/>
  <c r="D26" i="52"/>
  <c r="BT25" i="52"/>
  <c r="BS25" i="52"/>
  <c r="BQ25" i="52"/>
  <c r="BO25" i="52"/>
  <c r="BN25" i="52"/>
  <c r="BM25" i="52"/>
  <c r="BL25" i="52"/>
  <c r="BK25" i="52"/>
  <c r="BJ25" i="52"/>
  <c r="BI25" i="52"/>
  <c r="BH25" i="52"/>
  <c r="BG25" i="52"/>
  <c r="BF25" i="52"/>
  <c r="BE25" i="52"/>
  <c r="BD25" i="52"/>
  <c r="BC25" i="52"/>
  <c r="BB25" i="52"/>
  <c r="BA25" i="52"/>
  <c r="AZ25" i="52"/>
  <c r="AY25" i="52"/>
  <c r="AX25" i="52"/>
  <c r="AW25" i="52"/>
  <c r="AV25" i="52"/>
  <c r="AU25" i="52"/>
  <c r="AT25" i="52"/>
  <c r="AS25" i="52"/>
  <c r="AR25" i="52"/>
  <c r="AQ25" i="52"/>
  <c r="AP25" i="52"/>
  <c r="AO25" i="52"/>
  <c r="AN25" i="52"/>
  <c r="AM25" i="52"/>
  <c r="AL25" i="52"/>
  <c r="AK25" i="52"/>
  <c r="AJ25" i="52"/>
  <c r="AI25" i="52"/>
  <c r="AH25" i="52"/>
  <c r="AG25" i="52"/>
  <c r="AF25" i="52"/>
  <c r="AE25" i="52"/>
  <c r="AD25" i="52"/>
  <c r="AC25" i="52"/>
  <c r="AB25" i="52"/>
  <c r="AA25" i="52"/>
  <c r="Z25" i="52"/>
  <c r="Y25" i="52"/>
  <c r="X25" i="52"/>
  <c r="W25" i="52"/>
  <c r="V25" i="52"/>
  <c r="U25" i="52"/>
  <c r="T25" i="52"/>
  <c r="S25" i="52"/>
  <c r="R25" i="52"/>
  <c r="Q25" i="52"/>
  <c r="P25" i="52"/>
  <c r="O25" i="52"/>
  <c r="N25" i="52"/>
  <c r="M25" i="52"/>
  <c r="L25" i="52"/>
  <c r="K25" i="52"/>
  <c r="J25" i="52"/>
  <c r="I25" i="52"/>
  <c r="H25" i="52"/>
  <c r="G25" i="52"/>
  <c r="F25" i="52"/>
  <c r="E25" i="52"/>
  <c r="D25" i="52"/>
  <c r="BT24" i="52"/>
  <c r="BS24" i="52"/>
  <c r="BQ24" i="52"/>
  <c r="BO24" i="52"/>
  <c r="BN24" i="52"/>
  <c r="BM24" i="52"/>
  <c r="BL24" i="52"/>
  <c r="BK24" i="52"/>
  <c r="BJ24" i="52"/>
  <c r="BI24" i="52"/>
  <c r="BH24" i="52"/>
  <c r="BG24" i="52"/>
  <c r="BF24" i="52"/>
  <c r="BE24" i="52"/>
  <c r="BD24" i="52"/>
  <c r="BC24" i="52"/>
  <c r="BB24" i="52"/>
  <c r="BA24" i="52"/>
  <c r="AZ24" i="52"/>
  <c r="AY24" i="52"/>
  <c r="AX24" i="52"/>
  <c r="AW24" i="52"/>
  <c r="AV24" i="52"/>
  <c r="AU24" i="52"/>
  <c r="AT24" i="52"/>
  <c r="AS24" i="52"/>
  <c r="AR24" i="52"/>
  <c r="AQ24" i="52"/>
  <c r="AP24" i="52"/>
  <c r="AO24" i="52"/>
  <c r="AN24" i="52"/>
  <c r="AM24" i="52"/>
  <c r="AL24" i="52"/>
  <c r="AK24" i="52"/>
  <c r="AJ24" i="52"/>
  <c r="AI24" i="52"/>
  <c r="AH24" i="52"/>
  <c r="AG24" i="52"/>
  <c r="AF24" i="52"/>
  <c r="AE24" i="52"/>
  <c r="AD24" i="52"/>
  <c r="AC24" i="52"/>
  <c r="AB24" i="52"/>
  <c r="AA24" i="52"/>
  <c r="Z24" i="52"/>
  <c r="Y24" i="52"/>
  <c r="X24" i="52"/>
  <c r="W24" i="52"/>
  <c r="V24" i="52"/>
  <c r="U24" i="52"/>
  <c r="T24" i="52"/>
  <c r="S24" i="52"/>
  <c r="R24" i="52"/>
  <c r="Q24" i="52"/>
  <c r="P24" i="52"/>
  <c r="O24" i="52"/>
  <c r="N24" i="52"/>
  <c r="M24" i="52"/>
  <c r="L24" i="52"/>
  <c r="K24" i="52"/>
  <c r="J24" i="52"/>
  <c r="I24" i="52"/>
  <c r="H24" i="52"/>
  <c r="G24" i="52"/>
  <c r="F24" i="52"/>
  <c r="E24" i="52"/>
  <c r="D24" i="52"/>
  <c r="BT23" i="52"/>
  <c r="BS23" i="52"/>
  <c r="BQ23" i="52"/>
  <c r="BO23" i="52"/>
  <c r="BN23" i="52"/>
  <c r="BM23" i="52"/>
  <c r="BL23" i="52"/>
  <c r="BK23" i="52"/>
  <c r="BJ23" i="52"/>
  <c r="BI23" i="52"/>
  <c r="BH23" i="52"/>
  <c r="BG23" i="52"/>
  <c r="BF23" i="52"/>
  <c r="BE23" i="52"/>
  <c r="BD23" i="52"/>
  <c r="BC23" i="52"/>
  <c r="BB23" i="52"/>
  <c r="BA23" i="52"/>
  <c r="AZ23" i="52"/>
  <c r="AY23" i="52"/>
  <c r="AX23" i="52"/>
  <c r="AW23" i="52"/>
  <c r="AV23" i="52"/>
  <c r="AU23" i="52"/>
  <c r="AT23" i="52"/>
  <c r="AS23" i="52"/>
  <c r="AR23" i="52"/>
  <c r="AQ23" i="52"/>
  <c r="AP23" i="52"/>
  <c r="AO23" i="52"/>
  <c r="AN23" i="52"/>
  <c r="AM23" i="52"/>
  <c r="AL23" i="52"/>
  <c r="AK23" i="52"/>
  <c r="AJ23" i="52"/>
  <c r="AI23" i="52"/>
  <c r="AH23" i="52"/>
  <c r="AG23" i="52"/>
  <c r="AF23" i="52"/>
  <c r="AE23" i="52"/>
  <c r="AD23" i="52"/>
  <c r="AC23" i="52"/>
  <c r="AB23" i="52"/>
  <c r="AA23" i="52"/>
  <c r="Z23" i="52"/>
  <c r="Y23" i="52"/>
  <c r="X23" i="52"/>
  <c r="W23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BT22" i="52"/>
  <c r="BS22" i="52"/>
  <c r="BQ22" i="52"/>
  <c r="BO22" i="52"/>
  <c r="BN22" i="52"/>
  <c r="BM22" i="52"/>
  <c r="BL22" i="52"/>
  <c r="BK22" i="52"/>
  <c r="BJ22" i="52"/>
  <c r="BI22" i="52"/>
  <c r="BH22" i="52"/>
  <c r="BG22" i="52"/>
  <c r="BF22" i="52"/>
  <c r="BE22" i="52"/>
  <c r="BD22" i="52"/>
  <c r="BC22" i="52"/>
  <c r="BB22" i="52"/>
  <c r="BA22" i="52"/>
  <c r="AZ22" i="52"/>
  <c r="AY22" i="52"/>
  <c r="AX22" i="52"/>
  <c r="AW22" i="52"/>
  <c r="AV22" i="52"/>
  <c r="AU22" i="52"/>
  <c r="AT22" i="52"/>
  <c r="AS22" i="52"/>
  <c r="AR22" i="52"/>
  <c r="AQ22" i="52"/>
  <c r="AP22" i="52"/>
  <c r="AO22" i="52"/>
  <c r="AN22" i="52"/>
  <c r="AM22" i="52"/>
  <c r="AL22" i="52"/>
  <c r="AK22" i="52"/>
  <c r="AJ22" i="52"/>
  <c r="AI22" i="52"/>
  <c r="AH22" i="52"/>
  <c r="AG22" i="52"/>
  <c r="AF22" i="52"/>
  <c r="AE22" i="52"/>
  <c r="AD22" i="52"/>
  <c r="AC22" i="52"/>
  <c r="AB22" i="52"/>
  <c r="AA22" i="52"/>
  <c r="Z22" i="52"/>
  <c r="Y22" i="52"/>
  <c r="X22" i="52"/>
  <c r="W22" i="52"/>
  <c r="V22" i="52"/>
  <c r="U22" i="52"/>
  <c r="T22" i="52"/>
  <c r="S22" i="52"/>
  <c r="R22" i="52"/>
  <c r="Q22" i="52"/>
  <c r="P22" i="52"/>
  <c r="O22" i="52"/>
  <c r="N22" i="52"/>
  <c r="M22" i="52"/>
  <c r="L22" i="52"/>
  <c r="K22" i="52"/>
  <c r="J22" i="52"/>
  <c r="I22" i="52"/>
  <c r="H22" i="52"/>
  <c r="G22" i="52"/>
  <c r="F22" i="52"/>
  <c r="E22" i="52"/>
  <c r="D22" i="52"/>
  <c r="BT21" i="52"/>
  <c r="BS21" i="52"/>
  <c r="BQ21" i="52"/>
  <c r="BO21" i="52"/>
  <c r="BN21" i="52"/>
  <c r="BM21" i="52"/>
  <c r="BL21" i="52"/>
  <c r="BK21" i="52"/>
  <c r="BJ21" i="52"/>
  <c r="BI21" i="52"/>
  <c r="BH21" i="52"/>
  <c r="BG21" i="52"/>
  <c r="BF21" i="52"/>
  <c r="BE21" i="52"/>
  <c r="BD21" i="52"/>
  <c r="BC21" i="52"/>
  <c r="BB21" i="52"/>
  <c r="BA21" i="52"/>
  <c r="AZ21" i="52"/>
  <c r="AY21" i="52"/>
  <c r="AX21" i="52"/>
  <c r="AW21" i="52"/>
  <c r="AV21" i="52"/>
  <c r="AU21" i="52"/>
  <c r="AT21" i="52"/>
  <c r="AS21" i="52"/>
  <c r="AR21" i="52"/>
  <c r="AQ21" i="52"/>
  <c r="AP21" i="52"/>
  <c r="AO21" i="52"/>
  <c r="AN21" i="52"/>
  <c r="AM21" i="52"/>
  <c r="AL21" i="52"/>
  <c r="AK21" i="52"/>
  <c r="AJ21" i="52"/>
  <c r="AI21" i="52"/>
  <c r="AH21" i="52"/>
  <c r="AG21" i="52"/>
  <c r="AF21" i="52"/>
  <c r="AE21" i="52"/>
  <c r="AD21" i="52"/>
  <c r="AC21" i="52"/>
  <c r="AB21" i="52"/>
  <c r="AA21" i="52"/>
  <c r="Z21" i="52"/>
  <c r="Y21" i="52"/>
  <c r="X21" i="52"/>
  <c r="W21" i="52"/>
  <c r="V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BT20" i="52"/>
  <c r="BS20" i="52"/>
  <c r="BQ20" i="52"/>
  <c r="BO20" i="52"/>
  <c r="BN20" i="52"/>
  <c r="BM20" i="52"/>
  <c r="BL20" i="52"/>
  <c r="BK20" i="52"/>
  <c r="BJ20" i="52"/>
  <c r="BI20" i="52"/>
  <c r="BH20" i="52"/>
  <c r="BG20" i="52"/>
  <c r="BF20" i="52"/>
  <c r="BE20" i="52"/>
  <c r="BD20" i="52"/>
  <c r="BC20" i="52"/>
  <c r="BB20" i="52"/>
  <c r="BA20" i="52"/>
  <c r="AZ20" i="52"/>
  <c r="AY20" i="52"/>
  <c r="AX20" i="52"/>
  <c r="AW20" i="52"/>
  <c r="AV20" i="52"/>
  <c r="AU20" i="52"/>
  <c r="AT20" i="52"/>
  <c r="AS20" i="52"/>
  <c r="AR20" i="52"/>
  <c r="AQ20" i="52"/>
  <c r="AP20" i="52"/>
  <c r="AO20" i="52"/>
  <c r="AN20" i="52"/>
  <c r="AM20" i="52"/>
  <c r="AL20" i="52"/>
  <c r="AK20" i="52"/>
  <c r="AJ20" i="52"/>
  <c r="AI20" i="52"/>
  <c r="AH20" i="52"/>
  <c r="AG20" i="52"/>
  <c r="AF20" i="52"/>
  <c r="AE20" i="52"/>
  <c r="AD20" i="52"/>
  <c r="AC20" i="52"/>
  <c r="AB20" i="52"/>
  <c r="AA20" i="52"/>
  <c r="Z20" i="52"/>
  <c r="Y20" i="52"/>
  <c r="X20" i="52"/>
  <c r="W20" i="52"/>
  <c r="V20" i="52"/>
  <c r="U20" i="52"/>
  <c r="T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F20" i="52"/>
  <c r="E20" i="52"/>
  <c r="D20" i="52"/>
  <c r="BT19" i="52"/>
  <c r="BS19" i="52"/>
  <c r="BQ19" i="52"/>
  <c r="BO19" i="52"/>
  <c r="BN19" i="52"/>
  <c r="BM19" i="52"/>
  <c r="BL19" i="52"/>
  <c r="BK19" i="52"/>
  <c r="BJ19" i="52"/>
  <c r="BI19" i="52"/>
  <c r="BH19" i="52"/>
  <c r="BG19" i="52"/>
  <c r="BF19" i="52"/>
  <c r="BE19" i="52"/>
  <c r="BD19" i="52"/>
  <c r="BC19" i="52"/>
  <c r="BB19" i="52"/>
  <c r="BA19" i="52"/>
  <c r="AZ19" i="52"/>
  <c r="AY19" i="52"/>
  <c r="AX19" i="52"/>
  <c r="AW19" i="52"/>
  <c r="AV19" i="52"/>
  <c r="AU19" i="52"/>
  <c r="AT19" i="52"/>
  <c r="AS19" i="52"/>
  <c r="AR19" i="52"/>
  <c r="AQ19" i="52"/>
  <c r="AP19" i="52"/>
  <c r="AO19" i="52"/>
  <c r="AN19" i="52"/>
  <c r="AM19" i="52"/>
  <c r="AL19" i="52"/>
  <c r="AK19" i="52"/>
  <c r="AJ19" i="52"/>
  <c r="AI19" i="52"/>
  <c r="AH19" i="52"/>
  <c r="AG19" i="52"/>
  <c r="AF19" i="52"/>
  <c r="AE19" i="52"/>
  <c r="AD19" i="52"/>
  <c r="AC19" i="52"/>
  <c r="AB19" i="52"/>
  <c r="AA19" i="52"/>
  <c r="Z19" i="52"/>
  <c r="Y19" i="52"/>
  <c r="X19" i="52"/>
  <c r="W19" i="52"/>
  <c r="V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F19" i="52"/>
  <c r="E19" i="52"/>
  <c r="D19" i="52"/>
  <c r="BT18" i="52"/>
  <c r="BS18" i="52"/>
  <c r="BQ18" i="52"/>
  <c r="BO18" i="52"/>
  <c r="BN18" i="52"/>
  <c r="BM18" i="52"/>
  <c r="BL18" i="52"/>
  <c r="BK18" i="52"/>
  <c r="BJ18" i="52"/>
  <c r="BI18" i="52"/>
  <c r="BH18" i="52"/>
  <c r="BG18" i="52"/>
  <c r="BF18" i="52"/>
  <c r="BE18" i="52"/>
  <c r="BD18" i="52"/>
  <c r="BC18" i="52"/>
  <c r="BB18" i="52"/>
  <c r="BA18" i="52"/>
  <c r="AZ18" i="52"/>
  <c r="AY18" i="52"/>
  <c r="AX18" i="52"/>
  <c r="AW18" i="52"/>
  <c r="AV18" i="52"/>
  <c r="AU18" i="52"/>
  <c r="AT18" i="52"/>
  <c r="AS18" i="52"/>
  <c r="AR18" i="52"/>
  <c r="AQ18" i="52"/>
  <c r="AP18" i="52"/>
  <c r="AO18" i="52"/>
  <c r="AN18" i="52"/>
  <c r="AM18" i="52"/>
  <c r="AL18" i="52"/>
  <c r="AK18" i="52"/>
  <c r="AJ18" i="52"/>
  <c r="AI18" i="52"/>
  <c r="AH18" i="52"/>
  <c r="AG18" i="52"/>
  <c r="AF18" i="52"/>
  <c r="AE18" i="52"/>
  <c r="AD18" i="52"/>
  <c r="AC18" i="52"/>
  <c r="AB18" i="52"/>
  <c r="AA18" i="52"/>
  <c r="Z18" i="52"/>
  <c r="Y18" i="52"/>
  <c r="X18" i="52"/>
  <c r="W18" i="52"/>
  <c r="V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BT17" i="52"/>
  <c r="BS17" i="52"/>
  <c r="BQ17" i="52"/>
  <c r="BO17" i="52"/>
  <c r="BN17" i="52"/>
  <c r="BM17" i="52"/>
  <c r="BL17" i="52"/>
  <c r="BK17" i="52"/>
  <c r="BJ17" i="52"/>
  <c r="BI17" i="52"/>
  <c r="BH17" i="52"/>
  <c r="BG17" i="52"/>
  <c r="BF17" i="52"/>
  <c r="BE17" i="52"/>
  <c r="BD17" i="52"/>
  <c r="BC17" i="52"/>
  <c r="BB17" i="52"/>
  <c r="BA17" i="52"/>
  <c r="AZ17" i="52"/>
  <c r="AY17" i="52"/>
  <c r="AX17" i="52"/>
  <c r="AW17" i="52"/>
  <c r="AV17" i="52"/>
  <c r="AU17" i="52"/>
  <c r="AT17" i="52"/>
  <c r="AS17" i="52"/>
  <c r="AR17" i="52"/>
  <c r="AQ17" i="52"/>
  <c r="AP17" i="52"/>
  <c r="AO17" i="52"/>
  <c r="AN17" i="52"/>
  <c r="AM17" i="52"/>
  <c r="AL17" i="52"/>
  <c r="AK17" i="52"/>
  <c r="AJ17" i="52"/>
  <c r="AI17" i="52"/>
  <c r="AH17" i="52"/>
  <c r="AG17" i="52"/>
  <c r="AF17" i="52"/>
  <c r="AE17" i="52"/>
  <c r="AD17" i="52"/>
  <c r="AC17" i="52"/>
  <c r="AB17" i="52"/>
  <c r="AA17" i="52"/>
  <c r="Z17" i="52"/>
  <c r="Y17" i="52"/>
  <c r="X17" i="52"/>
  <c r="W17" i="52"/>
  <c r="V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F17" i="52"/>
  <c r="E17" i="52"/>
  <c r="D17" i="52"/>
  <c r="BT16" i="52"/>
  <c r="BS16" i="52"/>
  <c r="BQ16" i="52"/>
  <c r="BO16" i="52"/>
  <c r="BN16" i="52"/>
  <c r="BM16" i="52"/>
  <c r="BL16" i="52"/>
  <c r="BK16" i="52"/>
  <c r="BJ16" i="52"/>
  <c r="BI16" i="52"/>
  <c r="BH16" i="52"/>
  <c r="BG16" i="52"/>
  <c r="BF16" i="52"/>
  <c r="BE16" i="52"/>
  <c r="BD16" i="52"/>
  <c r="BC16" i="52"/>
  <c r="BB16" i="52"/>
  <c r="BA16" i="52"/>
  <c r="AZ16" i="52"/>
  <c r="AY16" i="52"/>
  <c r="AX16" i="52"/>
  <c r="AW16" i="52"/>
  <c r="AV16" i="52"/>
  <c r="AU16" i="52"/>
  <c r="AT16" i="52"/>
  <c r="AS16" i="52"/>
  <c r="AR16" i="52"/>
  <c r="AQ16" i="52"/>
  <c r="AP16" i="52"/>
  <c r="AO16" i="52"/>
  <c r="AN16" i="52"/>
  <c r="AM16" i="52"/>
  <c r="AL16" i="52"/>
  <c r="AK16" i="52"/>
  <c r="AJ16" i="52"/>
  <c r="AI16" i="52"/>
  <c r="AH16" i="52"/>
  <c r="AG16" i="52"/>
  <c r="AF16" i="52"/>
  <c r="AE16" i="52"/>
  <c r="AD16" i="52"/>
  <c r="AC16" i="52"/>
  <c r="AB16" i="52"/>
  <c r="AA16" i="52"/>
  <c r="Z16" i="52"/>
  <c r="Y16" i="52"/>
  <c r="X16" i="52"/>
  <c r="W16" i="52"/>
  <c r="V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E16" i="52"/>
  <c r="D16" i="52"/>
  <c r="BT15" i="52"/>
  <c r="BS15" i="52"/>
  <c r="BQ15" i="52"/>
  <c r="BO15" i="52"/>
  <c r="BN15" i="52"/>
  <c r="BM15" i="52"/>
  <c r="BL15" i="52"/>
  <c r="BK15" i="52"/>
  <c r="BJ15" i="52"/>
  <c r="BI15" i="52"/>
  <c r="BH15" i="52"/>
  <c r="BG15" i="52"/>
  <c r="BF15" i="52"/>
  <c r="BE15" i="52"/>
  <c r="BD15" i="52"/>
  <c r="BC15" i="52"/>
  <c r="BB15" i="52"/>
  <c r="BA15" i="52"/>
  <c r="AZ15" i="52"/>
  <c r="AY15" i="52"/>
  <c r="AX15" i="52"/>
  <c r="AW15" i="52"/>
  <c r="AV15" i="52"/>
  <c r="AU15" i="52"/>
  <c r="AT15" i="52"/>
  <c r="AS15" i="52"/>
  <c r="AR15" i="52"/>
  <c r="AQ15" i="52"/>
  <c r="AP15" i="52"/>
  <c r="AO15" i="52"/>
  <c r="AN15" i="52"/>
  <c r="AM15" i="52"/>
  <c r="AL15" i="52"/>
  <c r="AK15" i="52"/>
  <c r="AJ15" i="52"/>
  <c r="AI15" i="52"/>
  <c r="AH15" i="52"/>
  <c r="AG15" i="52"/>
  <c r="AF15" i="52"/>
  <c r="AE15" i="52"/>
  <c r="AD15" i="52"/>
  <c r="AC15" i="52"/>
  <c r="AB15" i="52"/>
  <c r="AA15" i="52"/>
  <c r="Z15" i="52"/>
  <c r="Y15" i="52"/>
  <c r="X15" i="52"/>
  <c r="W15" i="52"/>
  <c r="V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F15" i="52"/>
  <c r="E15" i="52"/>
  <c r="D15" i="52"/>
  <c r="BT14" i="52"/>
  <c r="BS14" i="52"/>
  <c r="BQ14" i="52"/>
  <c r="BO14" i="52"/>
  <c r="BN14" i="52"/>
  <c r="BM14" i="52"/>
  <c r="BL14" i="52"/>
  <c r="BK14" i="52"/>
  <c r="BJ14" i="52"/>
  <c r="BI14" i="52"/>
  <c r="BH14" i="52"/>
  <c r="BG14" i="52"/>
  <c r="BF14" i="52"/>
  <c r="BE14" i="52"/>
  <c r="BD14" i="52"/>
  <c r="BC14" i="52"/>
  <c r="BB14" i="52"/>
  <c r="BA14" i="52"/>
  <c r="AZ14" i="52"/>
  <c r="AY14" i="52"/>
  <c r="AX14" i="52"/>
  <c r="AW14" i="52"/>
  <c r="AV14" i="52"/>
  <c r="AU14" i="52"/>
  <c r="AT14" i="52"/>
  <c r="AS14" i="52"/>
  <c r="AR14" i="52"/>
  <c r="AQ14" i="52"/>
  <c r="AP14" i="52"/>
  <c r="AO14" i="52"/>
  <c r="AN14" i="52"/>
  <c r="AM14" i="52"/>
  <c r="AL14" i="52"/>
  <c r="AK14" i="52"/>
  <c r="AJ14" i="52"/>
  <c r="AI14" i="52"/>
  <c r="AH14" i="52"/>
  <c r="AG14" i="52"/>
  <c r="AF14" i="52"/>
  <c r="AE14" i="52"/>
  <c r="AD14" i="52"/>
  <c r="AC14" i="52"/>
  <c r="AB14" i="52"/>
  <c r="AA14" i="52"/>
  <c r="Z14" i="52"/>
  <c r="Y14" i="52"/>
  <c r="X14" i="52"/>
  <c r="W14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BT13" i="52"/>
  <c r="BS13" i="52"/>
  <c r="BQ13" i="52"/>
  <c r="BO13" i="52"/>
  <c r="BN13" i="52"/>
  <c r="BM13" i="52"/>
  <c r="BL13" i="52"/>
  <c r="BK13" i="52"/>
  <c r="BJ13" i="52"/>
  <c r="BI13" i="52"/>
  <c r="BH13" i="52"/>
  <c r="BG13" i="52"/>
  <c r="BF13" i="52"/>
  <c r="BE13" i="52"/>
  <c r="BD13" i="52"/>
  <c r="BC13" i="52"/>
  <c r="BB13" i="52"/>
  <c r="BA13" i="52"/>
  <c r="AZ13" i="52"/>
  <c r="AY13" i="52"/>
  <c r="AX13" i="52"/>
  <c r="AW13" i="52"/>
  <c r="AV13" i="52"/>
  <c r="AU13" i="52"/>
  <c r="AT13" i="52"/>
  <c r="AS13" i="52"/>
  <c r="AR13" i="52"/>
  <c r="AQ13" i="52"/>
  <c r="AP13" i="52"/>
  <c r="AO13" i="52"/>
  <c r="AN13" i="52"/>
  <c r="AM13" i="52"/>
  <c r="AL13" i="52"/>
  <c r="AK13" i="52"/>
  <c r="AJ13" i="52"/>
  <c r="AI13" i="52"/>
  <c r="AH13" i="52"/>
  <c r="AG13" i="52"/>
  <c r="AF13" i="52"/>
  <c r="AE13" i="52"/>
  <c r="AD13" i="52"/>
  <c r="AC13" i="52"/>
  <c r="AB13" i="52"/>
  <c r="AA13" i="52"/>
  <c r="Z13" i="52"/>
  <c r="Y13" i="52"/>
  <c r="X13" i="52"/>
  <c r="W13" i="52"/>
  <c r="V13" i="52"/>
  <c r="U13" i="52"/>
  <c r="T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D13" i="52"/>
  <c r="BT12" i="52"/>
  <c r="BS12" i="52"/>
  <c r="BQ12" i="52"/>
  <c r="BO12" i="52"/>
  <c r="BN12" i="52"/>
  <c r="BM12" i="52"/>
  <c r="BL12" i="52"/>
  <c r="BK12" i="52"/>
  <c r="BJ12" i="52"/>
  <c r="BI12" i="52"/>
  <c r="BH12" i="52"/>
  <c r="BG12" i="52"/>
  <c r="BF12" i="52"/>
  <c r="BE12" i="52"/>
  <c r="BD12" i="52"/>
  <c r="BC12" i="52"/>
  <c r="BB12" i="52"/>
  <c r="BA12" i="52"/>
  <c r="AZ12" i="52"/>
  <c r="AY12" i="52"/>
  <c r="AX12" i="52"/>
  <c r="AW12" i="52"/>
  <c r="AV12" i="52"/>
  <c r="AU12" i="52"/>
  <c r="AT12" i="52"/>
  <c r="AS12" i="52"/>
  <c r="AR12" i="52"/>
  <c r="AQ12" i="52"/>
  <c r="AP12" i="52"/>
  <c r="AO12" i="52"/>
  <c r="AN12" i="52"/>
  <c r="AM12" i="52"/>
  <c r="AL12" i="52"/>
  <c r="AK12" i="52"/>
  <c r="AJ12" i="52"/>
  <c r="AI12" i="52"/>
  <c r="AH12" i="52"/>
  <c r="AG12" i="52"/>
  <c r="AF12" i="52"/>
  <c r="AE12" i="52"/>
  <c r="AD12" i="52"/>
  <c r="AC12" i="52"/>
  <c r="AB12" i="52"/>
  <c r="AA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BT11" i="52"/>
  <c r="BS11" i="52"/>
  <c r="BQ11" i="52"/>
  <c r="BO11" i="52"/>
  <c r="BN11" i="52"/>
  <c r="BM11" i="52"/>
  <c r="BL11" i="52"/>
  <c r="BK11" i="52"/>
  <c r="BJ11" i="52"/>
  <c r="BI11" i="52"/>
  <c r="BH11" i="52"/>
  <c r="BG11" i="52"/>
  <c r="BF11" i="52"/>
  <c r="BE11" i="52"/>
  <c r="BD11" i="52"/>
  <c r="BC11" i="52"/>
  <c r="BB11" i="52"/>
  <c r="BA11" i="52"/>
  <c r="AZ11" i="52"/>
  <c r="AY11" i="52"/>
  <c r="AX11" i="52"/>
  <c r="AW11" i="52"/>
  <c r="AV11" i="52"/>
  <c r="AU11" i="52"/>
  <c r="AT11" i="52"/>
  <c r="AS11" i="52"/>
  <c r="AR11" i="52"/>
  <c r="AQ11" i="52"/>
  <c r="AP11" i="52"/>
  <c r="AO11" i="52"/>
  <c r="AN11" i="52"/>
  <c r="AM11" i="52"/>
  <c r="AL11" i="52"/>
  <c r="AK11" i="52"/>
  <c r="AJ11" i="52"/>
  <c r="AI11" i="52"/>
  <c r="AH11" i="52"/>
  <c r="AG11" i="52"/>
  <c r="AF11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BS22" i="53" l="1"/>
  <c r="BS27" i="53"/>
  <c r="BS36" i="53"/>
  <c r="BS44" i="53"/>
  <c r="BX44" i="53" s="1"/>
  <c r="BY44" i="53" s="1"/>
  <c r="BV62" i="53"/>
  <c r="BS63" i="53"/>
  <c r="BV72" i="53"/>
  <c r="BV14" i="55"/>
  <c r="BV60" i="55"/>
  <c r="BV61" i="55"/>
  <c r="BV64" i="55"/>
  <c r="BV65" i="55"/>
  <c r="BX65" i="55" s="1"/>
  <c r="BY65" i="55" s="1"/>
  <c r="BP67" i="55"/>
  <c r="BS67" i="55"/>
  <c r="BP71" i="55"/>
  <c r="BS71" i="55"/>
  <c r="BP80" i="53"/>
  <c r="BV30" i="55"/>
  <c r="BS32" i="55"/>
  <c r="BS40" i="55"/>
  <c r="BS48" i="55"/>
  <c r="BS52" i="55"/>
  <c r="BV54" i="55"/>
  <c r="BX59" i="55"/>
  <c r="BS60" i="55"/>
  <c r="BS14" i="53"/>
  <c r="BS21" i="53"/>
  <c r="BS38" i="53"/>
  <c r="BX38" i="53" s="1"/>
  <c r="BY38" i="53" s="1"/>
  <c r="BV60" i="53"/>
  <c r="BV71" i="53"/>
  <c r="BV12" i="55"/>
  <c r="BS14" i="55"/>
  <c r="BS21" i="55"/>
  <c r="BS25" i="55"/>
  <c r="BS29" i="55"/>
  <c r="BS33" i="55"/>
  <c r="BX33" i="55" s="1"/>
  <c r="BV35" i="55"/>
  <c r="BS37" i="55"/>
  <c r="BV39" i="55"/>
  <c r="BS41" i="55"/>
  <c r="BV43" i="55"/>
  <c r="BV47" i="55"/>
  <c r="BS49" i="55"/>
  <c r="BS53" i="55"/>
  <c r="BV59" i="55"/>
  <c r="BV63" i="55"/>
  <c r="BS65" i="55"/>
  <c r="BS69" i="55"/>
  <c r="BS73" i="55"/>
  <c r="AH76" i="55"/>
  <c r="BP16" i="54"/>
  <c r="BR16" i="54" s="1"/>
  <c r="BU16" i="54" s="1"/>
  <c r="BV16" i="54" s="1"/>
  <c r="M75" i="55"/>
  <c r="U75" i="55"/>
  <c r="AC75" i="55"/>
  <c r="AK75" i="55"/>
  <c r="AS75" i="55"/>
  <c r="BA75" i="55"/>
  <c r="BM75" i="55"/>
  <c r="BS18" i="55"/>
  <c r="BX18" i="55" s="1"/>
  <c r="BS36" i="55"/>
  <c r="BS44" i="55"/>
  <c r="BX49" i="55"/>
  <c r="BP53" i="55"/>
  <c r="BV58" i="55"/>
  <c r="BP60" i="55"/>
  <c r="H75" i="54"/>
  <c r="BP23" i="54"/>
  <c r="BR23" i="54" s="1"/>
  <c r="BP47" i="54"/>
  <c r="BR47" i="54" s="1"/>
  <c r="BP30" i="54"/>
  <c r="BR30" i="54" s="1"/>
  <c r="BU30" i="54" s="1"/>
  <c r="BV30" i="54" s="1"/>
  <c r="BP38" i="54"/>
  <c r="BR38" i="54" s="1"/>
  <c r="BU38" i="54" s="1"/>
  <c r="BV38" i="54" s="1"/>
  <c r="BP46" i="54"/>
  <c r="BR46" i="54"/>
  <c r="BU46" i="54" s="1"/>
  <c r="BV46" i="54" s="1"/>
  <c r="BP54" i="54"/>
  <c r="BR54" i="54" s="1"/>
  <c r="BU54" i="54" s="1"/>
  <c r="BV54" i="54" s="1"/>
  <c r="BP62" i="54"/>
  <c r="BR62" i="54" s="1"/>
  <c r="BU62" i="54" s="1"/>
  <c r="BV62" i="54" s="1"/>
  <c r="BP66" i="54"/>
  <c r="BR66" i="54" s="1"/>
  <c r="BP70" i="54"/>
  <c r="BR70" i="54" s="1"/>
  <c r="BU70" i="54" s="1"/>
  <c r="BV70" i="54" s="1"/>
  <c r="BP74" i="54"/>
  <c r="BR74" i="54" s="1"/>
  <c r="G75" i="55"/>
  <c r="K75" i="55"/>
  <c r="O75" i="55"/>
  <c r="S75" i="55"/>
  <c r="W75" i="55"/>
  <c r="AA75" i="55"/>
  <c r="AE75" i="55"/>
  <c r="AI75" i="55"/>
  <c r="AM75" i="55"/>
  <c r="AQ75" i="55"/>
  <c r="AU75" i="55"/>
  <c r="AY75" i="55"/>
  <c r="BC75" i="55"/>
  <c r="BG75" i="55"/>
  <c r="BK75" i="55"/>
  <c r="BO75" i="55"/>
  <c r="BS13" i="55"/>
  <c r="BX13" i="55" s="1"/>
  <c r="BS17" i="55"/>
  <c r="BV22" i="55"/>
  <c r="BS24" i="55"/>
  <c r="BV26" i="55"/>
  <c r="BV33" i="55"/>
  <c r="BS34" i="55"/>
  <c r="BS35" i="55"/>
  <c r="BV41" i="55"/>
  <c r="BX41" i="55" s="1"/>
  <c r="BS42" i="55"/>
  <c r="BS43" i="55"/>
  <c r="BX43" i="55" s="1"/>
  <c r="BV49" i="55"/>
  <c r="BP51" i="55"/>
  <c r="BS51" i="55"/>
  <c r="BP55" i="55"/>
  <c r="BS55" i="55"/>
  <c r="BV57" i="55"/>
  <c r="BV68" i="55"/>
  <c r="AX76" i="55"/>
  <c r="E75" i="55"/>
  <c r="I75" i="55"/>
  <c r="Q75" i="55"/>
  <c r="Y75" i="55"/>
  <c r="AG75" i="55"/>
  <c r="AO75" i="55"/>
  <c r="AW75" i="55"/>
  <c r="BE75" i="55"/>
  <c r="BI75" i="55"/>
  <c r="BV27" i="55"/>
  <c r="BX27" i="55" s="1"/>
  <c r="BX60" i="55"/>
  <c r="D75" i="54"/>
  <c r="BP75" i="54" s="1"/>
  <c r="BP31" i="54"/>
  <c r="BR31" i="54" s="1"/>
  <c r="BU31" i="54" s="1"/>
  <c r="BV31" i="54" s="1"/>
  <c r="BP39" i="54"/>
  <c r="BR39" i="54" s="1"/>
  <c r="BU39" i="54" s="1"/>
  <c r="BV39" i="54" s="1"/>
  <c r="BP55" i="54"/>
  <c r="F75" i="55"/>
  <c r="F76" i="55" s="1"/>
  <c r="J75" i="55"/>
  <c r="J76" i="55" s="1"/>
  <c r="N75" i="55"/>
  <c r="N76" i="55" s="1"/>
  <c r="R75" i="55"/>
  <c r="R76" i="55" s="1"/>
  <c r="V75" i="55"/>
  <c r="V76" i="55" s="1"/>
  <c r="Z75" i="55"/>
  <c r="Z76" i="55" s="1"/>
  <c r="AD75" i="55"/>
  <c r="AD76" i="55" s="1"/>
  <c r="AH75" i="55"/>
  <c r="AL75" i="55"/>
  <c r="AL76" i="55" s="1"/>
  <c r="AP75" i="55"/>
  <c r="AP76" i="55" s="1"/>
  <c r="AT75" i="55"/>
  <c r="AT76" i="55" s="1"/>
  <c r="AX75" i="55"/>
  <c r="BB75" i="55"/>
  <c r="BB76" i="55" s="1"/>
  <c r="BF75" i="55"/>
  <c r="BF76" i="55" s="1"/>
  <c r="BJ75" i="55"/>
  <c r="BJ76" i="55" s="1"/>
  <c r="BN75" i="55"/>
  <c r="BN76" i="55" s="1"/>
  <c r="BS26" i="55"/>
  <c r="BS57" i="55"/>
  <c r="BP69" i="55"/>
  <c r="BV24" i="53"/>
  <c r="BX24" i="53" s="1"/>
  <c r="BY24" i="53" s="1"/>
  <c r="BP30" i="53"/>
  <c r="BS30" i="53"/>
  <c r="BX32" i="53"/>
  <c r="BX40" i="53"/>
  <c r="BV54" i="53"/>
  <c r="BV58" i="53"/>
  <c r="BS59" i="53"/>
  <c r="BP62" i="53"/>
  <c r="BY62" i="53" s="1"/>
  <c r="BS62" i="53"/>
  <c r="BX62" i="53" s="1"/>
  <c r="BV63" i="53"/>
  <c r="BV66" i="53"/>
  <c r="BP21" i="53"/>
  <c r="BP27" i="53"/>
  <c r="BV55" i="53"/>
  <c r="BX55" i="53" s="1"/>
  <c r="BP69" i="53"/>
  <c r="AC75" i="52"/>
  <c r="AS75" i="52"/>
  <c r="BI75" i="52"/>
  <c r="BP18" i="52"/>
  <c r="BP22" i="52"/>
  <c r="BR22" i="52" s="1"/>
  <c r="BU22" i="52" s="1"/>
  <c r="BP26" i="52"/>
  <c r="BP34" i="52"/>
  <c r="BP38" i="52"/>
  <c r="BP42" i="52"/>
  <c r="BR42" i="52" s="1"/>
  <c r="BU42" i="52" s="1"/>
  <c r="BP50" i="52"/>
  <c r="BP58" i="52"/>
  <c r="BR58" i="52" s="1"/>
  <c r="BP66" i="52"/>
  <c r="BR66" i="52" s="1"/>
  <c r="BU66" i="52" s="1"/>
  <c r="BP74" i="52"/>
  <c r="BR74" i="52" s="1"/>
  <c r="BR75" i="53"/>
  <c r="BP12" i="53"/>
  <c r="BS12" i="53"/>
  <c r="BV14" i="53"/>
  <c r="BX14" i="53" s="1"/>
  <c r="BS16" i="53"/>
  <c r="BP19" i="53"/>
  <c r="BS19" i="53"/>
  <c r="BV20" i="53"/>
  <c r="BS24" i="53"/>
  <c r="BS25" i="53"/>
  <c r="BS28" i="53"/>
  <c r="BV56" i="53"/>
  <c r="BS65" i="53"/>
  <c r="BV68" i="53"/>
  <c r="BS70" i="53"/>
  <c r="BX70" i="53" s="1"/>
  <c r="L75" i="54"/>
  <c r="P75" i="54"/>
  <c r="T75" i="54"/>
  <c r="X75" i="54"/>
  <c r="AB75" i="54"/>
  <c r="AF75" i="54"/>
  <c r="AJ75" i="54"/>
  <c r="AN75" i="54"/>
  <c r="AR75" i="54"/>
  <c r="AV75" i="54"/>
  <c r="AZ75" i="54"/>
  <c r="BD75" i="54"/>
  <c r="BH75" i="54"/>
  <c r="BL75" i="54"/>
  <c r="BP15" i="54"/>
  <c r="BR15" i="54" s="1"/>
  <c r="BU15" i="54" s="1"/>
  <c r="BV15" i="54" s="1"/>
  <c r="E75" i="54"/>
  <c r="I75" i="54"/>
  <c r="M75" i="54"/>
  <c r="Q75" i="54"/>
  <c r="U75" i="54"/>
  <c r="Y75" i="54"/>
  <c r="AC75" i="54"/>
  <c r="AG75" i="54"/>
  <c r="AK75" i="54"/>
  <c r="AO75" i="54"/>
  <c r="AS75" i="54"/>
  <c r="AW75" i="54"/>
  <c r="BA75" i="54"/>
  <c r="BE75" i="54"/>
  <c r="BI75" i="54"/>
  <c r="BM75" i="54"/>
  <c r="BS75" i="54"/>
  <c r="BP14" i="54"/>
  <c r="BR14" i="54" s="1"/>
  <c r="BU14" i="54" s="1"/>
  <c r="BV14" i="54" s="1"/>
  <c r="G75" i="54"/>
  <c r="K75" i="54"/>
  <c r="O75" i="54"/>
  <c r="S75" i="54"/>
  <c r="W75" i="54"/>
  <c r="AA75" i="54"/>
  <c r="AE75" i="54"/>
  <c r="AI75" i="54"/>
  <c r="AM75" i="54"/>
  <c r="AQ75" i="54"/>
  <c r="AU75" i="54"/>
  <c r="AY75" i="54"/>
  <c r="BP22" i="54"/>
  <c r="BR22" i="54" s="1"/>
  <c r="BU22" i="54" s="1"/>
  <c r="BV22" i="54" s="1"/>
  <c r="BQ75" i="54"/>
  <c r="BP18" i="54"/>
  <c r="BR18" i="54" s="1"/>
  <c r="BU18" i="54" s="1"/>
  <c r="BV18" i="54" s="1"/>
  <c r="BP19" i="54"/>
  <c r="BR19" i="54" s="1"/>
  <c r="BP26" i="54"/>
  <c r="BR26" i="54" s="1"/>
  <c r="BU26" i="54" s="1"/>
  <c r="BV26" i="54" s="1"/>
  <c r="BP27" i="54"/>
  <c r="BR27" i="54" s="1"/>
  <c r="BP34" i="54"/>
  <c r="BR34" i="54" s="1"/>
  <c r="BU34" i="54" s="1"/>
  <c r="BV34" i="54" s="1"/>
  <c r="BP35" i="54"/>
  <c r="BR35" i="54" s="1"/>
  <c r="BU35" i="54" s="1"/>
  <c r="BV35" i="54" s="1"/>
  <c r="BP42" i="54"/>
  <c r="BR42" i="54" s="1"/>
  <c r="BU42" i="54" s="1"/>
  <c r="BV42" i="54" s="1"/>
  <c r="BP43" i="54"/>
  <c r="BR43" i="54" s="1"/>
  <c r="BP50" i="54"/>
  <c r="BR50" i="54" s="1"/>
  <c r="BU50" i="54" s="1"/>
  <c r="BV50" i="54" s="1"/>
  <c r="BP51" i="54"/>
  <c r="BR51" i="54" s="1"/>
  <c r="BU51" i="54" s="1"/>
  <c r="BV51" i="54" s="1"/>
  <c r="BP58" i="54"/>
  <c r="BR58" i="54" s="1"/>
  <c r="BU58" i="54" s="1"/>
  <c r="BV58" i="54" s="1"/>
  <c r="BP59" i="54"/>
  <c r="BP64" i="54"/>
  <c r="BR64" i="54" s="1"/>
  <c r="BU64" i="54" s="1"/>
  <c r="BV64" i="54" s="1"/>
  <c r="BP68" i="54"/>
  <c r="BR68" i="54" s="1"/>
  <c r="BU68" i="54" s="1"/>
  <c r="BV68" i="54" s="1"/>
  <c r="BP72" i="54"/>
  <c r="BR72" i="54" s="1"/>
  <c r="BV15" i="55"/>
  <c r="BV23" i="55"/>
  <c r="BV31" i="55"/>
  <c r="BX35" i="55"/>
  <c r="BP38" i="55"/>
  <c r="BP46" i="55"/>
  <c r="BV50" i="55"/>
  <c r="BX50" i="55" s="1"/>
  <c r="BY50" i="55" s="1"/>
  <c r="BP52" i="55"/>
  <c r="BP59" i="55"/>
  <c r="BP61" i="55"/>
  <c r="BP63" i="55"/>
  <c r="BV66" i="55"/>
  <c r="BP68" i="55"/>
  <c r="BS68" i="55"/>
  <c r="BX68" i="55" s="1"/>
  <c r="BV73" i="55"/>
  <c r="BX73" i="55" s="1"/>
  <c r="BY73" i="55" s="1"/>
  <c r="BP74" i="55"/>
  <c r="BS74" i="55"/>
  <c r="BP24" i="54"/>
  <c r="BR24" i="54" s="1"/>
  <c r="BU24" i="54" s="1"/>
  <c r="BV24" i="54" s="1"/>
  <c r="BP25" i="54"/>
  <c r="BR25" i="54" s="1"/>
  <c r="BU25" i="54" s="1"/>
  <c r="BV25" i="54" s="1"/>
  <c r="BP32" i="54"/>
  <c r="BR32" i="54" s="1"/>
  <c r="BU32" i="54" s="1"/>
  <c r="BV32" i="54" s="1"/>
  <c r="BP33" i="54"/>
  <c r="BR33" i="54" s="1"/>
  <c r="BP40" i="54"/>
  <c r="BR40" i="54" s="1"/>
  <c r="BU40" i="54" s="1"/>
  <c r="BV40" i="54" s="1"/>
  <c r="BP41" i="54"/>
  <c r="BR41" i="54" s="1"/>
  <c r="BU41" i="54" s="1"/>
  <c r="BV41" i="54" s="1"/>
  <c r="BP48" i="54"/>
  <c r="BR48" i="54" s="1"/>
  <c r="BU48" i="54" s="1"/>
  <c r="BV48" i="54" s="1"/>
  <c r="BP49" i="54"/>
  <c r="BR49" i="54" s="1"/>
  <c r="BP56" i="54"/>
  <c r="BR56" i="54" s="1"/>
  <c r="BU56" i="54" s="1"/>
  <c r="BV56" i="54" s="1"/>
  <c r="BP57" i="54"/>
  <c r="BR57" i="54" s="1"/>
  <c r="BU57" i="54" s="1"/>
  <c r="BV57" i="54" s="1"/>
  <c r="BP63" i="54"/>
  <c r="BP67" i="54"/>
  <c r="BP71" i="54"/>
  <c r="BR71" i="54" s="1"/>
  <c r="BU71" i="54" s="1"/>
  <c r="BV71" i="54" s="1"/>
  <c r="BU72" i="54"/>
  <c r="BV72" i="54" s="1"/>
  <c r="BV13" i="55"/>
  <c r="BS15" i="55"/>
  <c r="BV16" i="55"/>
  <c r="BX16" i="55" s="1"/>
  <c r="BV21" i="55"/>
  <c r="BX21" i="55" s="1"/>
  <c r="BS23" i="55"/>
  <c r="BV24" i="55"/>
  <c r="BV29" i="55"/>
  <c r="BS31" i="55"/>
  <c r="BX31" i="55" s="1"/>
  <c r="BV32" i="55"/>
  <c r="BV34" i="55"/>
  <c r="BS39" i="55"/>
  <c r="BX39" i="55" s="1"/>
  <c r="BV40" i="55"/>
  <c r="BX40" i="55" s="1"/>
  <c r="BV42" i="55"/>
  <c r="BP47" i="55"/>
  <c r="BS47" i="55"/>
  <c r="BV48" i="55"/>
  <c r="BX48" i="55" s="1"/>
  <c r="BY48" i="55" s="1"/>
  <c r="BP50" i="55"/>
  <c r="BS50" i="55"/>
  <c r="BV51" i="55"/>
  <c r="BV53" i="55"/>
  <c r="BX53" i="55" s="1"/>
  <c r="BY53" i="55" s="1"/>
  <c r="BV55" i="55"/>
  <c r="BP57" i="55"/>
  <c r="BX61" i="55"/>
  <c r="BY61" i="55" s="1"/>
  <c r="BX63" i="55"/>
  <c r="BY63" i="55" s="1"/>
  <c r="BP66" i="55"/>
  <c r="BS66" i="55"/>
  <c r="BV67" i="55"/>
  <c r="BX67" i="55" s="1"/>
  <c r="BY67" i="55" s="1"/>
  <c r="BV69" i="55"/>
  <c r="BX69" i="55" s="1"/>
  <c r="BY69" i="55" s="1"/>
  <c r="BV71" i="55"/>
  <c r="BP73" i="55"/>
  <c r="BY60" i="55"/>
  <c r="BC75" i="54"/>
  <c r="BG75" i="54"/>
  <c r="BK75" i="54"/>
  <c r="BO75" i="54"/>
  <c r="BP12" i="54"/>
  <c r="BR12" i="54" s="1"/>
  <c r="BU12" i="54" s="1"/>
  <c r="BV12" i="54" s="1"/>
  <c r="BP13" i="54"/>
  <c r="BR13" i="54" s="1"/>
  <c r="BP20" i="54"/>
  <c r="BR20" i="54" s="1"/>
  <c r="BU20" i="54" s="1"/>
  <c r="BV20" i="54" s="1"/>
  <c r="BP21" i="54"/>
  <c r="BR21" i="54" s="1"/>
  <c r="BU21" i="54" s="1"/>
  <c r="BV21" i="54" s="1"/>
  <c r="BP28" i="54"/>
  <c r="BR28" i="54" s="1"/>
  <c r="BU28" i="54" s="1"/>
  <c r="BV28" i="54" s="1"/>
  <c r="BP29" i="54"/>
  <c r="BR29" i="54" s="1"/>
  <c r="BP36" i="54"/>
  <c r="BR36" i="54" s="1"/>
  <c r="BU36" i="54" s="1"/>
  <c r="BV36" i="54" s="1"/>
  <c r="BP37" i="54"/>
  <c r="BR37" i="54" s="1"/>
  <c r="BU37" i="54" s="1"/>
  <c r="BV37" i="54" s="1"/>
  <c r="BP44" i="54"/>
  <c r="BR44" i="54" s="1"/>
  <c r="BU44" i="54" s="1"/>
  <c r="BV44" i="54" s="1"/>
  <c r="BP45" i="54"/>
  <c r="BP52" i="54"/>
  <c r="BR52" i="54" s="1"/>
  <c r="BU52" i="54" s="1"/>
  <c r="BV52" i="54" s="1"/>
  <c r="BP53" i="54"/>
  <c r="BR53" i="54" s="1"/>
  <c r="BU53" i="54" s="1"/>
  <c r="BV53" i="54" s="1"/>
  <c r="BP60" i="54"/>
  <c r="BR60" i="54" s="1"/>
  <c r="BU60" i="54" s="1"/>
  <c r="BV60" i="54" s="1"/>
  <c r="BP61" i="54"/>
  <c r="BP65" i="54"/>
  <c r="BP69" i="54"/>
  <c r="BR69" i="54" s="1"/>
  <c r="BU69" i="54" s="1"/>
  <c r="BV69" i="54" s="1"/>
  <c r="BP73" i="54"/>
  <c r="BU74" i="54"/>
  <c r="BV74" i="54" s="1"/>
  <c r="BV17" i="55"/>
  <c r="BV25" i="55"/>
  <c r="BX25" i="55" s="1"/>
  <c r="BP35" i="55"/>
  <c r="BP37" i="55"/>
  <c r="BV38" i="55"/>
  <c r="BP43" i="55"/>
  <c r="BP45" i="55"/>
  <c r="BS45" i="55"/>
  <c r="BV46" i="55"/>
  <c r="BX46" i="55" s="1"/>
  <c r="BY46" i="55" s="1"/>
  <c r="BX55" i="55"/>
  <c r="BV56" i="55"/>
  <c r="BP58" i="55"/>
  <c r="BP65" i="55"/>
  <c r="BX71" i="55"/>
  <c r="BY71" i="55" s="1"/>
  <c r="BV72" i="55"/>
  <c r="BV74" i="55"/>
  <c r="BX48" i="53"/>
  <c r="BN75" i="52"/>
  <c r="BP37" i="52"/>
  <c r="BP45" i="52"/>
  <c r="BR45" i="52" s="1"/>
  <c r="BU45" i="52" s="1"/>
  <c r="BP21" i="52"/>
  <c r="J75" i="53"/>
  <c r="J82" i="53" s="1"/>
  <c r="R75" i="53"/>
  <c r="R82" i="53" s="1"/>
  <c r="Z75" i="53"/>
  <c r="Z82" i="53" s="1"/>
  <c r="AH75" i="53"/>
  <c r="AH82" i="53" s="1"/>
  <c r="AP75" i="53"/>
  <c r="AP82" i="53" s="1"/>
  <c r="AX75" i="53"/>
  <c r="AX82" i="53" s="1"/>
  <c r="BF75" i="53"/>
  <c r="BF82" i="53" s="1"/>
  <c r="BJ75" i="53"/>
  <c r="BJ82" i="53" s="1"/>
  <c r="BV28" i="53"/>
  <c r="BP57" i="53"/>
  <c r="BP12" i="52"/>
  <c r="BR12" i="52" s="1"/>
  <c r="BU12" i="52" s="1"/>
  <c r="BP16" i="52"/>
  <c r="M75" i="52"/>
  <c r="BP24" i="52"/>
  <c r="BP32" i="52"/>
  <c r="BR32" i="52" s="1"/>
  <c r="BU32" i="52" s="1"/>
  <c r="BP40" i="52"/>
  <c r="BP48" i="52"/>
  <c r="BR48" i="52" s="1"/>
  <c r="BU48" i="52" s="1"/>
  <c r="BP56" i="52"/>
  <c r="BP64" i="52"/>
  <c r="BR64" i="52" s="1"/>
  <c r="BU64" i="52" s="1"/>
  <c r="BV12" i="53"/>
  <c r="BP14" i="53"/>
  <c r="BY14" i="53" s="1"/>
  <c r="BX22" i="53"/>
  <c r="BP25" i="53"/>
  <c r="BP28" i="53"/>
  <c r="BS69" i="53"/>
  <c r="BX69" i="53" s="1"/>
  <c r="BP70" i="53"/>
  <c r="BS74" i="53"/>
  <c r="BP13" i="52"/>
  <c r="BR13" i="52" s="1"/>
  <c r="BU13" i="52" s="1"/>
  <c r="BP29" i="52"/>
  <c r="BP53" i="52"/>
  <c r="BP61" i="52"/>
  <c r="BP69" i="52"/>
  <c r="BR69" i="52" s="1"/>
  <c r="BU69" i="52" s="1"/>
  <c r="F75" i="53"/>
  <c r="F82" i="53" s="1"/>
  <c r="N75" i="53"/>
  <c r="N82" i="53" s="1"/>
  <c r="V75" i="53"/>
  <c r="V82" i="53" s="1"/>
  <c r="AD75" i="53"/>
  <c r="AD82" i="53" s="1"/>
  <c r="AL75" i="53"/>
  <c r="AL82" i="53" s="1"/>
  <c r="AT75" i="53"/>
  <c r="AT82" i="53" s="1"/>
  <c r="BB75" i="53"/>
  <c r="BB82" i="53" s="1"/>
  <c r="BN75" i="53"/>
  <c r="BN82" i="53" s="1"/>
  <c r="D75" i="52"/>
  <c r="H75" i="52"/>
  <c r="L75" i="52"/>
  <c r="P75" i="52"/>
  <c r="T75" i="52"/>
  <c r="X75" i="52"/>
  <c r="AB75" i="52"/>
  <c r="AF75" i="52"/>
  <c r="AJ75" i="52"/>
  <c r="AN75" i="52"/>
  <c r="AR75" i="52"/>
  <c r="AV75" i="52"/>
  <c r="AZ75" i="52"/>
  <c r="BD75" i="52"/>
  <c r="BH75" i="52"/>
  <c r="BL75" i="52"/>
  <c r="BQ75" i="52"/>
  <c r="BP15" i="52"/>
  <c r="BP31" i="52"/>
  <c r="BP47" i="52"/>
  <c r="BR47" i="52" s="1"/>
  <c r="BU47" i="52" s="1"/>
  <c r="BP55" i="52"/>
  <c r="BP63" i="52"/>
  <c r="BP71" i="52"/>
  <c r="BV35" i="53"/>
  <c r="BV43" i="53"/>
  <c r="BV51" i="53"/>
  <c r="BV53" i="53"/>
  <c r="BX53" i="53" s="1"/>
  <c r="BP59" i="53"/>
  <c r="BX63" i="53"/>
  <c r="BS64" i="53"/>
  <c r="BX64" i="53" s="1"/>
  <c r="BV65" i="53"/>
  <c r="BP67" i="53"/>
  <c r="BP72" i="52"/>
  <c r="BR72" i="52" s="1"/>
  <c r="BP17" i="53"/>
  <c r="BS17" i="53"/>
  <c r="BV18" i="53"/>
  <c r="BP23" i="53"/>
  <c r="BS23" i="53"/>
  <c r="BP26" i="53"/>
  <c r="BV26" i="53"/>
  <c r="BX26" i="53" s="1"/>
  <c r="BP31" i="53"/>
  <c r="BS31" i="53"/>
  <c r="BS33" i="53"/>
  <c r="BS35" i="53"/>
  <c r="BS37" i="53"/>
  <c r="BP39" i="53"/>
  <c r="BS39" i="53"/>
  <c r="BS41" i="53"/>
  <c r="BS43" i="53"/>
  <c r="BS45" i="53"/>
  <c r="BP47" i="53"/>
  <c r="BS47" i="53"/>
  <c r="BS49" i="53"/>
  <c r="BS51" i="53"/>
  <c r="BS57" i="53"/>
  <c r="BS58" i="53"/>
  <c r="BX58" i="53" s="1"/>
  <c r="BV59" i="53"/>
  <c r="BV61" i="53"/>
  <c r="BX61" i="53" s="1"/>
  <c r="BP65" i="53"/>
  <c r="BS67" i="53"/>
  <c r="BP68" i="53"/>
  <c r="BV69" i="53"/>
  <c r="BS72" i="53"/>
  <c r="BX72" i="53" s="1"/>
  <c r="BP78" i="53"/>
  <c r="BP79" i="53"/>
  <c r="BP76" i="52"/>
  <c r="BP77" i="52"/>
  <c r="BP78" i="52"/>
  <c r="BP84" i="52" s="1"/>
  <c r="BP11" i="53"/>
  <c r="T75" i="53"/>
  <c r="T82" i="53" s="1"/>
  <c r="AJ75" i="53"/>
  <c r="AJ82" i="53" s="1"/>
  <c r="AZ75" i="53"/>
  <c r="AZ82" i="53" s="1"/>
  <c r="BS11" i="53"/>
  <c r="BP13" i="53"/>
  <c r="BS13" i="53"/>
  <c r="BX13" i="53" s="1"/>
  <c r="BP15" i="53"/>
  <c r="BS15" i="53"/>
  <c r="BP18" i="53"/>
  <c r="BS18" i="53"/>
  <c r="BV19" i="53"/>
  <c r="BP24" i="53"/>
  <c r="BP29" i="53"/>
  <c r="BS29" i="53"/>
  <c r="BP32" i="53"/>
  <c r="BP34" i="53"/>
  <c r="BP36" i="53"/>
  <c r="BP40" i="53"/>
  <c r="BP42" i="53"/>
  <c r="BP44" i="53"/>
  <c r="BP48" i="53"/>
  <c r="BP50" i="53"/>
  <c r="BP52" i="53"/>
  <c r="BP56" i="53"/>
  <c r="BS56" i="53"/>
  <c r="BV57" i="53"/>
  <c r="BP61" i="53"/>
  <c r="BY61" i="53" s="1"/>
  <c r="BP63" i="53"/>
  <c r="BX65" i="53"/>
  <c r="BY65" i="53" s="1"/>
  <c r="BV67" i="53"/>
  <c r="BP71" i="53"/>
  <c r="BS71" i="53"/>
  <c r="BX71" i="53" s="1"/>
  <c r="BP73" i="53"/>
  <c r="BY73" i="53" s="1"/>
  <c r="BS73" i="53"/>
  <c r="BX73" i="53" s="1"/>
  <c r="BT75" i="55"/>
  <c r="BP12" i="55"/>
  <c r="BP14" i="55"/>
  <c r="BP16" i="55"/>
  <c r="BP18" i="55"/>
  <c r="BP20" i="55"/>
  <c r="BP22" i="55"/>
  <c r="BP24" i="55"/>
  <c r="BP26" i="55"/>
  <c r="BP28" i="55"/>
  <c r="BP30" i="55"/>
  <c r="BX51" i="55"/>
  <c r="BU75" i="55"/>
  <c r="BV11" i="55"/>
  <c r="BX12" i="55"/>
  <c r="BX14" i="55"/>
  <c r="BY14" i="55" s="1"/>
  <c r="BX20" i="55"/>
  <c r="BY20" i="55" s="1"/>
  <c r="BX22" i="55"/>
  <c r="BY22" i="55" s="1"/>
  <c r="BX24" i="55"/>
  <c r="BY24" i="55" s="1"/>
  <c r="BX26" i="55"/>
  <c r="BY26" i="55" s="1"/>
  <c r="BX28" i="55"/>
  <c r="BY28" i="55" s="1"/>
  <c r="BX30" i="55"/>
  <c r="BY30" i="55" s="1"/>
  <c r="BP39" i="55"/>
  <c r="BY59" i="55"/>
  <c r="BP11" i="55"/>
  <c r="BQ75" i="55"/>
  <c r="BS11" i="55"/>
  <c r="BW75" i="55"/>
  <c r="BP13" i="55"/>
  <c r="BP15" i="55"/>
  <c r="BX15" i="55"/>
  <c r="BP17" i="55"/>
  <c r="BX17" i="55"/>
  <c r="BP19" i="55"/>
  <c r="BX19" i="55"/>
  <c r="BP21" i="55"/>
  <c r="BP23" i="55"/>
  <c r="BX23" i="55"/>
  <c r="BP25" i="55"/>
  <c r="BP27" i="55"/>
  <c r="BP29" i="55"/>
  <c r="BX29" i="55"/>
  <c r="BP31" i="55"/>
  <c r="BP33" i="55"/>
  <c r="BX34" i="55"/>
  <c r="BP41" i="55"/>
  <c r="BX42" i="55"/>
  <c r="BX47" i="55"/>
  <c r="BY47" i="55" s="1"/>
  <c r="BP49" i="55"/>
  <c r="BP32" i="55"/>
  <c r="BX36" i="55"/>
  <c r="BP40" i="55"/>
  <c r="BX44" i="55"/>
  <c r="BP48" i="55"/>
  <c r="BX52" i="55"/>
  <c r="BY52" i="55" s="1"/>
  <c r="BP34" i="55"/>
  <c r="BX38" i="55"/>
  <c r="BY38" i="55" s="1"/>
  <c r="BP42" i="55"/>
  <c r="BP56" i="55"/>
  <c r="BS56" i="55"/>
  <c r="BX56" i="55" s="1"/>
  <c r="BX58" i="55"/>
  <c r="BP64" i="55"/>
  <c r="BS64" i="55"/>
  <c r="BX64" i="55" s="1"/>
  <c r="BX66" i="55"/>
  <c r="BY66" i="55" s="1"/>
  <c r="BP72" i="55"/>
  <c r="BS72" i="55"/>
  <c r="BX72" i="55" s="1"/>
  <c r="BX74" i="55"/>
  <c r="BY74" i="55" s="1"/>
  <c r="BR75" i="55"/>
  <c r="BX11" i="55"/>
  <c r="BX32" i="55"/>
  <c r="BP36" i="55"/>
  <c r="BV37" i="55"/>
  <c r="BX37" i="55" s="1"/>
  <c r="BP44" i="55"/>
  <c r="BV45" i="55"/>
  <c r="BX45" i="55" s="1"/>
  <c r="BY45" i="55" s="1"/>
  <c r="BP54" i="55"/>
  <c r="BS54" i="55"/>
  <c r="BX54" i="55" s="1"/>
  <c r="BP62" i="55"/>
  <c r="BS62" i="55"/>
  <c r="BX62" i="55" s="1"/>
  <c r="BP70" i="55"/>
  <c r="BS70" i="55"/>
  <c r="BX70" i="55" s="1"/>
  <c r="BR59" i="54"/>
  <c r="BU59" i="54" s="1"/>
  <c r="BV59" i="54" s="1"/>
  <c r="BR61" i="54"/>
  <c r="BU61" i="54" s="1"/>
  <c r="BV61" i="54" s="1"/>
  <c r="BR73" i="54"/>
  <c r="BU73" i="54" s="1"/>
  <c r="BV73" i="54" s="1"/>
  <c r="BU66" i="54"/>
  <c r="BV66" i="54" s="1"/>
  <c r="BR45" i="54"/>
  <c r="BU45" i="54" s="1"/>
  <c r="BV45" i="54" s="1"/>
  <c r="BR55" i="54"/>
  <c r="BR65" i="54"/>
  <c r="BU65" i="54" s="1"/>
  <c r="BV65" i="54" s="1"/>
  <c r="BT75" i="54"/>
  <c r="BU13" i="54"/>
  <c r="BV13" i="54" s="1"/>
  <c r="BU17" i="54"/>
  <c r="BV17" i="54" s="1"/>
  <c r="BU19" i="54"/>
  <c r="BV19" i="54" s="1"/>
  <c r="BU23" i="54"/>
  <c r="BV23" i="54" s="1"/>
  <c r="BU27" i="54"/>
  <c r="BV27" i="54" s="1"/>
  <c r="BU29" i="54"/>
  <c r="BV29" i="54" s="1"/>
  <c r="BU33" i="54"/>
  <c r="BV33" i="54" s="1"/>
  <c r="BU43" i="54"/>
  <c r="BV43" i="54" s="1"/>
  <c r="BU47" i="54"/>
  <c r="BV47" i="54" s="1"/>
  <c r="BU49" i="54"/>
  <c r="BV49" i="54" s="1"/>
  <c r="BU55" i="54"/>
  <c r="BV55" i="54" s="1"/>
  <c r="BR63" i="54"/>
  <c r="BU63" i="54" s="1"/>
  <c r="BV63" i="54" s="1"/>
  <c r="BR67" i="54"/>
  <c r="BU67" i="54" s="1"/>
  <c r="BV67" i="54" s="1"/>
  <c r="BP11" i="54"/>
  <c r="BR11" i="54" s="1"/>
  <c r="BU11" i="54" s="1"/>
  <c r="BV11" i="54" s="1"/>
  <c r="BX11" i="53"/>
  <c r="D75" i="53"/>
  <c r="D82" i="53" s="1"/>
  <c r="G75" i="53"/>
  <c r="G82" i="53" s="1"/>
  <c r="K75" i="53"/>
  <c r="K82" i="53" s="1"/>
  <c r="O75" i="53"/>
  <c r="O82" i="53" s="1"/>
  <c r="S75" i="53"/>
  <c r="S82" i="53" s="1"/>
  <c r="W75" i="53"/>
  <c r="W82" i="53" s="1"/>
  <c r="AA75" i="53"/>
  <c r="AA82" i="53" s="1"/>
  <c r="AE75" i="53"/>
  <c r="AE82" i="53" s="1"/>
  <c r="AI75" i="53"/>
  <c r="AI82" i="53" s="1"/>
  <c r="AM75" i="53"/>
  <c r="AM82" i="53" s="1"/>
  <c r="AQ75" i="53"/>
  <c r="AQ82" i="53" s="1"/>
  <c r="AU75" i="53"/>
  <c r="AU82" i="53" s="1"/>
  <c r="AY75" i="53"/>
  <c r="AY82" i="53" s="1"/>
  <c r="BC75" i="53"/>
  <c r="BC82" i="53" s="1"/>
  <c r="BG75" i="53"/>
  <c r="BG82" i="53" s="1"/>
  <c r="BK75" i="53"/>
  <c r="BK82" i="53" s="1"/>
  <c r="BO75" i="53"/>
  <c r="BO82" i="53" s="1"/>
  <c r="BW75" i="53"/>
  <c r="BX16" i="53"/>
  <c r="BP20" i="53"/>
  <c r="BV21" i="53"/>
  <c r="BX21" i="53" s="1"/>
  <c r="BP33" i="53"/>
  <c r="BX34" i="53"/>
  <c r="BY34" i="53" s="1"/>
  <c r="BV37" i="53"/>
  <c r="BP38" i="53"/>
  <c r="BP41" i="53"/>
  <c r="BX42" i="53"/>
  <c r="BY42" i="53" s="1"/>
  <c r="BV45" i="53"/>
  <c r="BX45" i="53" s="1"/>
  <c r="BP46" i="53"/>
  <c r="BP49" i="53"/>
  <c r="BX50" i="53"/>
  <c r="H75" i="53"/>
  <c r="H82" i="53" s="1"/>
  <c r="L75" i="53"/>
  <c r="L82" i="53" s="1"/>
  <c r="P75" i="53"/>
  <c r="P82" i="53" s="1"/>
  <c r="X75" i="53"/>
  <c r="X82" i="53" s="1"/>
  <c r="AB75" i="53"/>
  <c r="AB82" i="53" s="1"/>
  <c r="AF75" i="53"/>
  <c r="AF82" i="53" s="1"/>
  <c r="AN75" i="53"/>
  <c r="AN82" i="53" s="1"/>
  <c r="AR75" i="53"/>
  <c r="AR82" i="53" s="1"/>
  <c r="AV75" i="53"/>
  <c r="AV82" i="53" s="1"/>
  <c r="BD75" i="53"/>
  <c r="BD82" i="53" s="1"/>
  <c r="BH75" i="53"/>
  <c r="BH82" i="53" s="1"/>
  <c r="BL75" i="53"/>
  <c r="BL82" i="53" s="1"/>
  <c r="BT75" i="53"/>
  <c r="BV15" i="53"/>
  <c r="BX18" i="53"/>
  <c r="BY18" i="53" s="1"/>
  <c r="BP22" i="53"/>
  <c r="BY22" i="53" s="1"/>
  <c r="BV23" i="53"/>
  <c r="BX23" i="53" s="1"/>
  <c r="BY23" i="53" s="1"/>
  <c r="BV25" i="53"/>
  <c r="BX25" i="53" s="1"/>
  <c r="BV27" i="53"/>
  <c r="BX27" i="53" s="1"/>
  <c r="BY27" i="53" s="1"/>
  <c r="BV29" i="53"/>
  <c r="BV31" i="53"/>
  <c r="BX31" i="53" s="1"/>
  <c r="BY31" i="53" s="1"/>
  <c r="BP35" i="53"/>
  <c r="BX35" i="53"/>
  <c r="BX36" i="53"/>
  <c r="BY36" i="53" s="1"/>
  <c r="BV39" i="53"/>
  <c r="BP43" i="53"/>
  <c r="BX43" i="53"/>
  <c r="BV47" i="53"/>
  <c r="BP51" i="53"/>
  <c r="BX51" i="53"/>
  <c r="BX52" i="53"/>
  <c r="BY55" i="53"/>
  <c r="E75" i="53"/>
  <c r="E82" i="53" s="1"/>
  <c r="I75" i="53"/>
  <c r="I82" i="53" s="1"/>
  <c r="M75" i="53"/>
  <c r="M82" i="53" s="1"/>
  <c r="Q75" i="53"/>
  <c r="Q82" i="53" s="1"/>
  <c r="U75" i="53"/>
  <c r="U82" i="53" s="1"/>
  <c r="Y75" i="53"/>
  <c r="Y82" i="53" s="1"/>
  <c r="AC75" i="53"/>
  <c r="AC82" i="53" s="1"/>
  <c r="AG75" i="53"/>
  <c r="AG82" i="53" s="1"/>
  <c r="AK75" i="53"/>
  <c r="AK82" i="53" s="1"/>
  <c r="AO75" i="53"/>
  <c r="AO82" i="53" s="1"/>
  <c r="AS75" i="53"/>
  <c r="AS82" i="53" s="1"/>
  <c r="AW75" i="53"/>
  <c r="AW82" i="53" s="1"/>
  <c r="BA75" i="53"/>
  <c r="BA82" i="53" s="1"/>
  <c r="BE75" i="53"/>
  <c r="BE82" i="53" s="1"/>
  <c r="BI75" i="53"/>
  <c r="BI82" i="53" s="1"/>
  <c r="BM75" i="53"/>
  <c r="BM82" i="53" s="1"/>
  <c r="BQ75" i="53"/>
  <c r="BU75" i="53"/>
  <c r="BP16" i="53"/>
  <c r="BV17" i="53"/>
  <c r="BX20" i="53"/>
  <c r="BY20" i="53" s="1"/>
  <c r="BX30" i="53"/>
  <c r="BY30" i="53" s="1"/>
  <c r="BV33" i="53"/>
  <c r="BP37" i="53"/>
  <c r="BX37" i="53"/>
  <c r="BV41" i="53"/>
  <c r="BX41" i="53" s="1"/>
  <c r="BY41" i="53" s="1"/>
  <c r="BP45" i="53"/>
  <c r="BX46" i="53"/>
  <c r="BV49" i="53"/>
  <c r="BX49" i="53" s="1"/>
  <c r="BY49" i="53" s="1"/>
  <c r="BP53" i="53"/>
  <c r="BP58" i="53"/>
  <c r="BP64" i="53"/>
  <c r="BY64" i="53" s="1"/>
  <c r="BP72" i="53"/>
  <c r="BP54" i="53"/>
  <c r="BS54" i="53"/>
  <c r="BX54" i="53" s="1"/>
  <c r="BP60" i="53"/>
  <c r="BS60" i="53"/>
  <c r="BX60" i="53" s="1"/>
  <c r="BP66" i="53"/>
  <c r="BS66" i="53"/>
  <c r="BX66" i="53" s="1"/>
  <c r="BP74" i="53"/>
  <c r="BS68" i="53"/>
  <c r="BX68" i="53" s="1"/>
  <c r="BY68" i="53" s="1"/>
  <c r="BX74" i="53"/>
  <c r="BP77" i="53"/>
  <c r="BR15" i="52"/>
  <c r="BU15" i="52" s="1"/>
  <c r="BR16" i="52"/>
  <c r="BU16" i="52" s="1"/>
  <c r="BR21" i="52"/>
  <c r="BU21" i="52" s="1"/>
  <c r="BR37" i="52"/>
  <c r="BU37" i="52" s="1"/>
  <c r="BR38" i="52"/>
  <c r="BU38" i="52" s="1"/>
  <c r="E75" i="52"/>
  <c r="Q75" i="52"/>
  <c r="Y75" i="52"/>
  <c r="AK75" i="52"/>
  <c r="BA75" i="52"/>
  <c r="BM75" i="52"/>
  <c r="BP14" i="52"/>
  <c r="BR14" i="52" s="1"/>
  <c r="BU14" i="52" s="1"/>
  <c r="BR31" i="52"/>
  <c r="BU31" i="52" s="1"/>
  <c r="BR56" i="52"/>
  <c r="BU56" i="52" s="1"/>
  <c r="BR18" i="52"/>
  <c r="BU18" i="52" s="1"/>
  <c r="BR24" i="52"/>
  <c r="BU24" i="52" s="1"/>
  <c r="BR29" i="52"/>
  <c r="BU29" i="52" s="1"/>
  <c r="BP30" i="52"/>
  <c r="BR30" i="52" s="1"/>
  <c r="BU30" i="52" s="1"/>
  <c r="BR40" i="52"/>
  <c r="BU40" i="52" s="1"/>
  <c r="BP46" i="52"/>
  <c r="BR46" i="52" s="1"/>
  <c r="BU46" i="52" s="1"/>
  <c r="BR55" i="52"/>
  <c r="BU55" i="52" s="1"/>
  <c r="BR71" i="52"/>
  <c r="BU71" i="52" s="1"/>
  <c r="I75" i="52"/>
  <c r="U75" i="52"/>
  <c r="AG75" i="52"/>
  <c r="AO75" i="52"/>
  <c r="AW75" i="52"/>
  <c r="BE75" i="52"/>
  <c r="G75" i="52"/>
  <c r="K75" i="52"/>
  <c r="O75" i="52"/>
  <c r="S75" i="52"/>
  <c r="W75" i="52"/>
  <c r="AA75" i="52"/>
  <c r="AE75" i="52"/>
  <c r="AI75" i="52"/>
  <c r="AM75" i="52"/>
  <c r="AQ75" i="52"/>
  <c r="AU75" i="52"/>
  <c r="AY75" i="52"/>
  <c r="BC75" i="52"/>
  <c r="BG75" i="52"/>
  <c r="BK75" i="52"/>
  <c r="BO75" i="52"/>
  <c r="BT75" i="52"/>
  <c r="BP17" i="52"/>
  <c r="BR17" i="52" s="1"/>
  <c r="BU17" i="52" s="1"/>
  <c r="BP23" i="52"/>
  <c r="BR23" i="52" s="1"/>
  <c r="BU23" i="52" s="1"/>
  <c r="BP39" i="52"/>
  <c r="BR39" i="52" s="1"/>
  <c r="BU39" i="52" s="1"/>
  <c r="BR63" i="52"/>
  <c r="BU63" i="52" s="1"/>
  <c r="BR53" i="52"/>
  <c r="BU53" i="52" s="1"/>
  <c r="BP54" i="52"/>
  <c r="BR54" i="52" s="1"/>
  <c r="BU54" i="52" s="1"/>
  <c r="BU58" i="52"/>
  <c r="BR61" i="52"/>
  <c r="BU61" i="52" s="1"/>
  <c r="BP62" i="52"/>
  <c r="BR62" i="52" s="1"/>
  <c r="BU62" i="52" s="1"/>
  <c r="BP70" i="52"/>
  <c r="BR70" i="52" s="1"/>
  <c r="BU74" i="52"/>
  <c r="F75" i="52"/>
  <c r="J75" i="52"/>
  <c r="N75" i="52"/>
  <c r="R75" i="52"/>
  <c r="V75" i="52"/>
  <c r="Z75" i="52"/>
  <c r="AD75" i="52"/>
  <c r="AH75" i="52"/>
  <c r="AL75" i="52"/>
  <c r="AP75" i="52"/>
  <c r="AT75" i="52"/>
  <c r="AX75" i="52"/>
  <c r="BB75" i="52"/>
  <c r="BF75" i="52"/>
  <c r="BJ75" i="52"/>
  <c r="BS75" i="52"/>
  <c r="BP19" i="52"/>
  <c r="BR19" i="52" s="1"/>
  <c r="BU19" i="52" s="1"/>
  <c r="BP20" i="52"/>
  <c r="BR20" i="52" s="1"/>
  <c r="BU20" i="52" s="1"/>
  <c r="BP27" i="52"/>
  <c r="BR27" i="52" s="1"/>
  <c r="BU27" i="52" s="1"/>
  <c r="BP28" i="52"/>
  <c r="BR28" i="52" s="1"/>
  <c r="BU28" i="52" s="1"/>
  <c r="BP35" i="52"/>
  <c r="BR35" i="52" s="1"/>
  <c r="BU35" i="52" s="1"/>
  <c r="BP36" i="52"/>
  <c r="BR36" i="52" s="1"/>
  <c r="BU36" i="52" s="1"/>
  <c r="BP43" i="52"/>
  <c r="BR43" i="52" s="1"/>
  <c r="BU43" i="52" s="1"/>
  <c r="BP44" i="52"/>
  <c r="BR44" i="52" s="1"/>
  <c r="BU44" i="52" s="1"/>
  <c r="BP51" i="52"/>
  <c r="BR51" i="52" s="1"/>
  <c r="BU51" i="52" s="1"/>
  <c r="BP52" i="52"/>
  <c r="BR52" i="52" s="1"/>
  <c r="BU52" i="52" s="1"/>
  <c r="BP59" i="52"/>
  <c r="BR59" i="52" s="1"/>
  <c r="BU59" i="52" s="1"/>
  <c r="BP60" i="52"/>
  <c r="BR60" i="52" s="1"/>
  <c r="BU60" i="52" s="1"/>
  <c r="BP67" i="52"/>
  <c r="BR67" i="52" s="1"/>
  <c r="BU67" i="52" s="1"/>
  <c r="BP68" i="52"/>
  <c r="BR68" i="52" s="1"/>
  <c r="BU68" i="52" s="1"/>
  <c r="BU72" i="52"/>
  <c r="BP25" i="52"/>
  <c r="BR25" i="52" s="1"/>
  <c r="BU25" i="52" s="1"/>
  <c r="BR26" i="52"/>
  <c r="BU26" i="52" s="1"/>
  <c r="BP33" i="52"/>
  <c r="BR33" i="52" s="1"/>
  <c r="BU33" i="52" s="1"/>
  <c r="BR34" i="52"/>
  <c r="BU34" i="52" s="1"/>
  <c r="BP41" i="52"/>
  <c r="BR41" i="52" s="1"/>
  <c r="BU41" i="52" s="1"/>
  <c r="BP49" i="52"/>
  <c r="BR49" i="52" s="1"/>
  <c r="BU49" i="52" s="1"/>
  <c r="BR50" i="52"/>
  <c r="BU50" i="52" s="1"/>
  <c r="BP57" i="52"/>
  <c r="BR57" i="52" s="1"/>
  <c r="BU57" i="52" s="1"/>
  <c r="BP65" i="52"/>
  <c r="BR65" i="52" s="1"/>
  <c r="BU65" i="52" s="1"/>
  <c r="BU70" i="52"/>
  <c r="BP73" i="52"/>
  <c r="BR73" i="52"/>
  <c r="BU73" i="52" s="1"/>
  <c r="BP11" i="52"/>
  <c r="BR11" i="52" s="1"/>
  <c r="BY18" i="55" l="1"/>
  <c r="BY62" i="55"/>
  <c r="BY64" i="55"/>
  <c r="BY12" i="55"/>
  <c r="BY51" i="55"/>
  <c r="BY40" i="53"/>
  <c r="BY13" i="53"/>
  <c r="BY39" i="55"/>
  <c r="BY16" i="55"/>
  <c r="BY68" i="55"/>
  <c r="BY70" i="53"/>
  <c r="BX28" i="53"/>
  <c r="BY28" i="53" s="1"/>
  <c r="BY58" i="53"/>
  <c r="BX47" i="53"/>
  <c r="BY21" i="53"/>
  <c r="BY42" i="55"/>
  <c r="BX56" i="53"/>
  <c r="BY56" i="53" s="1"/>
  <c r="BY55" i="55"/>
  <c r="BY43" i="55"/>
  <c r="BY52" i="53"/>
  <c r="BY35" i="55"/>
  <c r="BX57" i="55"/>
  <c r="BY57" i="55" s="1"/>
  <c r="G76" i="55"/>
  <c r="AC76" i="55"/>
  <c r="AJ76" i="55"/>
  <c r="W76" i="55"/>
  <c r="AS76" i="55"/>
  <c r="AZ76" i="55"/>
  <c r="BY33" i="55"/>
  <c r="BK76" i="55"/>
  <c r="AI76" i="55"/>
  <c r="AO76" i="55"/>
  <c r="I76" i="55"/>
  <c r="AV76" i="55"/>
  <c r="P76" i="55"/>
  <c r="BY58" i="55"/>
  <c r="BY41" i="55"/>
  <c r="BG76" i="55"/>
  <c r="AU76" i="55"/>
  <c r="AE76" i="55"/>
  <c r="O76" i="55"/>
  <c r="BA76" i="55"/>
  <c r="AK76" i="55"/>
  <c r="U76" i="55"/>
  <c r="E76" i="55"/>
  <c r="BH76" i="55"/>
  <c r="AR76" i="55"/>
  <c r="AB76" i="55"/>
  <c r="L76" i="55"/>
  <c r="D76" i="55"/>
  <c r="BO76" i="55"/>
  <c r="AM76" i="55"/>
  <c r="BI76" i="55"/>
  <c r="M76" i="55"/>
  <c r="T76" i="55"/>
  <c r="H76" i="55"/>
  <c r="BY32" i="55"/>
  <c r="BP75" i="55"/>
  <c r="AY76" i="55"/>
  <c r="S76" i="55"/>
  <c r="BE76" i="55"/>
  <c r="Y76" i="55"/>
  <c r="BL76" i="55"/>
  <c r="AF76" i="55"/>
  <c r="BY70" i="55"/>
  <c r="BY37" i="55"/>
  <c r="BY49" i="55"/>
  <c r="BC76" i="55"/>
  <c r="AQ76" i="55"/>
  <c r="AA76" i="55"/>
  <c r="K76" i="55"/>
  <c r="BM76" i="55"/>
  <c r="AW76" i="55"/>
  <c r="AG76" i="55"/>
  <c r="Q76" i="55"/>
  <c r="BD76" i="55"/>
  <c r="AN76" i="55"/>
  <c r="X76" i="55"/>
  <c r="AP76" i="53"/>
  <c r="BC76" i="53"/>
  <c r="G76" i="53"/>
  <c r="AK76" i="53"/>
  <c r="AB76" i="53"/>
  <c r="BB76" i="53"/>
  <c r="AL76" i="53"/>
  <c r="V76" i="53"/>
  <c r="F76" i="53"/>
  <c r="BO76" i="53"/>
  <c r="AY76" i="53"/>
  <c r="AI76" i="53"/>
  <c r="S76" i="53"/>
  <c r="AG76" i="53"/>
  <c r="Y76" i="53"/>
  <c r="BY46" i="53"/>
  <c r="BX17" i="53"/>
  <c r="BY17" i="53" s="1"/>
  <c r="BY25" i="53"/>
  <c r="BD76" i="53"/>
  <c r="AN76" i="53"/>
  <c r="X76" i="53"/>
  <c r="H76" i="53"/>
  <c r="BI76" i="53"/>
  <c r="Z76" i="53"/>
  <c r="W76" i="53"/>
  <c r="BH76" i="53"/>
  <c r="AX76" i="53"/>
  <c r="AH76" i="53"/>
  <c r="R76" i="53"/>
  <c r="BK76" i="53"/>
  <c r="AU76" i="53"/>
  <c r="AE76" i="53"/>
  <c r="O76" i="53"/>
  <c r="BE76" i="53"/>
  <c r="U76" i="53"/>
  <c r="BM76" i="53"/>
  <c r="Q76" i="53"/>
  <c r="BY69" i="53"/>
  <c r="BY26" i="53"/>
  <c r="BY47" i="53"/>
  <c r="BX39" i="53"/>
  <c r="BY39" i="53" s="1"/>
  <c r="BY50" i="53"/>
  <c r="BP75" i="53"/>
  <c r="BP82" i="53" s="1"/>
  <c r="BX59" i="53"/>
  <c r="BY59" i="53" s="1"/>
  <c r="AZ76" i="53"/>
  <c r="AJ76" i="53"/>
  <c r="T76" i="53"/>
  <c r="D76" i="53"/>
  <c r="D81" i="53" s="1"/>
  <c r="M76" i="53"/>
  <c r="BN76" i="53"/>
  <c r="BN81" i="53" s="1"/>
  <c r="AS76" i="53"/>
  <c r="BF76" i="53"/>
  <c r="J76" i="53"/>
  <c r="AM76" i="53"/>
  <c r="AO76" i="53"/>
  <c r="AR76" i="53"/>
  <c r="L76" i="53"/>
  <c r="BJ76" i="53"/>
  <c r="AT76" i="53"/>
  <c r="AD76" i="53"/>
  <c r="N76" i="53"/>
  <c r="BG76" i="53"/>
  <c r="AQ76" i="53"/>
  <c r="AA76" i="53"/>
  <c r="K76" i="53"/>
  <c r="AW76" i="53"/>
  <c r="I76" i="53"/>
  <c r="BA76" i="53"/>
  <c r="E76" i="53"/>
  <c r="BY53" i="53"/>
  <c r="BX33" i="53"/>
  <c r="BY33" i="53" s="1"/>
  <c r="BX29" i="53"/>
  <c r="BY29" i="53" s="1"/>
  <c r="BY32" i="53"/>
  <c r="BX19" i="53"/>
  <c r="BY19" i="53" s="1"/>
  <c r="BL76" i="53"/>
  <c r="AV76" i="53"/>
  <c r="AF76" i="53"/>
  <c r="P76" i="53"/>
  <c r="BX12" i="53"/>
  <c r="BY12" i="53" s="1"/>
  <c r="AC76" i="53"/>
  <c r="BY54" i="55"/>
  <c r="BY45" i="53"/>
  <c r="BY71" i="53"/>
  <c r="BV75" i="53"/>
  <c r="BY63" i="53"/>
  <c r="BP75" i="52"/>
  <c r="BX67" i="53"/>
  <c r="BY67" i="53" s="1"/>
  <c r="BY72" i="53"/>
  <c r="BX57" i="53"/>
  <c r="BY57" i="53" s="1"/>
  <c r="BY48" i="53"/>
  <c r="BS75" i="55"/>
  <c r="BY56" i="55"/>
  <c r="BY36" i="55"/>
  <c r="BY34" i="55"/>
  <c r="BY29" i="55"/>
  <c r="BY25" i="55"/>
  <c r="BY21" i="55"/>
  <c r="BY17" i="55"/>
  <c r="BY13" i="55"/>
  <c r="BV75" i="55"/>
  <c r="BY72" i="55"/>
  <c r="BY40" i="55"/>
  <c r="BY11" i="55"/>
  <c r="BY44" i="55"/>
  <c r="BY31" i="55"/>
  <c r="BY27" i="55"/>
  <c r="BY23" i="55"/>
  <c r="BY19" i="55"/>
  <c r="BY15" i="55"/>
  <c r="BR75" i="54"/>
  <c r="BU75" i="54" s="1"/>
  <c r="BV75" i="54" s="1"/>
  <c r="BS75" i="53"/>
  <c r="BY60" i="53"/>
  <c r="BY16" i="53"/>
  <c r="BX15" i="53"/>
  <c r="BY15" i="53" s="1"/>
  <c r="BY74" i="53"/>
  <c r="BY66" i="53"/>
  <c r="BY54" i="53"/>
  <c r="BY37" i="53"/>
  <c r="BY51" i="53"/>
  <c r="BY43" i="53"/>
  <c r="BY35" i="53"/>
  <c r="BY11" i="53"/>
  <c r="BR75" i="52"/>
  <c r="BU75" i="52" s="1"/>
  <c r="BU11" i="52"/>
  <c r="BX75" i="55" l="1"/>
  <c r="BY75" i="55" s="1"/>
  <c r="BP76" i="55"/>
  <c r="BX75" i="53"/>
  <c r="BY75" i="53" s="1"/>
  <c r="AS81" i="53"/>
  <c r="AC81" i="53"/>
  <c r="M81" i="53"/>
  <c r="AQ81" i="53"/>
  <c r="AE81" i="53"/>
  <c r="W81" i="53"/>
  <c r="S81" i="53"/>
  <c r="G81" i="53"/>
  <c r="AT81" i="53"/>
  <c r="AP81" i="53"/>
  <c r="AL81" i="53"/>
  <c r="AH81" i="53"/>
  <c r="AD81" i="53"/>
  <c r="Z81" i="53"/>
  <c r="V81" i="53"/>
  <c r="R81" i="53"/>
  <c r="N81" i="53"/>
  <c r="J81" i="53"/>
  <c r="F81" i="53"/>
  <c r="AM81" i="53"/>
  <c r="AA81" i="53"/>
  <c r="K81" i="53"/>
  <c r="AO81" i="53"/>
  <c r="AK81" i="53"/>
  <c r="AG81" i="53"/>
  <c r="Y81" i="53"/>
  <c r="U81" i="53"/>
  <c r="Q81" i="53"/>
  <c r="I81" i="53"/>
  <c r="E81" i="53"/>
  <c r="AI81" i="53"/>
  <c r="O81" i="53"/>
  <c r="AR81" i="53"/>
  <c r="AN81" i="53"/>
  <c r="AJ81" i="53"/>
  <c r="AF81" i="53"/>
  <c r="AB81" i="53"/>
  <c r="X81" i="53"/>
  <c r="T81" i="53"/>
  <c r="P81" i="53"/>
  <c r="L81" i="53"/>
  <c r="H81" i="53"/>
  <c r="AW81" i="53" l="1"/>
  <c r="BE81" i="53"/>
  <c r="BM81" i="53"/>
  <c r="BJ81" i="53"/>
  <c r="AY81" i="53"/>
  <c r="BG81" i="53"/>
  <c r="BO81" i="53"/>
  <c r="AV81" i="53"/>
  <c r="BD81" i="53"/>
  <c r="BL81" i="53"/>
  <c r="BB81" i="53"/>
  <c r="BA81" i="53"/>
  <c r="BI81" i="53"/>
  <c r="AX81" i="53"/>
  <c r="AU81" i="53"/>
  <c r="BC81" i="53"/>
  <c r="BK81" i="53"/>
  <c r="BF81" i="53"/>
  <c r="AZ81" i="53"/>
  <c r="BH81" i="53"/>
  <c r="BP76" i="53"/>
  <c r="BP81" i="53" l="1"/>
  <c r="A34" i="17"/>
  <c r="A35" i="17"/>
  <c r="A41" i="17"/>
  <c r="B18" i="17"/>
  <c r="B10" i="15" l="1"/>
  <c r="B9" i="15"/>
  <c r="B8" i="15"/>
  <c r="B7" i="15"/>
  <c r="B20" i="17" l="1"/>
  <c r="A37" i="17" l="1"/>
  <c r="A42" i="17" l="1"/>
  <c r="A38" i="17" l="1"/>
  <c r="C4" i="17" l="1"/>
  <c r="A3" i="15" l="1"/>
</calcChain>
</file>

<file path=xl/sharedStrings.xml><?xml version="1.0" encoding="utf-8"?>
<sst xmlns="http://schemas.openxmlformats.org/spreadsheetml/2006/main" count="2086" uniqueCount="484">
  <si>
    <t>Ndërtimi</t>
  </si>
  <si>
    <t>Total</t>
  </si>
  <si>
    <t>Industria nxjerrëse</t>
  </si>
  <si>
    <t>Mining and quarrying</t>
  </si>
  <si>
    <t>Manufacture of food products, beverages and tobacco products</t>
  </si>
  <si>
    <t>Manufacture of textiles, wearing apparel and leather products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</si>
  <si>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</si>
  <si>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</si>
  <si>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</si>
  <si>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</si>
  <si>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Postal and courier activities</t>
  </si>
  <si>
    <t>Accommodation and food service activities</t>
  </si>
  <si>
    <t>Telecommunications</t>
  </si>
  <si>
    <t>Computer programming, consultancy and related activities; information service activities</t>
  </si>
  <si>
    <t>Real estate activities</t>
  </si>
  <si>
    <t>Public administration and defence; compulsory social security</t>
  </si>
  <si>
    <t>Education</t>
  </si>
  <si>
    <t>Human health activities</t>
  </si>
  <si>
    <t xml:space="preserve"> </t>
  </si>
  <si>
    <t>Përshkrimi</t>
  </si>
  <si>
    <t>Importet (CIF)</t>
  </si>
  <si>
    <t>Marzhi i tregtisë dhe transportit</t>
  </si>
  <si>
    <t>Taksat minus subvencione mbi produktet</t>
  </si>
  <si>
    <t>NVE</t>
  </si>
  <si>
    <t>B</t>
  </si>
  <si>
    <t>C19</t>
  </si>
  <si>
    <t>D35</t>
  </si>
  <si>
    <t>E36</t>
  </si>
  <si>
    <t>F</t>
  </si>
  <si>
    <t>G45</t>
  </si>
  <si>
    <t>G46</t>
  </si>
  <si>
    <t>G47</t>
  </si>
  <si>
    <t>H49</t>
  </si>
  <si>
    <t>H53</t>
  </si>
  <si>
    <t>I</t>
  </si>
  <si>
    <t>J61</t>
  </si>
  <si>
    <t>L68</t>
  </si>
  <si>
    <t>O84</t>
  </si>
  <si>
    <t>P85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</si>
  <si>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</si>
  <si>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</si>
  <si>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</si>
  <si>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</si>
  <si>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</si>
  <si>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</si>
  <si>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</si>
  <si>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</si>
  <si>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</si>
  <si>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</si>
  <si>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</si>
  <si>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</si>
  <si>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Food products, beverages and tobacco products</t>
  </si>
  <si>
    <t>Textiles, wearing apparel and leather products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</si>
  <si>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</si>
  <si>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</si>
  <si>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</si>
  <si>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</si>
  <si>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</si>
  <si>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</si>
  <si>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</si>
  <si>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</si>
  <si>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Postal and courier services</t>
  </si>
  <si>
    <t>Accommodation and food services</t>
  </si>
  <si>
    <t>Telecommunications services</t>
  </si>
  <si>
    <t>Computer programming, consultancy and related services; information services</t>
  </si>
  <si>
    <t>Real estate services</t>
  </si>
  <si>
    <t>Shërbime të pasurive të paluajtshme</t>
  </si>
  <si>
    <t>Public administration and defence services; compulsory social security services</t>
  </si>
  <si>
    <t>Education services</t>
  </si>
  <si>
    <t>Human health services</t>
  </si>
  <si>
    <t>CPA_TOTAL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</si>
  <si>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</si>
  <si>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</si>
  <si>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</si>
  <si>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</si>
  <si>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</si>
  <si>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</si>
  <si>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</si>
  <si>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</si>
  <si>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</si>
  <si>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</si>
  <si>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</si>
  <si>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</si>
  <si>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</si>
  <si>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</si>
  <si>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</si>
  <si>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</si>
  <si>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</si>
  <si>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</si>
  <si>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</si>
  <si>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</si>
  <si>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</si>
  <si>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</si>
  <si>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</si>
  <si>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</si>
  <si>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</si>
  <si>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</si>
  <si>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</si>
  <si>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</si>
  <si>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</si>
  <si>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</si>
  <si>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</si>
  <si>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</si>
  <si>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</si>
  <si>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</si>
  <si>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</si>
  <si>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</si>
  <si>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</si>
  <si>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</si>
  <si>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</si>
  <si>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</si>
  <si>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</si>
  <si>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</si>
  <si>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</si>
  <si>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</si>
  <si>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</si>
  <si>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</si>
  <si>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</si>
  <si>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</si>
  <si>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</si>
  <si>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</si>
  <si>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</si>
  <si>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</si>
  <si>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</si>
  <si>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</si>
  <si>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</si>
  <si>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</si>
  <si>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</si>
  <si>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</si>
  <si>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</si>
  <si>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</si>
  <si>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</si>
  <si>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</si>
  <si>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</si>
  <si>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</si>
  <si>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</si>
  <si>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</si>
  <si>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</si>
  <si>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</si>
  <si>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</si>
  <si>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</si>
  <si>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</si>
  <si>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Water transport services</t>
  </si>
  <si>
    <t>Air transport services</t>
  </si>
  <si>
    <t>Warehousing and support services for transportation</t>
  </si>
  <si>
    <t>Publishing services</t>
  </si>
  <si>
    <t>Motion picture, video and television programme production services, sound recording and music publishing; programming and broadcasting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</si>
  <si>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</si>
  <si>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</si>
  <si>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</si>
  <si>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</si>
  <si>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</si>
  <si>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</si>
  <si>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</si>
  <si>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</si>
  <si>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</si>
  <si>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</si>
  <si>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</si>
  <si>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</si>
  <si>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</si>
  <si>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</si>
  <si>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</si>
  <si>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</si>
  <si>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</si>
  <si>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</si>
  <si>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</si>
  <si>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</si>
  <si>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Other non-market output</t>
  </si>
  <si>
    <t xml:space="preserve">Kultivimi dhe rritja e kafshëve, gjueti dhe aktivitete të tjera </t>
  </si>
  <si>
    <t xml:space="preserve">Pyjet dhe prerja dhe transportimi I drurëve </t>
  </si>
  <si>
    <t xml:space="preserve">Peshkimi dhe akuakultura </t>
  </si>
  <si>
    <t>Prodhimi I produkteve ushqimore, pijeve dhe produkteve të duhanit</t>
  </si>
  <si>
    <t>Përpunimi i tekstileve, konfeksionimi i veshjeve dhe produktet e lëkurës</t>
  </si>
  <si>
    <t>Prodhimi i produkteve prej druri dhe I produkteve prej druri dhe tapave, duke përjashtuar mobiljet, prodhimin e artikujve prej kashte dhe prodhimi I artikujve të tjerë të thurjes</t>
  </si>
  <si>
    <t xml:space="preserve">Prodhimi I letrës dhe I produkteve të letrës </t>
  </si>
  <si>
    <t xml:space="preserve">Printimi dhe riprodhimi I medias së rregjistruar </t>
  </si>
  <si>
    <t>Prodhimi i koksit dhe produkteve të naftës të rafinuar</t>
  </si>
  <si>
    <t>Prodhimi i kimikateve dhe produkteve kimike</t>
  </si>
  <si>
    <t>Përpunimi i produkteve me bazë farmaceutike dhe preparateve farmaceutike</t>
  </si>
  <si>
    <t>Prodhimi i produkteve të kauçukut dhe plastikës</t>
  </si>
  <si>
    <t>Prodhimi i produkteve të tjera minerale jo metalike</t>
  </si>
  <si>
    <t>Prodhimi i metaleve bazë</t>
  </si>
  <si>
    <t>Prodhimi i produkteve metalikë të fabrikuara, përveç makinerive dhe pajisjeve</t>
  </si>
  <si>
    <t>Prodhimi i produkteve optikë, elektronikë, kompjuterikë</t>
  </si>
  <si>
    <t xml:space="preserve">Prodhimi i  paisjeve elektrike </t>
  </si>
  <si>
    <t>Prodhimi i produkteve të tjera metalike p.k.t</t>
  </si>
  <si>
    <t>Prodhimi i karrocerive për mjetet e transportit: prodhimi i rimorkiove dhe gjysëm rimorkiove</t>
  </si>
  <si>
    <t>Prodhimi i mjeteve të tjera të transportit</t>
  </si>
  <si>
    <t xml:space="preserve">Prodhimi i mobiljeve; të tjera përpunuese; </t>
  </si>
  <si>
    <t>Riparimi dhe instalimi i makinerive dhe paisjeve</t>
  </si>
  <si>
    <t>Energjia elektrike, gazi, avulli dhe furnizimi me ajër të kondicionuar</t>
  </si>
  <si>
    <t xml:space="preserve">Grumbullimin, trajtimin dhe furnizimin me ujë </t>
  </si>
  <si>
    <t xml:space="preserve">Aktivitetet e trajtimit; grumbullimi I ujit, trajtimi dhe aktivitete të deponimit, aktivitetet e rehabilitimit dhe shërbime të tjera të mamaxhimit të mbeturinave </t>
  </si>
  <si>
    <t>Tregtia me shumicë dhe me pakicë; riparimi i automjeteve dhe motorcikletave</t>
  </si>
  <si>
    <t>Tregtia me shumicë, përveç riparimit të automjeteve dhe motorcikletave</t>
  </si>
  <si>
    <t>Tregtia  me pakicë, përveç riparimit të automjeteve dhe motorcikletave</t>
  </si>
  <si>
    <t>Transporti Rrugor dhe transporti me tubacion</t>
  </si>
  <si>
    <t>Transporti Ujor</t>
  </si>
  <si>
    <t>Transporti Ajror</t>
  </si>
  <si>
    <t>Magazinimi dhe aktivitete të tjera mbështetëse të transportit</t>
  </si>
  <si>
    <t>Aktivitete të tjera postare dhe sherbimeve korier</t>
  </si>
  <si>
    <t>Akomodimi dhe shërbimi ushqimit dhe I pijeve</t>
  </si>
  <si>
    <t>Aktivitete publikimi</t>
  </si>
  <si>
    <t>Kinematografia, programe televizive, muzikore, aktivitete publikimi, programe dhe transmetime televizive</t>
  </si>
  <si>
    <t>Telekomunikacione</t>
  </si>
  <si>
    <t>Programim kompjuteri, aktivitete konsultimi dhe të lidhura me to; aktivitete të shërbimit të informacionit</t>
  </si>
  <si>
    <t>Aktivitete shërbimi financiare përveç financimit të sigurimeve dhe pensioneve</t>
  </si>
  <si>
    <t xml:space="preserve">Financimet e sigurimeve dhe pensioneve përveç sigurimeve shoqërore të detyrueshme </t>
  </si>
  <si>
    <t xml:space="preserve">Aktivitete ndihmëse të shërbimeve financiare dhe aktivitetet e sihurimit </t>
  </si>
  <si>
    <t>Aktivitete të pasurive të paluajtëshme (real estate)</t>
  </si>
  <si>
    <t>Aktivitete juridike dhe të kontabilitetit</t>
  </si>
  <si>
    <t>Aktivitete arkitekturale dhe inxhinierike; testimi dhe analiza teknike</t>
  </si>
  <si>
    <t>Kërkimi shkencor dhe zhvillimi</t>
  </si>
  <si>
    <t>Publiciteti dhe kërkimet e tregut</t>
  </si>
  <si>
    <t>Aktivitete të tjera profesionale, shkencore dhe teknike; aktivitetet e veterinarisë</t>
  </si>
  <si>
    <t xml:space="preserve">Aktivitete qiraje dhe qiraje financiare </t>
  </si>
  <si>
    <t>Aktivitete punësimi</t>
  </si>
  <si>
    <t xml:space="preserve">Agjensi udhëtimi, shërbime rezervimi </t>
  </si>
  <si>
    <t>Aktivitetet e sigurimit dhe hetimit; shërbimet për ndërtesat dhe aktivitetet  të tjera të mirëmbajtjes ; administrimit të zyrave ;  dhe aktivitetete të tjera mbështetëse të biznesit</t>
  </si>
  <si>
    <t>Administrim publik dhe mbrojtja; sigurimi social i detyrueshëm</t>
  </si>
  <si>
    <t>Arsimimi</t>
  </si>
  <si>
    <t>Aktivitete të shëndetit njerzor</t>
  </si>
  <si>
    <t>Aktivitete të punës sociale</t>
  </si>
  <si>
    <t>Aktivitete artistike, argëtuese dhe çlodhëse, librari, arkiva, muzeume dhe aktivitete të tjera kulturore; lojëra dhe baste</t>
  </si>
  <si>
    <t xml:space="preserve">Aktivitete sportive dhe aktivitete të tjera dëfrimi dhe çlodhëse </t>
  </si>
  <si>
    <t>Aktivitetet e anëtarësimit të organizatave</t>
  </si>
  <si>
    <t>Riparim kopjuteri dhe I të mirave personale dhe familjare</t>
  </si>
  <si>
    <t xml:space="preserve">Aktivitete të tjera shërbimi; </t>
  </si>
  <si>
    <t>Aktivitetet e familjeve si punëdhënës; aktivitete të prodhimit të mallrave e shërbimeve të pandryshueshme të familjeve për përdorim të vet</t>
  </si>
  <si>
    <t>Aktivitete te organizatave dhe organizmave nderkombetare</t>
  </si>
  <si>
    <t>A01</t>
  </si>
  <si>
    <t>A02</t>
  </si>
  <si>
    <t>A03</t>
  </si>
  <si>
    <t>C10T12</t>
  </si>
  <si>
    <t>C13T15</t>
  </si>
  <si>
    <t>C16</t>
  </si>
  <si>
    <t>C17</t>
  </si>
  <si>
    <t>C18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</si>
  <si>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</si>
  <si>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</si>
  <si>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</si>
  <si>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</si>
  <si>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</si>
  <si>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</si>
  <si>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</si>
  <si>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</si>
  <si>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</si>
  <si>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</si>
  <si>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</si>
  <si>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</si>
  <si>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</si>
  <si>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E37T39</t>
  </si>
  <si>
    <t>H50</t>
  </si>
  <si>
    <t>H51</t>
  </si>
  <si>
    <t>H52</t>
  </si>
  <si>
    <t>J58</t>
  </si>
  <si>
    <t>J59_60</t>
  </si>
  <si>
    <t>J62_63</t>
  </si>
  <si>
    <t>K64</t>
  </si>
  <si>
    <t>K65</t>
  </si>
  <si>
    <t>K66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</si>
  <si>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</si>
  <si>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</si>
  <si>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</si>
  <si>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</si>
  <si>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</si>
  <si>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</si>
  <si>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</si>
  <si>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</si>
  <si>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</si>
  <si>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</si>
  <si>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</si>
  <si>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</si>
  <si>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</si>
  <si>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</si>
  <si>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</si>
  <si>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</si>
  <si>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</si>
  <si>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</si>
  <si>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Crop and animal production, hunting and related service activities</t>
  </si>
  <si>
    <t>Forestry and logging</t>
  </si>
  <si>
    <t>Fishing and aquaculture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</si>
  <si>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</si>
  <si>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</si>
  <si>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</si>
  <si>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</si>
  <si>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</si>
  <si>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</si>
  <si>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</si>
  <si>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</si>
  <si>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</si>
  <si>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</si>
  <si>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</si>
  <si>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</si>
  <si>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</si>
  <si>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</si>
  <si>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</si>
  <si>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</si>
  <si>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</si>
  <si>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</si>
  <si>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</si>
  <si>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>Specialised construction works</t>
  </si>
  <si>
    <t>Water transport</t>
  </si>
  <si>
    <t>Air transport</t>
  </si>
  <si>
    <t>Warehousing and support activities for transportation</t>
  </si>
  <si>
    <t>Publishing activities</t>
  </si>
  <si>
    <t>Motion picture, video and television programme production, sound recording and music publishing activities; programming and broadcasting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</si>
  <si>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</si>
  <si>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</si>
  <si>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</si>
  <si>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</si>
  <si>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</si>
  <si>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</si>
  <si>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</si>
  <si>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</si>
  <si>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</si>
  <si>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</si>
  <si>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</si>
  <si>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</si>
  <si>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</si>
  <si>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</si>
  <si>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</si>
  <si>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</si>
  <si>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</si>
  <si>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</si>
  <si>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</si>
  <si>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</si>
  <si>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 xml:space="preserve">               në milion Lekë/ in million ALL</t>
  </si>
  <si>
    <t>Produkte të bujqësisë, gjuetisë dhe shërbimeve të lidhura</t>
  </si>
  <si>
    <t>Produkte të pylltarisë, prerjes së druve dhe shërbimeve të lidhura</t>
  </si>
  <si>
    <t>Produkte ushqimore, pijet dhe produktet e duhanit</t>
  </si>
  <si>
    <t>Tekstile, veshje dhe produkte lëkure</t>
  </si>
  <si>
    <t>Letër dhe produkte letre</t>
  </si>
  <si>
    <t>Shërbime shtypi dhe regjistrimi</t>
  </si>
  <si>
    <t>Kimikate dhe produkte kimike</t>
  </si>
  <si>
    <t>Produkte gome dhe plastike</t>
  </si>
  <si>
    <t>Produkte minerale jo metalike të tjera</t>
  </si>
  <si>
    <t>Produkte metalike të përpunuara, përveç makinave dhe pajisjeve</t>
  </si>
  <si>
    <t>Produkte kompjuterike, elektronike dhe optike</t>
  </si>
  <si>
    <t>Pajisje elektrike</t>
  </si>
  <si>
    <t>Makinari dhe pajisje të tjera që nuk janë klasifikuar</t>
  </si>
  <si>
    <t>Pajisje transporti të tjera</t>
  </si>
  <si>
    <t>Mobilie; mallra të tjera të prodhuara</t>
  </si>
  <si>
    <t>Shërbime riparimi dhe instalimi të makinave dhe pajisjeve</t>
  </si>
  <si>
    <t>Uji natyror; shërbime për trajtimin dhe furnizimin me ujë</t>
  </si>
  <si>
    <t>Tregtia me shumicë dhe pakicë dhe shërbime riparimi të automjeteve dhe motocikletave</t>
  </si>
  <si>
    <t>Shërbime botimi</t>
  </si>
  <si>
    <t>Shërbime financiare, përveç sigurimeve dhe fondeve për pension</t>
  </si>
  <si>
    <t>Shërbime ndihmëse për shërbimet financiare dhe sigurimet</t>
  </si>
  <si>
    <t>Shërbime arkitekturore dhe inxhinierike; shërbime testimi dhe analiza teknike</t>
  </si>
  <si>
    <t>Shërbime të tjera profesionale, shkencore dhe teknike; shërbime veterinare</t>
  </si>
  <si>
    <t>Shërbime sportive dhe shërbime argëtimi dhe rekreacioni</t>
  </si>
  <si>
    <t>Shërbime të tjera personale</t>
  </si>
  <si>
    <t>Prodhimi për treg</t>
  </si>
  <si>
    <t>Total production by activity</t>
  </si>
  <si>
    <t xml:space="preserve">              64x64</t>
  </si>
  <si>
    <t xml:space="preserve">           64x64</t>
  </si>
  <si>
    <t>Peshk dhe produkte të tjera të peshkimit; produkte të akuakulturës; shërbime mbështetëse për peshkimin</t>
  </si>
  <si>
    <t>Miniera dhe gurore</t>
  </si>
  <si>
    <t>Dru dhe produkte prej druri  dhe tapave, duke përjashtuar mobiljet, prodhimin e artikujve prej kashte dhe prodhimi I artikujve të tjerë të thurjes</t>
  </si>
  <si>
    <t>Koks dhe produkte të rafinuara të naftës</t>
  </si>
  <si>
    <t>Produktet farmaceutike bazë dhe preparatet farmaceutike</t>
  </si>
  <si>
    <t>Metalet bazë</t>
  </si>
  <si>
    <t>Automjete, rimorkio dhe gjysmërimorkio</t>
  </si>
  <si>
    <t>Energji elektrike, gaz, avull dhe ajër të kondicionuar</t>
  </si>
  <si>
    <t>Kanalizime; aktivitetet e grumbullimit, trajtimit dhe asgjësimit të mbeturinave; rikuperimi i materialeve; aktivitetet e riparimit dhe shërbimet e tjera të menaxhimit të mbetjeve</t>
  </si>
  <si>
    <t>Ndërtime dhe punime ndërtimore</t>
  </si>
  <si>
    <t>Shërbimet e tregtisë me shumicë, përveç automjeteve dhe motocikletave</t>
  </si>
  <si>
    <t>Shërbimet e tregtisë me pakicë, përveç automjeteve dhe motocikletave</t>
  </si>
  <si>
    <t>Shërbimet e transportit tokësor dhe shërbimet e transportit nëpërmjet tubacioneve</t>
  </si>
  <si>
    <t>Shërbimet e transportit ujor</t>
  </si>
  <si>
    <t>Shërbimet e transportit ajror</t>
  </si>
  <si>
    <t>Shërbime magazinimi dhe shërbime mbështetëse për transportin</t>
  </si>
  <si>
    <t>Shërbime postare dhe korriere</t>
  </si>
  <si>
    <t>Shërbimet e akomodimit dhe ushqimit</t>
  </si>
  <si>
    <t>Shërbimet e prodhimit të filmave, videove dhe programeve televizive, regjistrimi i zërit dhe publikimi i muzikës; shërbimet e programimit dhe transmetimit</t>
  </si>
  <si>
    <t>Shërbimet e telekomunikacionit</t>
  </si>
  <si>
    <t>Programimi kompjuterik, konsulencë dhe shërbime të ngjashme; shërbimet e informacionit</t>
  </si>
  <si>
    <t>Shërbimet e sigurimit, risigurimit dhe financimit të pensioneve, me përjashtim të sigurimeve shoqërore të detyrueshme</t>
  </si>
  <si>
    <t>Shërbime juridike dhe kontabiliteti; shërbimet e zyrave qendrore; shërbimet e këshillimit të menaxhimit</t>
  </si>
  <si>
    <t>Shërbime e kërkimit dhe zhvillimit shkencor</t>
  </si>
  <si>
    <t>Shërbime reklamimi dhe kërkimi tregu</t>
  </si>
  <si>
    <t>Shërbimet e  qiradhënies dhe leasingu</t>
  </si>
  <si>
    <t>Shërbimet e punësimit</t>
  </si>
  <si>
    <t>Agjenci udhëtimesh, operatorët turistik dhe shërbime të tjera rezervimi dhe shërbime të ngjashme</t>
  </si>
  <si>
    <t>Shërbimet e sigurisë dhe hetimit; shërbimet për ndërtesat dhe peizazhin; administrimi e zyrave, mbështetja e zyrave dhe shërbime të tjera mbështetëse të biznesit</t>
  </si>
  <si>
    <t>Shërbimet e administratës publike dhe mbrojtjes; shërbimet e detyrueshme të sigurimeve shoqërore</t>
  </si>
  <si>
    <t>Shërbimet arsimore</t>
  </si>
  <si>
    <t>Shërbimet e shëndetit të njeriut</t>
  </si>
  <si>
    <t>Shërbime punëve sociale</t>
  </si>
  <si>
    <t>Shërbime kreative, arti dhe argëtimi; biblioteka, arkivi, muzeu dhe shërbime të tjera kulturore; shërbimet e lojërave të fatit dhe basteve</t>
  </si>
  <si>
    <t>Shërbimet e ofruara nga organizatat e anëtarësimit</t>
  </si>
  <si>
    <t>Shërbime riparimi të kompjuterëve dhe mallrave personal dhe shtëpiak</t>
  </si>
  <si>
    <t>Shërbimet e familjeve si punëdhënës; mallra dhe shërbime të padiferencuara të prodhuara nga familjet për përdorim vetjak</t>
  </si>
  <si>
    <t>Shërbimet e ofruara nga organizata dhe organe ekstraterritoriale</t>
  </si>
  <si>
    <t>Pagat</t>
  </si>
  <si>
    <t>Compensation of employees except wages and salaries</t>
  </si>
  <si>
    <t>Kompensimi i punonjësve përveç  pagave</t>
  </si>
  <si>
    <t>Prodhimi për përdorim vetjak</t>
  </si>
  <si>
    <t>Prodhime të tjera jo për treg</t>
  </si>
  <si>
    <t>Viti 2023 (me çmime korrente)</t>
  </si>
  <si>
    <t>Year 2023 (at current prices)</t>
  </si>
  <si>
    <t>Viti 2023 (me çmime konstante)</t>
  </si>
  <si>
    <t>Year 2023 (at constant prices)</t>
  </si>
  <si>
    <t>Tab 3</t>
  </si>
  <si>
    <t>Tab 4</t>
  </si>
  <si>
    <t>CPA_A01</t>
  </si>
  <si>
    <t>CPA_A02</t>
  </si>
  <si>
    <t>CPA_A03</t>
  </si>
  <si>
    <t>CPA_B</t>
  </si>
  <si>
    <t>CPA_C10T12</t>
  </si>
  <si>
    <t>CPA_C13T15</t>
  </si>
  <si>
    <t>CPA_C16</t>
  </si>
  <si>
    <t>CPA_C17</t>
  </si>
  <si>
    <t>CPA_C18</t>
  </si>
  <si>
    <t>CPA_C19</t>
  </si>
  <si>
    <t>CPA_C20</t>
  </si>
  <si>
    <t>CPA_C21</t>
  </si>
  <si>
    <t>CPA_C22</t>
  </si>
  <si>
    <t>CPA_C23</t>
  </si>
  <si>
    <t>CPA_C24</t>
  </si>
  <si>
    <t>CPA_C25</t>
  </si>
  <si>
    <t>CPA_C26</t>
  </si>
  <si>
    <t>CPA_C27</t>
  </si>
  <si>
    <t>CPA_C28</t>
  </si>
  <si>
    <t>CPA_C29</t>
  </si>
  <si>
    <t>CPA_C30</t>
  </si>
  <si>
    <t>CPA_C31_32</t>
  </si>
  <si>
    <t>CPA_C33</t>
  </si>
  <si>
    <t>CPA_D35</t>
  </si>
  <si>
    <t>CPA_E36</t>
  </si>
  <si>
    <t>CPA_E37T39</t>
  </si>
  <si>
    <t>CPA_F</t>
  </si>
  <si>
    <t>CPA_G45</t>
  </si>
  <si>
    <t>CPA_G46</t>
  </si>
  <si>
    <t>CPA_G47</t>
  </si>
  <si>
    <t>CPA_H49</t>
  </si>
  <si>
    <t>CPA_H50</t>
  </si>
  <si>
    <t>CPA_H51</t>
  </si>
  <si>
    <t>CPA_H52</t>
  </si>
  <si>
    <t>CPA_H53</t>
  </si>
  <si>
    <t>CPA_I</t>
  </si>
  <si>
    <t>CPA_J58</t>
  </si>
  <si>
    <t>CPA_J59_60</t>
  </si>
  <si>
    <t>CPA_J61</t>
  </si>
  <si>
    <t>CPA_J62_63</t>
  </si>
  <si>
    <t>CPA_K64</t>
  </si>
  <si>
    <t>CPA_K65</t>
  </si>
  <si>
    <t>CPA_K66</t>
  </si>
  <si>
    <t>CPA_L68</t>
  </si>
  <si>
    <t>CPA_M69_70</t>
  </si>
  <si>
    <t>CPA_M71</t>
  </si>
  <si>
    <t>CPA_M72</t>
  </si>
  <si>
    <t>CPA_M73</t>
  </si>
  <si>
    <t>CPA_M74_75</t>
  </si>
  <si>
    <t>CPA_N77</t>
  </si>
  <si>
    <t>CPA_N78</t>
  </si>
  <si>
    <t>CPA_N79</t>
  </si>
  <si>
    <t>CPA_N80T82</t>
  </si>
  <si>
    <t>CPA_O84</t>
  </si>
  <si>
    <t>CPA_P85</t>
  </si>
  <si>
    <t>CPA_Q86</t>
  </si>
  <si>
    <t>CPA_Q87_88</t>
  </si>
  <si>
    <t>CPA_R90T92</t>
  </si>
  <si>
    <t>CPA_R93</t>
  </si>
  <si>
    <t>CPA_S94</t>
  </si>
  <si>
    <t>CPA_S95</t>
  </si>
  <si>
    <t>CPA_S96</t>
  </si>
  <si>
    <t>CPA_T</t>
  </si>
  <si>
    <t>CPA_U</t>
  </si>
  <si>
    <t>C01</t>
  </si>
  <si>
    <t>Market output</t>
  </si>
  <si>
    <t>C02</t>
  </si>
  <si>
    <t>Output for own final use</t>
  </si>
  <si>
    <t>C03</t>
  </si>
  <si>
    <t>D11</t>
  </si>
  <si>
    <t>Wages and salaries</t>
  </si>
  <si>
    <t>D29X39</t>
  </si>
  <si>
    <t>Other taxes on production minus other subsidies on production</t>
  </si>
  <si>
    <t>GOS</t>
  </si>
  <si>
    <t>D1</t>
  </si>
  <si>
    <t xml:space="preserve">Taksa të tjera neto mbi prodhimin </t>
  </si>
  <si>
    <t>Operating surplus and mixed income, gross</t>
  </si>
  <si>
    <t>Tepricë operative dhe të ardhura të përziera,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</si>
</sst>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IR£&quot;#,##0;\-&quot;IR£&quot;#,##0"/>
    <numFmt numFmtId="169" formatCode="mmmm\ d\,\ yyyy"/>
    <numFmt numFmtId="170" formatCode="_-* #,##0_?_._-;\-* #,##0_?_._-;_-* &quot;-&quot;_?_._-;_-@_-"/>
    <numFmt numFmtId="171" formatCode="_-* #,##0.00_?_._-;\-* #,##0.00_?_._-;_-* &quot;-&quot;??_?_._-;_-@_-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###\ ###\ ###\ "/>
    <numFmt numFmtId="191" formatCode="###\ ###\ ###\ ###"/>
    <numFmt numFmtId="192" formatCode="_(* #,##0_);_(* \(#,##0\);_(* &quot;-&quot;??_);_(@_)"/>
    <numFmt numFmtId="193" formatCode="_(* #,##0.000_);_(* \(#,##0.000\);_(* &quot;-&quot;??_);_(@_)"/>
    <numFmt numFmtId="194" formatCode="_(* #,##0.0_);_(* \(#,##0.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u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0" fillId="0" borderId="0"/>
    <xf numFmtId="172" fontId="42" fillId="0" borderId="0"/>
    <xf numFmtId="49" fontId="42" fillId="0" borderId="0"/>
    <xf numFmtId="173" fontId="42" fillId="0" borderId="0">
      <alignment horizontal="center"/>
    </xf>
    <xf numFmtId="174" fontId="42" fillId="0" borderId="0"/>
    <xf numFmtId="175" fontId="42" fillId="0" borderId="0"/>
    <xf numFmtId="176" fontId="42" fillId="0" borderId="0"/>
    <xf numFmtId="177" fontId="43" fillId="0" borderId="0"/>
    <xf numFmtId="178" fontId="4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9" fontId="44" fillId="0" borderId="0"/>
    <xf numFmtId="180" fontId="43" fillId="0" borderId="0"/>
    <xf numFmtId="181" fontId="42" fillId="0" borderId="0"/>
    <xf numFmtId="182" fontId="43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3" fontId="44" fillId="0" borderId="0"/>
    <xf numFmtId="184" fontId="43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5" fontId="42" fillId="0" borderId="0"/>
    <xf numFmtId="186" fontId="42" fillId="0" borderId="0">
      <alignment horizontal="center"/>
    </xf>
    <xf numFmtId="187" fontId="42" fillId="0" borderId="0">
      <alignment horizontal="center"/>
    </xf>
    <xf numFmtId="188" fontId="42" fillId="0" borderId="0"/>
    <xf numFmtId="189" fontId="42" fillId="0" borderId="0">
      <alignment horizontal="center"/>
    </xf>
    <xf numFmtId="0" fontId="42" fillId="0" borderId="4"/>
    <xf numFmtId="172" fontId="43" fillId="0" borderId="0"/>
    <xf numFmtId="49" fontId="43" fillId="0" borderId="0"/>
    <xf numFmtId="0" fontId="45" fillId="0" borderId="0"/>
    <xf numFmtId="0" fontId="3" fillId="0" borderId="0"/>
    <xf numFmtId="0" fontId="52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6" fillId="0" borderId="0">
      <alignment vertical="top"/>
    </xf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39" fillId="0" borderId="0" xfId="158" applyFont="1" applyAlignment="1" applyProtection="1">
      <alignment horizontal="left" indent="1"/>
      <protection locked="0"/>
    </xf>
    <xf numFmtId="0" fontId="39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1" fillId="0" borderId="0" xfId="158" applyFont="1" applyAlignment="1">
      <alignment horizontal="left" indent="1"/>
    </xf>
    <xf numFmtId="0" fontId="37" fillId="0" borderId="0" xfId="0" applyFont="1"/>
    <xf numFmtId="0" fontId="26" fillId="0" borderId="0" xfId="158" applyNumberFormat="1" applyFont="1" applyProtection="1"/>
    <xf numFmtId="49" fontId="49" fillId="0" borderId="0" xfId="158" applyNumberFormat="1" applyFont="1" applyProtection="1">
      <protection locked="0"/>
    </xf>
    <xf numFmtId="0" fontId="49" fillId="0" borderId="0" xfId="158" applyNumberFormat="1" applyFont="1" applyAlignment="1" applyProtection="1">
      <alignment horizontal="center"/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203" applyAlignment="1" applyProtection="1"/>
    <xf numFmtId="1" fontId="53" fillId="0" borderId="0" xfId="202" applyNumberFormat="1" applyFont="1" applyBorder="1" applyAlignment="1">
      <alignment vertical="center"/>
    </xf>
    <xf numFmtId="0" fontId="53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3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5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5" fillId="0" borderId="23" xfId="202" applyNumberFormat="1" applyFont="1" applyFill="1" applyBorder="1" applyAlignment="1" applyProtection="1">
      <alignment horizontal="left" vertical="center"/>
    </xf>
    <xf numFmtId="0" fontId="53" fillId="0" borderId="0" xfId="202" applyFont="1" applyFill="1" applyBorder="1" applyAlignment="1">
      <alignment vertical="center"/>
    </xf>
    <xf numFmtId="0" fontId="53" fillId="0" borderId="0" xfId="202" applyFont="1" applyFill="1" applyAlignment="1">
      <alignment vertical="center"/>
    </xf>
    <xf numFmtId="0" fontId="3" fillId="0" borderId="31" xfId="0" applyFont="1" applyFill="1" applyBorder="1" applyAlignment="1" applyProtection="1">
      <alignment horizontal="center" vertical="center" wrapText="1"/>
    </xf>
    <xf numFmtId="1" fontId="3" fillId="0" borderId="32" xfId="202" applyNumberFormat="1" applyFont="1" applyFill="1" applyBorder="1" applyAlignment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202" applyNumberFormat="1" applyFont="1" applyFill="1" applyBorder="1" applyAlignment="1" applyProtection="1">
      <alignment horizontal="left" vertical="center"/>
    </xf>
    <xf numFmtId="0" fontId="3" fillId="0" borderId="41" xfId="202" applyNumberFormat="1" applyFont="1" applyFill="1" applyBorder="1" applyAlignment="1" applyProtection="1">
      <alignment horizontal="left" vertical="center"/>
    </xf>
    <xf numFmtId="3" fontId="60" fillId="27" borderId="32" xfId="202" applyNumberFormat="1" applyFont="1" applyFill="1" applyBorder="1" applyAlignment="1">
      <alignment vertical="center"/>
    </xf>
    <xf numFmtId="3" fontId="60" fillId="27" borderId="33" xfId="202" applyNumberFormat="1" applyFont="1" applyFill="1" applyBorder="1" applyAlignment="1">
      <alignment vertical="center"/>
    </xf>
    <xf numFmtId="3" fontId="60" fillId="27" borderId="35" xfId="202" applyNumberFormat="1" applyFont="1" applyFill="1" applyBorder="1" applyAlignment="1">
      <alignment vertical="center"/>
    </xf>
    <xf numFmtId="3" fontId="53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7" xfId="202" applyNumberFormat="1" applyFont="1" applyFill="1" applyBorder="1" applyAlignment="1">
      <alignment horizontal="center" vertical="center" wrapText="1"/>
    </xf>
    <xf numFmtId="1" fontId="3" fillId="26" borderId="28" xfId="202" applyNumberFormat="1" applyFont="1" applyFill="1" applyBorder="1" applyAlignment="1">
      <alignment horizontal="center" vertical="center" wrapText="1"/>
    </xf>
    <xf numFmtId="3" fontId="60" fillId="27" borderId="29" xfId="202" applyNumberFormat="1" applyFont="1" applyFill="1" applyBorder="1" applyAlignment="1">
      <alignment vertical="center"/>
    </xf>
    <xf numFmtId="1" fontId="3" fillId="26" borderId="27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2" xfId="202" applyNumberFormat="1" applyFont="1" applyFill="1" applyBorder="1" applyAlignment="1">
      <alignment horizontal="center" vertical="center" wrapText="1"/>
    </xf>
    <xf numFmtId="1" fontId="59" fillId="0" borderId="42" xfId="202" applyNumberFormat="1" applyFont="1" applyBorder="1" applyAlignment="1">
      <alignment horizontal="center" vertical="center"/>
    </xf>
    <xf numFmtId="1" fontId="59" fillId="0" borderId="1" xfId="202" applyNumberFormat="1" applyFont="1" applyBorder="1" applyAlignment="1">
      <alignment horizontal="center" vertical="center"/>
    </xf>
    <xf numFmtId="1" fontId="59" fillId="0" borderId="1" xfId="202" applyNumberFormat="1" applyFont="1" applyBorder="1" applyAlignment="1" applyProtection="1">
      <alignment horizontal="center" vertical="center"/>
      <protection locked="0"/>
    </xf>
    <xf numFmtId="1" fontId="59" fillId="0" borderId="25" xfId="202" applyNumberFormat="1" applyFont="1" applyBorder="1" applyAlignment="1" applyProtection="1">
      <alignment horizontal="center" vertical="center"/>
      <protection locked="0"/>
    </xf>
    <xf numFmtId="1" fontId="59" fillId="0" borderId="34" xfId="202" applyNumberFormat="1" applyFont="1" applyBorder="1" applyAlignment="1">
      <alignment horizontal="center" vertical="center"/>
    </xf>
    <xf numFmtId="1" fontId="59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8" xfId="202" applyNumberFormat="1" applyFont="1" applyFill="1" applyBorder="1" applyAlignment="1">
      <alignment horizontal="center" vertical="center" wrapText="1"/>
    </xf>
    <xf numFmtId="3" fontId="60" fillId="27" borderId="45" xfId="202" applyNumberFormat="1" applyFont="1" applyFill="1" applyBorder="1" applyAlignment="1">
      <alignment vertical="center"/>
    </xf>
    <xf numFmtId="1" fontId="3" fillId="26" borderId="25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6" xfId="202" applyNumberFormat="1" applyFont="1" applyFill="1" applyBorder="1" applyAlignment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0" fontId="57" fillId="0" borderId="0" xfId="1" applyFont="1" applyAlignment="1">
      <alignment horizontal="left"/>
    </xf>
    <xf numFmtId="0" fontId="61" fillId="0" borderId="0" xfId="1" applyFont="1" applyAlignment="1"/>
    <xf numFmtId="0" fontId="62" fillId="0" borderId="0" xfId="202" applyFont="1" applyBorder="1" applyAlignment="1">
      <alignment vertical="center"/>
    </xf>
    <xf numFmtId="1" fontId="59" fillId="0" borderId="25" xfId="202" applyNumberFormat="1" applyFont="1" applyBorder="1" applyAlignment="1">
      <alignment horizontal="center" vertical="center"/>
    </xf>
    <xf numFmtId="1" fontId="3" fillId="26" borderId="50" xfId="202" applyNumberFormat="1" applyFont="1" applyFill="1" applyBorder="1" applyAlignment="1">
      <alignment horizontal="center" vertical="center" wrapText="1"/>
    </xf>
    <xf numFmtId="0" fontId="65" fillId="0" borderId="0" xfId="202" applyFont="1" applyBorder="1" applyAlignment="1">
      <alignment vertical="center"/>
    </xf>
    <xf numFmtId="0" fontId="54" fillId="0" borderId="51" xfId="202" applyFont="1" applyBorder="1" applyAlignment="1">
      <alignment vertical="center"/>
    </xf>
    <xf numFmtId="0" fontId="53" fillId="0" borderId="52" xfId="202" applyFont="1" applyBorder="1" applyAlignment="1">
      <alignment vertical="center"/>
    </xf>
    <xf numFmtId="0" fontId="64" fillId="29" borderId="53" xfId="0" applyFont="1" applyFill="1" applyBorder="1" applyAlignment="1">
      <alignment vertical="center" wrapText="1"/>
    </xf>
    <xf numFmtId="0" fontId="64" fillId="29" borderId="52" xfId="0" applyFont="1" applyFill="1" applyBorder="1" applyAlignment="1">
      <alignment vertical="center" wrapText="1"/>
    </xf>
    <xf numFmtId="0" fontId="64" fillId="29" borderId="17" xfId="0" applyFont="1" applyFill="1" applyBorder="1" applyAlignment="1">
      <alignment vertical="center" wrapText="1"/>
    </xf>
    <xf numFmtId="0" fontId="64" fillId="29" borderId="57" xfId="0" applyFont="1" applyFill="1" applyBorder="1" applyAlignment="1">
      <alignment vertical="center" wrapText="1"/>
    </xf>
    <xf numFmtId="192" fontId="53" fillId="0" borderId="0" xfId="206" applyNumberFormat="1" applyFont="1" applyBorder="1" applyAlignment="1">
      <alignment vertical="center"/>
    </xf>
    <xf numFmtId="0" fontId="67" fillId="29" borderId="29" xfId="0" applyFont="1" applyFill="1" applyBorder="1" applyAlignment="1">
      <alignment horizontal="left"/>
    </xf>
    <xf numFmtId="192" fontId="53" fillId="0" borderId="0" xfId="206" applyNumberFormat="1" applyFont="1" applyFill="1" applyBorder="1" applyAlignment="1">
      <alignment vertical="center"/>
    </xf>
    <xf numFmtId="167" fontId="53" fillId="0" borderId="0" xfId="206" applyFont="1" applyFill="1" applyBorder="1" applyAlignment="1">
      <alignment vertical="center"/>
    </xf>
    <xf numFmtId="191" fontId="66" fillId="0" borderId="60" xfId="0" applyNumberFormat="1" applyFont="1" applyBorder="1"/>
    <xf numFmtId="191" fontId="66" fillId="26" borderId="61" xfId="0" applyNumberFormat="1" applyFont="1" applyFill="1" applyBorder="1"/>
    <xf numFmtId="191" fontId="66" fillId="26" borderId="64" xfId="0" applyNumberFormat="1" applyFont="1" applyFill="1" applyBorder="1"/>
    <xf numFmtId="191" fontId="66" fillId="26" borderId="60" xfId="0" applyNumberFormat="1" applyFont="1" applyFill="1" applyBorder="1"/>
    <xf numFmtId="191" fontId="66" fillId="26" borderId="66" xfId="0" applyNumberFormat="1" applyFont="1" applyFill="1" applyBorder="1"/>
    <xf numFmtId="191" fontId="53" fillId="0" borderId="0" xfId="202" applyNumberFormat="1" applyFont="1" applyBorder="1" applyAlignment="1">
      <alignment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5" xfId="0" applyNumberFormat="1" applyFont="1" applyFill="1" applyBorder="1" applyAlignment="1" applyProtection="1">
      <alignment horizontal="left" vertical="center"/>
    </xf>
    <xf numFmtId="0" fontId="3" fillId="0" borderId="65" xfId="202" applyNumberFormat="1" applyFont="1" applyFill="1" applyBorder="1" applyAlignment="1" applyProtection="1">
      <alignment horizontal="left" vertical="center"/>
    </xf>
    <xf numFmtId="0" fontId="56" fillId="0" borderId="19" xfId="205" applyFont="1" applyBorder="1" applyProtection="1">
      <alignment vertical="top"/>
    </xf>
    <xf numFmtId="0" fontId="3" fillId="0" borderId="69" xfId="202" applyNumberFormat="1" applyFont="1" applyFill="1" applyBorder="1" applyAlignment="1" applyProtection="1">
      <alignment horizontal="left" vertical="center"/>
    </xf>
    <xf numFmtId="191" fontId="66" fillId="26" borderId="39" xfId="0" applyNumberFormat="1" applyFont="1" applyFill="1" applyBorder="1"/>
    <xf numFmtId="191" fontId="66" fillId="26" borderId="0" xfId="0" applyNumberFormat="1" applyFont="1" applyFill="1" applyBorder="1"/>
    <xf numFmtId="191" fontId="66" fillId="26" borderId="37" xfId="0" applyNumberFormat="1" applyFont="1" applyFill="1" applyBorder="1" applyAlignment="1">
      <alignment horizontal="left"/>
    </xf>
    <xf numFmtId="192" fontId="53" fillId="0" borderId="0" xfId="202" applyNumberFormat="1" applyFont="1" applyFill="1" applyBorder="1" applyAlignment="1">
      <alignment vertical="center"/>
    </xf>
    <xf numFmtId="193" fontId="53" fillId="0" borderId="0" xfId="206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69" fillId="0" borderId="29" xfId="0" applyFont="1" applyFill="1" applyBorder="1"/>
    <xf numFmtId="0" fontId="69" fillId="0" borderId="29" xfId="0" applyFont="1" applyBorder="1"/>
    <xf numFmtId="0" fontId="38" fillId="0" borderId="0" xfId="157" applyFill="1" applyAlignment="1" applyProtection="1"/>
    <xf numFmtId="3" fontId="60" fillId="27" borderId="4" xfId="202" applyNumberFormat="1" applyFont="1" applyFill="1" applyBorder="1" applyAlignment="1">
      <alignment vertical="center"/>
    </xf>
    <xf numFmtId="167" fontId="53" fillId="0" borderId="0" xfId="206" applyFont="1" applyBorder="1" applyAlignment="1">
      <alignment vertical="center"/>
    </xf>
    <xf numFmtId="0" fontId="3" fillId="0" borderId="62" xfId="0" applyNumberFormat="1" applyFont="1" applyFill="1" applyBorder="1" applyAlignment="1" applyProtection="1">
      <alignment horizontal="left" vertical="center"/>
    </xf>
    <xf numFmtId="0" fontId="3" fillId="0" borderId="72" xfId="202" applyNumberFormat="1" applyFont="1" applyFill="1" applyBorder="1" applyAlignment="1" applyProtection="1">
      <alignment horizontal="left" vertical="center"/>
    </xf>
    <xf numFmtId="0" fontId="3" fillId="0" borderId="67" xfId="202" applyNumberFormat="1" applyFont="1" applyFill="1" applyBorder="1" applyAlignment="1" applyProtection="1">
      <alignment horizontal="left" vertical="center"/>
    </xf>
    <xf numFmtId="0" fontId="3" fillId="28" borderId="0" xfId="202" applyNumberFormat="1" applyFont="1" applyFill="1" applyBorder="1" applyAlignment="1" applyProtection="1">
      <alignment horizontal="left" vertical="center"/>
    </xf>
    <xf numFmtId="0" fontId="3" fillId="0" borderId="73" xfId="202" applyNumberFormat="1" applyFont="1" applyFill="1" applyBorder="1" applyAlignment="1" applyProtection="1">
      <alignment horizontal="left" vertical="center"/>
    </xf>
    <xf numFmtId="0" fontId="3" fillId="0" borderId="26" xfId="202" applyNumberFormat="1" applyFont="1" applyFill="1" applyBorder="1" applyAlignment="1" applyProtection="1">
      <alignment horizontal="left" vertical="center"/>
    </xf>
    <xf numFmtId="191" fontId="66" fillId="0" borderId="61" xfId="0" applyNumberFormat="1" applyFont="1" applyBorder="1"/>
    <xf numFmtId="0" fontId="64" fillId="29" borderId="53" xfId="0" applyFont="1" applyFill="1" applyBorder="1" applyAlignment="1">
      <alignment vertical="center"/>
    </xf>
    <xf numFmtId="0" fontId="64" fillId="29" borderId="52" xfId="0" applyFont="1" applyFill="1" applyBorder="1" applyAlignment="1">
      <alignment vertical="center"/>
    </xf>
    <xf numFmtId="191" fontId="66" fillId="26" borderId="40" xfId="0" applyNumberFormat="1" applyFont="1" applyFill="1" applyBorder="1" applyAlignment="1">
      <alignment horizontal="left"/>
    </xf>
    <xf numFmtId="191" fontId="66" fillId="26" borderId="70" xfId="0" applyNumberFormat="1" applyFont="1" applyFill="1" applyBorder="1"/>
    <xf numFmtId="0" fontId="63" fillId="29" borderId="52" xfId="0" applyFont="1" applyFill="1" applyBorder="1" applyAlignment="1">
      <alignment vertical="center"/>
    </xf>
    <xf numFmtId="0" fontId="63" fillId="29" borderId="54" xfId="0" applyFont="1" applyFill="1" applyBorder="1" applyAlignment="1">
      <alignment vertical="center"/>
    </xf>
    <xf numFmtId="0" fontId="3" fillId="26" borderId="41" xfId="202" applyNumberFormat="1" applyFont="1" applyFill="1" applyBorder="1" applyAlignment="1" applyProtection="1">
      <alignment horizontal="left" vertical="center"/>
    </xf>
    <xf numFmtId="0" fontId="3" fillId="26" borderId="65" xfId="202" applyNumberFormat="1" applyFont="1" applyFill="1" applyBorder="1" applyAlignment="1" applyProtection="1">
      <alignment horizontal="left" vertical="center"/>
    </xf>
    <xf numFmtId="0" fontId="3" fillId="26" borderId="44" xfId="202" applyNumberFormat="1" applyFont="1" applyFill="1" applyBorder="1" applyAlignment="1" applyProtection="1">
      <alignment horizontal="left" vertical="center"/>
    </xf>
    <xf numFmtId="0" fontId="3" fillId="26" borderId="68" xfId="202" applyNumberFormat="1" applyFont="1" applyFill="1" applyBorder="1" applyAlignment="1" applyProtection="1">
      <alignment horizontal="left" vertical="center"/>
    </xf>
    <xf numFmtId="0" fontId="3" fillId="26" borderId="40" xfId="202" applyNumberFormat="1" applyFont="1" applyFill="1" applyBorder="1" applyAlignment="1" applyProtection="1">
      <alignment horizontal="left" vertical="center"/>
    </xf>
    <xf numFmtId="0" fontId="65" fillId="0" borderId="0" xfId="202" applyFont="1" applyBorder="1" applyAlignment="1">
      <alignment horizontal="left"/>
    </xf>
    <xf numFmtId="191" fontId="66" fillId="26" borderId="71" xfId="0" applyNumberFormat="1" applyFont="1" applyFill="1" applyBorder="1" applyAlignment="1"/>
    <xf numFmtId="191" fontId="66" fillId="0" borderId="60" xfId="0" applyNumberFormat="1" applyFont="1" applyBorder="1" applyAlignment="1"/>
    <xf numFmtId="191" fontId="66" fillId="26" borderId="58" xfId="0" applyNumberFormat="1" applyFont="1" applyFill="1" applyBorder="1" applyAlignment="1"/>
    <xf numFmtId="191" fontId="53" fillId="0" borderId="0" xfId="202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10" fontId="53" fillId="0" borderId="0" xfId="207" applyNumberFormat="1" applyFont="1" applyFill="1" applyBorder="1" applyAlignment="1">
      <alignment vertical="center"/>
    </xf>
    <xf numFmtId="191" fontId="66" fillId="26" borderId="71" xfId="0" applyNumberFormat="1" applyFont="1" applyFill="1" applyBorder="1"/>
    <xf numFmtId="194" fontId="53" fillId="0" borderId="0" xfId="206" applyNumberFormat="1" applyFont="1" applyBorder="1" applyAlignment="1">
      <alignment vertical="center"/>
    </xf>
    <xf numFmtId="191" fontId="66" fillId="26" borderId="11" xfId="0" applyNumberFormat="1" applyFont="1" applyFill="1" applyBorder="1" applyAlignment="1"/>
    <xf numFmtId="191" fontId="66" fillId="26" borderId="11" xfId="0" applyNumberFormat="1" applyFont="1" applyFill="1" applyBorder="1"/>
    <xf numFmtId="191" fontId="66" fillId="26" borderId="75" xfId="0" applyNumberFormat="1" applyFont="1" applyFill="1" applyBorder="1"/>
    <xf numFmtId="191" fontId="66" fillId="0" borderId="76" xfId="0" applyNumberFormat="1" applyFont="1" applyBorder="1"/>
    <xf numFmtId="191" fontId="66" fillId="0" borderId="77" xfId="0" applyNumberFormat="1" applyFont="1" applyBorder="1"/>
    <xf numFmtId="191" fontId="66" fillId="0" borderId="39" xfId="0" applyNumberFormat="1" applyFont="1" applyBorder="1"/>
    <xf numFmtId="191" fontId="66" fillId="26" borderId="66" xfId="0" applyNumberFormat="1" applyFont="1" applyFill="1" applyBorder="1" applyAlignment="1"/>
    <xf numFmtId="191" fontId="66" fillId="26" borderId="78" xfId="0" applyNumberFormat="1" applyFont="1" applyFill="1" applyBorder="1"/>
    <xf numFmtId="191" fontId="66" fillId="0" borderId="39" xfId="0" applyNumberFormat="1" applyFont="1" applyBorder="1" applyAlignment="1"/>
    <xf numFmtId="191" fontId="66" fillId="26" borderId="14" xfId="0" applyNumberFormat="1" applyFont="1" applyFill="1" applyBorder="1" applyAlignment="1"/>
    <xf numFmtId="191" fontId="66" fillId="26" borderId="80" xfId="0" applyNumberFormat="1" applyFont="1" applyFill="1" applyBorder="1"/>
    <xf numFmtId="191" fontId="66" fillId="26" borderId="81" xfId="0" applyNumberFormat="1" applyFont="1" applyFill="1" applyBorder="1" applyAlignment="1"/>
    <xf numFmtId="0" fontId="55" fillId="0" borderId="62" xfId="202" applyNumberFormat="1" applyFont="1" applyFill="1" applyBorder="1" applyAlignment="1" applyProtection="1">
      <alignment horizontal="left" vertical="center"/>
    </xf>
    <xf numFmtId="0" fontId="55" fillId="0" borderId="65" xfId="202" applyNumberFormat="1" applyFont="1" applyFill="1" applyBorder="1" applyAlignment="1" applyProtection="1">
      <alignment horizontal="left" vertical="center"/>
    </xf>
    <xf numFmtId="0" fontId="3" fillId="0" borderId="62" xfId="202" applyNumberFormat="1" applyFont="1" applyFill="1" applyBorder="1" applyAlignment="1" applyProtection="1">
      <alignment horizontal="left" vertical="center"/>
    </xf>
    <xf numFmtId="191" fontId="66" fillId="26" borderId="79" xfId="0" applyNumberFormat="1" applyFont="1" applyFill="1" applyBorder="1" applyAlignment="1">
      <alignment horizontal="left"/>
    </xf>
    <xf numFmtId="0" fontId="3" fillId="28" borderId="2" xfId="202" applyNumberFormat="1" applyFont="1" applyFill="1" applyBorder="1" applyAlignment="1" applyProtection="1">
      <alignment horizontal="left" vertical="center"/>
    </xf>
    <xf numFmtId="0" fontId="3" fillId="28" borderId="24" xfId="202" applyNumberFormat="1" applyFont="1" applyFill="1" applyBorder="1" applyAlignment="1" applyProtection="1">
      <alignment horizontal="left" vertical="center"/>
    </xf>
    <xf numFmtId="0" fontId="3" fillId="0" borderId="68" xfId="202" applyNumberFormat="1" applyFont="1" applyFill="1" applyBorder="1" applyAlignment="1" applyProtection="1">
      <alignment horizontal="left" vertical="center"/>
    </xf>
    <xf numFmtId="0" fontId="53" fillId="29" borderId="0" xfId="202" applyFont="1" applyFill="1" applyBorder="1" applyAlignment="1">
      <alignment vertical="center"/>
    </xf>
    <xf numFmtId="0" fontId="3" fillId="29" borderId="39" xfId="0" applyFont="1" applyFill="1" applyBorder="1" applyAlignment="1" applyProtection="1">
      <alignment horizontal="center" vertical="center" wrapText="1"/>
    </xf>
    <xf numFmtId="1" fontId="3" fillId="29" borderId="33" xfId="202" applyNumberFormat="1" applyFont="1" applyFill="1" applyBorder="1" applyAlignment="1">
      <alignment horizontal="center" vertical="center" wrapText="1"/>
    </xf>
    <xf numFmtId="191" fontId="66" fillId="29" borderId="60" xfId="0" applyNumberFormat="1" applyFont="1" applyFill="1" applyBorder="1"/>
    <xf numFmtId="191" fontId="66" fillId="29" borderId="77" xfId="0" applyNumberFormat="1" applyFont="1" applyFill="1" applyBorder="1"/>
    <xf numFmtId="191" fontId="66" fillId="29" borderId="61" xfId="0" applyNumberFormat="1" applyFont="1" applyFill="1" applyBorder="1"/>
    <xf numFmtId="3" fontId="53" fillId="29" borderId="0" xfId="202" applyNumberFormat="1" applyFont="1" applyFill="1" applyBorder="1" applyAlignment="1">
      <alignment vertical="center"/>
    </xf>
    <xf numFmtId="167" fontId="53" fillId="29" borderId="0" xfId="206" applyFont="1" applyFill="1" applyBorder="1" applyAlignment="1">
      <alignment vertical="center"/>
    </xf>
    <xf numFmtId="0" fontId="3" fillId="29" borderId="40" xfId="202" applyNumberFormat="1" applyFont="1" applyFill="1" applyBorder="1" applyAlignment="1" applyProtection="1">
      <alignment horizontal="left" vertical="center"/>
    </xf>
    <xf numFmtId="0" fontId="3" fillId="29" borderId="65" xfId="202" applyNumberFormat="1" applyFont="1" applyFill="1" applyBorder="1" applyAlignment="1" applyProtection="1">
      <alignment horizontal="left" vertical="center"/>
    </xf>
    <xf numFmtId="191" fontId="53" fillId="29" borderId="0" xfId="202" applyNumberFormat="1" applyFont="1" applyFill="1" applyBorder="1" applyAlignment="1">
      <alignment vertical="center"/>
    </xf>
    <xf numFmtId="0" fontId="46" fillId="0" borderId="0" xfId="158" applyFont="1" applyBorder="1" applyAlignment="1">
      <alignment horizontal="center" vertical="center"/>
    </xf>
    <xf numFmtId="0" fontId="47" fillId="0" borderId="0" xfId="158" applyFont="1" applyBorder="1" applyAlignment="1">
      <alignment horizontal="center" vertical="center"/>
    </xf>
    <xf numFmtId="0" fontId="48" fillId="0" borderId="0" xfId="1" applyFont="1" applyFill="1" applyAlignment="1">
      <alignment horizontal="center" vertical="top" wrapText="1"/>
    </xf>
    <xf numFmtId="0" fontId="4" fillId="0" borderId="0" xfId="204" applyFont="1" applyAlignment="1" applyProtection="1">
      <alignment horizontal="left" vertical="center"/>
    </xf>
    <xf numFmtId="0" fontId="64" fillId="29" borderId="53" xfId="0" applyFont="1" applyFill="1" applyBorder="1" applyAlignment="1">
      <alignment horizontal="center" vertical="center"/>
    </xf>
    <xf numFmtId="0" fontId="64" fillId="29" borderId="52" xfId="0" applyFont="1" applyFill="1" applyBorder="1" applyAlignment="1">
      <alignment horizontal="center" vertical="center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2" xfId="0" applyFont="1" applyFill="1" applyBorder="1" applyAlignment="1">
      <alignment horizontal="center" vertical="center" wrapText="1"/>
    </xf>
    <xf numFmtId="0" fontId="64" fillId="29" borderId="54" xfId="0" applyFont="1" applyFill="1" applyBorder="1" applyAlignment="1">
      <alignment horizontal="center" vertical="center" wrapText="1"/>
    </xf>
    <xf numFmtId="0" fontId="64" fillId="29" borderId="55" xfId="0" applyFont="1" applyFill="1" applyBorder="1" applyAlignment="1">
      <alignment horizontal="center" vertical="center" wrapText="1"/>
    </xf>
    <xf numFmtId="0" fontId="64" fillId="29" borderId="56" xfId="0" applyFont="1" applyFill="1" applyBorder="1" applyAlignment="1">
      <alignment horizontal="center" vertical="center" wrapText="1"/>
    </xf>
    <xf numFmtId="0" fontId="58" fillId="0" borderId="18" xfId="202" applyFont="1" applyBorder="1" applyAlignment="1">
      <alignment horizontal="left" vertical="center"/>
    </xf>
    <xf numFmtId="0" fontId="58" fillId="0" borderId="24" xfId="202" applyFont="1" applyBorder="1" applyAlignment="1">
      <alignment horizontal="left" vertical="center"/>
    </xf>
    <xf numFmtId="0" fontId="58" fillId="0" borderId="43" xfId="202" applyFont="1" applyBorder="1" applyAlignment="1">
      <alignment horizontal="left" vertical="center"/>
    </xf>
    <xf numFmtId="0" fontId="58" fillId="0" borderId="30" xfId="202" applyFont="1" applyBorder="1" applyAlignment="1">
      <alignment horizontal="left" vertical="center"/>
    </xf>
    <xf numFmtId="191" fontId="66" fillId="30" borderId="36" xfId="0" applyNumberFormat="1" applyFont="1" applyFill="1" applyBorder="1" applyAlignment="1">
      <alignment horizontal="center" vertical="center"/>
    </xf>
    <xf numFmtId="191" fontId="66" fillId="30" borderId="0" xfId="0" applyNumberFormat="1" applyFont="1" applyFill="1" applyBorder="1" applyAlignment="1">
      <alignment horizontal="center" vertical="center"/>
    </xf>
    <xf numFmtId="191" fontId="66" fillId="30" borderId="66" xfId="0" applyNumberFormat="1" applyFont="1" applyFill="1" applyBorder="1" applyAlignment="1">
      <alignment horizontal="center" vertical="center"/>
    </xf>
    <xf numFmtId="191" fontId="66" fillId="30" borderId="59" xfId="0" applyNumberFormat="1" applyFont="1" applyFill="1" applyBorder="1" applyAlignment="1">
      <alignment horizontal="center" vertical="center"/>
    </xf>
    <xf numFmtId="191" fontId="66" fillId="30" borderId="64" xfId="0" applyNumberFormat="1" applyFont="1" applyFill="1" applyBorder="1" applyAlignment="1">
      <alignment horizontal="center" vertical="center"/>
    </xf>
    <xf numFmtId="191" fontId="66" fillId="30" borderId="74" xfId="0" applyNumberFormat="1" applyFont="1" applyFill="1" applyBorder="1" applyAlignment="1">
      <alignment horizontal="center" vertical="center"/>
    </xf>
    <xf numFmtId="0" fontId="64" fillId="29" borderId="53" xfId="0" applyFont="1" applyFill="1" applyBorder="1" applyAlignment="1">
      <alignment horizontal="right" vertical="center"/>
    </xf>
    <xf numFmtId="0" fontId="64" fillId="29" borderId="52" xfId="0" applyFont="1" applyFill="1" applyBorder="1" applyAlignment="1">
      <alignment horizontal="right" vertical="center"/>
    </xf>
    <xf numFmtId="0" fontId="64" fillId="29" borderId="54" xfId="0" applyFont="1" applyFill="1" applyBorder="1" applyAlignment="1">
      <alignment horizontal="right" vertical="center"/>
    </xf>
    <xf numFmtId="0" fontId="64" fillId="29" borderId="53" xfId="0" applyFont="1" applyFill="1" applyBorder="1" applyAlignment="1">
      <alignment horizontal="right" vertical="center" wrapText="1"/>
    </xf>
    <xf numFmtId="0" fontId="63" fillId="29" borderId="52" xfId="0" applyFont="1" applyFill="1" applyBorder="1" applyAlignment="1">
      <alignment horizontal="right" vertical="center" wrapText="1"/>
    </xf>
    <xf numFmtId="0" fontId="63" fillId="29" borderId="54" xfId="0" applyFont="1" applyFill="1" applyBorder="1" applyAlignment="1">
      <alignment horizontal="right" vertical="center" wrapText="1"/>
    </xf>
    <xf numFmtId="0" fontId="63" fillId="29" borderId="52" xfId="0" applyFont="1" applyFill="1" applyBorder="1" applyAlignment="1">
      <alignment horizontal="center" vertical="center" wrapText="1"/>
    </xf>
    <xf numFmtId="0" fontId="63" fillId="29" borderId="57" xfId="0" applyFont="1" applyFill="1" applyBorder="1" applyAlignment="1">
      <alignment horizontal="center" vertical="center" wrapText="1"/>
    </xf>
    <xf numFmtId="0" fontId="58" fillId="0" borderId="48" xfId="202" applyFont="1" applyBorder="1" applyAlignment="1">
      <alignment horizontal="left" vertical="center"/>
    </xf>
    <xf numFmtId="0" fontId="58" fillId="0" borderId="49" xfId="202" applyFont="1" applyBorder="1" applyAlignment="1">
      <alignment horizontal="left" vertical="center"/>
    </xf>
    <xf numFmtId="190" fontId="3" fillId="25" borderId="0" xfId="202" applyNumberFormat="1" applyFont="1" applyFill="1" applyBorder="1" applyAlignment="1" applyProtection="1">
      <alignment horizontal="center" vertical="center"/>
      <protection locked="0"/>
    </xf>
    <xf numFmtId="190" fontId="3" fillId="25" borderId="66" xfId="202" applyNumberFormat="1" applyFont="1" applyFill="1" applyBorder="1" applyAlignment="1" applyProtection="1">
      <alignment horizontal="center" vertical="center"/>
      <protection locked="0"/>
    </xf>
    <xf numFmtId="190" fontId="3" fillId="25" borderId="64" xfId="202" applyNumberFormat="1" applyFont="1" applyFill="1" applyBorder="1" applyAlignment="1" applyProtection="1">
      <alignment horizontal="center" vertical="center"/>
      <protection locked="0"/>
    </xf>
    <xf numFmtId="190" fontId="3" fillId="25" borderId="74" xfId="202" applyNumberFormat="1" applyFont="1" applyFill="1" applyBorder="1" applyAlignment="1" applyProtection="1">
      <alignment horizontal="center" vertical="center"/>
      <protection locked="0"/>
    </xf>
  </cellXfs>
  <cellStyles count="208">
    <cellStyle name=" 1" xfId="3" xr:uid="{00000000-0005-0000-0000-000000000000}"/>
    <cellStyle name="%" xfId="4" xr:uid="{00000000-0005-0000-0000-000001000000}"/>
    <cellStyle name="_Administrata Publike" xfId="5" xr:uid="{00000000-0005-0000-0000-000002000000}"/>
    <cellStyle name="_Book1" xfId="6" xr:uid="{00000000-0005-0000-0000-000003000000}"/>
    <cellStyle name="_Bujqesia" xfId="7" xr:uid="{00000000-0005-0000-0000-000004000000}"/>
    <cellStyle name="_GDP Final 1996-2005 by 2 approaches" xfId="8" xr:uid="{00000000-0005-0000-0000-000005000000}"/>
    <cellStyle name="_GDP Final 1996-2005 by 2 approaches_Finale 2008 me Nace4" xfId="9" xr:uid="{00000000-0005-0000-0000-000006000000}"/>
    <cellStyle name="_gdp2009, varianti 4" xfId="10" xr:uid="{00000000-0005-0000-0000-000007000000}"/>
    <cellStyle name="_gdp2009, varianti 5" xfId="11" xr:uid="{00000000-0005-0000-0000-000008000000}"/>
    <cellStyle name="_gdp2009, varianti 5_Finale 2008 me Nace4" xfId="12" xr:uid="{00000000-0005-0000-0000-000009000000}"/>
    <cellStyle name="_Per vjetoren nga 3_mujoret" xfId="13" xr:uid="{00000000-0005-0000-0000-00000A000000}"/>
    <cellStyle name="_TAB1" xfId="14" xr:uid="{00000000-0005-0000-0000-00000B000000}"/>
    <cellStyle name="_TAB2" xfId="15" xr:uid="{00000000-0005-0000-0000-00000C000000}"/>
    <cellStyle name="_TAB3" xfId="16" xr:uid="{00000000-0005-0000-0000-00000D000000}"/>
    <cellStyle name="_TAB4" xfId="17" xr:uid="{00000000-0005-0000-0000-00000E000000}"/>
    <cellStyle name="_TAB5" xfId="18" xr:uid="{00000000-0005-0000-0000-00000F000000}"/>
    <cellStyle name="_VA-cons_TOT" xfId="19" xr:uid="{00000000-0005-0000-0000-000010000000}"/>
    <cellStyle name="_VA-cons_TOT_Finale 2008 me Nace4" xfId="20" xr:uid="{00000000-0005-0000-0000-000011000000}"/>
    <cellStyle name="_VA-cons_TOT_Ledjoni energjia" xfId="21" xr:uid="{00000000-0005-0000-0000-000012000000}"/>
    <cellStyle name="_VA-cons_TOT_Ledjoni energjia_Finale 2008 me Nace4" xfId="22" xr:uid="{00000000-0005-0000-0000-000013000000}"/>
    <cellStyle name="_Workbook for QGDP(dt.24 Prill, 2008)" xfId="23" xr:uid="{00000000-0005-0000-0000-000014000000}"/>
    <cellStyle name="0mitP" xfId="160" xr:uid="{00000000-0005-0000-0000-000015000000}"/>
    <cellStyle name="0ohneP" xfId="161" xr:uid="{00000000-0005-0000-0000-000016000000}"/>
    <cellStyle name="10mitP" xfId="162" xr:uid="{00000000-0005-0000-0000-000017000000}"/>
    <cellStyle name="12mitP" xfId="163" xr:uid="{00000000-0005-0000-0000-000018000000}"/>
    <cellStyle name="12ohneP" xfId="164" xr:uid="{00000000-0005-0000-0000-000019000000}"/>
    <cellStyle name="13mitP" xfId="165" xr:uid="{00000000-0005-0000-0000-00001A000000}"/>
    <cellStyle name="1mitP" xfId="166" xr:uid="{00000000-0005-0000-0000-00001B000000}"/>
    <cellStyle name="1ohneP" xfId="167" xr:uid="{00000000-0005-0000-0000-00001C000000}"/>
    <cellStyle name="20% - Accent1 2" xfId="24" xr:uid="{00000000-0005-0000-0000-00001D000000}"/>
    <cellStyle name="20% - Accent2 2" xfId="25" xr:uid="{00000000-0005-0000-0000-00001E000000}"/>
    <cellStyle name="20% - Accent3 2" xfId="26" xr:uid="{00000000-0005-0000-0000-00001F000000}"/>
    <cellStyle name="20% - Accent4 2" xfId="27" xr:uid="{00000000-0005-0000-0000-000020000000}"/>
    <cellStyle name="20% - Accent5 2" xfId="28" xr:uid="{00000000-0005-0000-0000-000021000000}"/>
    <cellStyle name="20% - Accent6 2" xfId="29" xr:uid="{00000000-0005-0000-0000-000022000000}"/>
    <cellStyle name="20% - Akzent1" xfId="168" xr:uid="{00000000-0005-0000-0000-000023000000}"/>
    <cellStyle name="20% - Akzent2" xfId="169" xr:uid="{00000000-0005-0000-0000-000024000000}"/>
    <cellStyle name="20% - Akzent3" xfId="170" xr:uid="{00000000-0005-0000-0000-000025000000}"/>
    <cellStyle name="20% - Akzent4" xfId="171" xr:uid="{00000000-0005-0000-0000-000026000000}"/>
    <cellStyle name="20% - Akzent5" xfId="172" xr:uid="{00000000-0005-0000-0000-000027000000}"/>
    <cellStyle name="20% - Akzent6" xfId="173" xr:uid="{00000000-0005-0000-0000-000028000000}"/>
    <cellStyle name="2mitP" xfId="174" xr:uid="{00000000-0005-0000-0000-000029000000}"/>
    <cellStyle name="2ohneP" xfId="175" xr:uid="{00000000-0005-0000-0000-00002A000000}"/>
    <cellStyle name="3mitP" xfId="176" xr:uid="{00000000-0005-0000-0000-00002B000000}"/>
    <cellStyle name="3ohneP" xfId="177" xr:uid="{00000000-0005-0000-0000-00002C000000}"/>
    <cellStyle name="40% - Accent1 2" xfId="30" xr:uid="{00000000-0005-0000-0000-00002D000000}"/>
    <cellStyle name="40% - Accent2 2" xfId="31" xr:uid="{00000000-0005-0000-0000-00002E000000}"/>
    <cellStyle name="40% - Accent3 2" xfId="32" xr:uid="{00000000-0005-0000-0000-00002F000000}"/>
    <cellStyle name="40% - Accent4 2" xfId="33" xr:uid="{00000000-0005-0000-0000-000030000000}"/>
    <cellStyle name="40% - Accent5 2" xfId="34" xr:uid="{00000000-0005-0000-0000-000031000000}"/>
    <cellStyle name="40% - Accent6 2" xfId="35" xr:uid="{00000000-0005-0000-0000-000032000000}"/>
    <cellStyle name="40% - Akzent1" xfId="178" xr:uid="{00000000-0005-0000-0000-000033000000}"/>
    <cellStyle name="40% - Akzent2" xfId="179" xr:uid="{00000000-0005-0000-0000-000034000000}"/>
    <cellStyle name="40% - Akzent3" xfId="180" xr:uid="{00000000-0005-0000-0000-000035000000}"/>
    <cellStyle name="40% - Akzent4" xfId="181" xr:uid="{00000000-0005-0000-0000-000036000000}"/>
    <cellStyle name="40% - Akzent5" xfId="182" xr:uid="{00000000-0005-0000-0000-000037000000}"/>
    <cellStyle name="40% - Akzent6" xfId="183" xr:uid="{00000000-0005-0000-0000-000038000000}"/>
    <cellStyle name="4mitP" xfId="184" xr:uid="{00000000-0005-0000-0000-000039000000}"/>
    <cellStyle name="4ohneP" xfId="185" xr:uid="{00000000-0005-0000-0000-00003A000000}"/>
    <cellStyle name="60% - Accent1 2" xfId="36" xr:uid="{00000000-0005-0000-0000-00003B000000}"/>
    <cellStyle name="60% - Accent2 2" xfId="37" xr:uid="{00000000-0005-0000-0000-00003C000000}"/>
    <cellStyle name="60% - Accent3 2" xfId="38" xr:uid="{00000000-0005-0000-0000-00003D000000}"/>
    <cellStyle name="60% - Accent4 2" xfId="39" xr:uid="{00000000-0005-0000-0000-00003E000000}"/>
    <cellStyle name="60% - Accent5 2" xfId="40" xr:uid="{00000000-0005-0000-0000-00003F000000}"/>
    <cellStyle name="60% - Accent6 2" xfId="41" xr:uid="{00000000-0005-0000-0000-000040000000}"/>
    <cellStyle name="60% - Akzent1" xfId="186" xr:uid="{00000000-0005-0000-0000-000041000000}"/>
    <cellStyle name="60% - Akzent2" xfId="187" xr:uid="{00000000-0005-0000-0000-000042000000}"/>
    <cellStyle name="60% - Akzent3" xfId="188" xr:uid="{00000000-0005-0000-0000-000043000000}"/>
    <cellStyle name="60% - Akzent4" xfId="189" xr:uid="{00000000-0005-0000-0000-000044000000}"/>
    <cellStyle name="60% - Akzent5" xfId="190" xr:uid="{00000000-0005-0000-0000-000045000000}"/>
    <cellStyle name="60% - Akzent6" xfId="191" xr:uid="{00000000-0005-0000-0000-000046000000}"/>
    <cellStyle name="6mitP" xfId="192" xr:uid="{00000000-0005-0000-0000-000047000000}"/>
    <cellStyle name="6ohneP" xfId="193" xr:uid="{00000000-0005-0000-0000-000048000000}"/>
    <cellStyle name="7mitP" xfId="194" xr:uid="{00000000-0005-0000-0000-000049000000}"/>
    <cellStyle name="9mitP" xfId="195" xr:uid="{00000000-0005-0000-0000-00004A000000}"/>
    <cellStyle name="9ohneP" xfId="196" xr:uid="{00000000-0005-0000-0000-00004B000000}"/>
    <cellStyle name="Accent1 2" xfId="42" xr:uid="{00000000-0005-0000-0000-00004C000000}"/>
    <cellStyle name="Accent2 2" xfId="43" xr:uid="{00000000-0005-0000-0000-00004D000000}"/>
    <cellStyle name="Accent3 2" xfId="44" xr:uid="{00000000-0005-0000-0000-00004E000000}"/>
    <cellStyle name="Accent4 2" xfId="45" xr:uid="{00000000-0005-0000-0000-00004F000000}"/>
    <cellStyle name="Accent5 2" xfId="46" xr:uid="{00000000-0005-0000-0000-000050000000}"/>
    <cellStyle name="Accent6 2" xfId="47" xr:uid="{00000000-0005-0000-0000-000051000000}"/>
    <cellStyle name="Bad 2" xfId="48" xr:uid="{00000000-0005-0000-0000-000052000000}"/>
    <cellStyle name="Calculation 2" xfId="49" xr:uid="{00000000-0005-0000-0000-000053000000}"/>
    <cellStyle name="Check Cell 2" xfId="50" xr:uid="{00000000-0005-0000-0000-000054000000}"/>
    <cellStyle name="Comma" xfId="206" builtinId="3"/>
    <cellStyle name="Comma 17" xfId="51" xr:uid="{00000000-0005-0000-0000-000056000000}"/>
    <cellStyle name="Comma 2" xfId="52" xr:uid="{00000000-0005-0000-0000-000057000000}"/>
    <cellStyle name="Comma 2 2" xfId="53" xr:uid="{00000000-0005-0000-0000-000058000000}"/>
    <cellStyle name="Comma 2 3" xfId="54" xr:uid="{00000000-0005-0000-0000-000059000000}"/>
    <cellStyle name="Comma 3" xfId="55" xr:uid="{00000000-0005-0000-0000-00005A000000}"/>
    <cellStyle name="Comma 3 2" xfId="56" xr:uid="{00000000-0005-0000-0000-00005B000000}"/>
    <cellStyle name="Comma 3 3" xfId="57" xr:uid="{00000000-0005-0000-0000-00005C000000}"/>
    <cellStyle name="Comma 3 3 2" xfId="58" xr:uid="{00000000-0005-0000-0000-00005D000000}"/>
    <cellStyle name="Comma 3 4" xfId="59" xr:uid="{00000000-0005-0000-0000-00005E000000}"/>
    <cellStyle name="Comma 4" xfId="60" xr:uid="{00000000-0005-0000-0000-00005F000000}"/>
    <cellStyle name="Comma 5" xfId="61" xr:uid="{00000000-0005-0000-0000-000060000000}"/>
    <cellStyle name="Comma 5 2" xfId="62" xr:uid="{00000000-0005-0000-0000-000061000000}"/>
    <cellStyle name="Comma 5 3" xfId="63" xr:uid="{00000000-0005-0000-0000-000062000000}"/>
    <cellStyle name="Comma 6" xfId="64" xr:uid="{00000000-0005-0000-0000-000063000000}"/>
    <cellStyle name="Comma 7" xfId="65" xr:uid="{00000000-0005-0000-0000-000064000000}"/>
    <cellStyle name="Comma 7 2" xfId="66" xr:uid="{00000000-0005-0000-0000-000065000000}"/>
    <cellStyle name="Comma 8" xfId="67" xr:uid="{00000000-0005-0000-0000-000066000000}"/>
    <cellStyle name="Comma0" xfId="68" xr:uid="{00000000-0005-0000-0000-000067000000}"/>
    <cellStyle name="Currency0" xfId="69" xr:uid="{00000000-0005-0000-0000-000068000000}"/>
    <cellStyle name="Date" xfId="70" xr:uid="{00000000-0005-0000-0000-000069000000}"/>
    <cellStyle name="Excel Built-in Normal" xfId="204" xr:uid="{00000000-0005-0000-0000-00006A000000}"/>
    <cellStyle name="Explanatory Text 2" xfId="71" xr:uid="{00000000-0005-0000-0000-00006B000000}"/>
    <cellStyle name="Fixed" xfId="72" xr:uid="{00000000-0005-0000-0000-00006C000000}"/>
    <cellStyle name="Fuss" xfId="197" xr:uid="{00000000-0005-0000-0000-00006D000000}"/>
    <cellStyle name="Good 2" xfId="73" xr:uid="{00000000-0005-0000-0000-00006E000000}"/>
    <cellStyle name="Heading 1 2" xfId="74" xr:uid="{00000000-0005-0000-0000-00006F000000}"/>
    <cellStyle name="Heading 2 2" xfId="75" xr:uid="{00000000-0005-0000-0000-000070000000}"/>
    <cellStyle name="Heading 3 2" xfId="76" xr:uid="{00000000-0005-0000-0000-000071000000}"/>
    <cellStyle name="Heading 4 2" xfId="77" xr:uid="{00000000-0005-0000-0000-000072000000}"/>
    <cellStyle name="Hyperlink" xfId="157" builtinId="8"/>
    <cellStyle name="Hyperlink 2" xfId="78" xr:uid="{00000000-0005-0000-0000-000074000000}"/>
    <cellStyle name="Hyperlink 3" xfId="203" xr:uid="{00000000-0005-0000-0000-000075000000}"/>
    <cellStyle name="Iau?iue_?ac?.oaa.90-92" xfId="79" xr:uid="{00000000-0005-0000-0000-000076000000}"/>
    <cellStyle name="Îáû÷íûé_93ãîä (2)" xfId="80" xr:uid="{00000000-0005-0000-0000-000077000000}"/>
    <cellStyle name="Input 2" xfId="81" xr:uid="{00000000-0005-0000-0000-000078000000}"/>
    <cellStyle name="Linked Cell 2" xfId="82" xr:uid="{00000000-0005-0000-0000-000079000000}"/>
    <cellStyle name="m49048872" xfId="83" xr:uid="{00000000-0005-0000-0000-00007A000000}"/>
    <cellStyle name="mitP" xfId="198" xr:uid="{00000000-0005-0000-0000-00007B000000}"/>
    <cellStyle name="Neutral 2" xfId="84" xr:uid="{00000000-0005-0000-0000-00007C000000}"/>
    <cellStyle name="Normal" xfId="0" builtinId="0"/>
    <cellStyle name="Normal 10" xfId="85" xr:uid="{00000000-0005-0000-0000-00007E000000}"/>
    <cellStyle name="Normal 11" xfId="86" xr:uid="{00000000-0005-0000-0000-00007F000000}"/>
    <cellStyle name="Normal 12" xfId="87" xr:uid="{00000000-0005-0000-0000-000080000000}"/>
    <cellStyle name="Normal 13" xfId="1" xr:uid="{00000000-0005-0000-0000-000081000000}"/>
    <cellStyle name="Normal 13 2" xfId="88" xr:uid="{00000000-0005-0000-0000-000082000000}"/>
    <cellStyle name="Normal 14" xfId="2" xr:uid="{00000000-0005-0000-0000-000083000000}"/>
    <cellStyle name="Normal 15" xfId="89" xr:uid="{00000000-0005-0000-0000-000084000000}"/>
    <cellStyle name="Normal 16" xfId="159" xr:uid="{00000000-0005-0000-0000-000085000000}"/>
    <cellStyle name="Normal 17" xfId="202" xr:uid="{00000000-0005-0000-0000-000086000000}"/>
    <cellStyle name="Normal 18" xfId="90" xr:uid="{00000000-0005-0000-0000-000087000000}"/>
    <cellStyle name="Normal 2" xfId="91" xr:uid="{00000000-0005-0000-0000-000088000000}"/>
    <cellStyle name="Normal 2 2" xfId="92" xr:uid="{00000000-0005-0000-0000-000089000000}"/>
    <cellStyle name="Normal 2 2 2" xfId="93" xr:uid="{00000000-0005-0000-0000-00008A000000}"/>
    <cellStyle name="Normal 3" xfId="94" xr:uid="{00000000-0005-0000-0000-00008B000000}"/>
    <cellStyle name="Normal 3 2" xfId="95" xr:uid="{00000000-0005-0000-0000-00008C000000}"/>
    <cellStyle name="Normal 3 3" xfId="96" xr:uid="{00000000-0005-0000-0000-00008D000000}"/>
    <cellStyle name="Normal 4" xfId="97" xr:uid="{00000000-0005-0000-0000-00008E000000}"/>
    <cellStyle name="Normal 4 2" xfId="98" xr:uid="{00000000-0005-0000-0000-00008F000000}"/>
    <cellStyle name="Normal 4 3" xfId="99" xr:uid="{00000000-0005-0000-0000-000090000000}"/>
    <cellStyle name="Normal 5" xfId="100" xr:uid="{00000000-0005-0000-0000-000091000000}"/>
    <cellStyle name="Normal 5 2" xfId="101" xr:uid="{00000000-0005-0000-0000-000092000000}"/>
    <cellStyle name="Normal 5 3" xfId="102" xr:uid="{00000000-0005-0000-0000-000093000000}"/>
    <cellStyle name="Normal 6" xfId="103" xr:uid="{00000000-0005-0000-0000-000094000000}"/>
    <cellStyle name="Normal 6 2" xfId="104" xr:uid="{00000000-0005-0000-0000-000095000000}"/>
    <cellStyle name="Normal 7" xfId="105" xr:uid="{00000000-0005-0000-0000-000096000000}"/>
    <cellStyle name="Normal 8" xfId="106" xr:uid="{00000000-0005-0000-0000-000097000000}"/>
    <cellStyle name="Normal 9" xfId="107" xr:uid="{00000000-0005-0000-0000-000098000000}"/>
    <cellStyle name="Normal 9 2" xfId="108" xr:uid="{00000000-0005-0000-0000-000099000000}"/>
    <cellStyle name="Normál_Felhasznalas_tabla_1999" xfId="109" xr:uid="{00000000-0005-0000-0000-00009A000000}"/>
    <cellStyle name="normální_Mez_02rr" xfId="205" xr:uid="{00000000-0005-0000-0000-00009B000000}"/>
    <cellStyle name="Note 2" xfId="110" xr:uid="{00000000-0005-0000-0000-00009C000000}"/>
    <cellStyle name="ohneP" xfId="199" xr:uid="{00000000-0005-0000-0000-00009D000000}"/>
    <cellStyle name="Ouny?e [0]_Eeno1" xfId="111" xr:uid="{00000000-0005-0000-0000-00009E000000}"/>
    <cellStyle name="Ouny?e_Eeno1" xfId="112" xr:uid="{00000000-0005-0000-0000-00009F000000}"/>
    <cellStyle name="Òûñÿ÷è_Sheet1" xfId="113" xr:uid="{00000000-0005-0000-0000-0000A0000000}"/>
    <cellStyle name="Output 2" xfId="114" xr:uid="{00000000-0005-0000-0000-0000A1000000}"/>
    <cellStyle name="Percent" xfId="207" builtinId="5"/>
    <cellStyle name="Percent 2" xfId="115" xr:uid="{00000000-0005-0000-0000-0000A3000000}"/>
    <cellStyle name="s24" xfId="116" xr:uid="{00000000-0005-0000-0000-0000A4000000}"/>
    <cellStyle name="s30" xfId="117" xr:uid="{00000000-0005-0000-0000-0000A5000000}"/>
    <cellStyle name="s32" xfId="118" xr:uid="{00000000-0005-0000-0000-0000A6000000}"/>
    <cellStyle name="s33" xfId="119" xr:uid="{00000000-0005-0000-0000-0000A7000000}"/>
    <cellStyle name="s35" xfId="120" xr:uid="{00000000-0005-0000-0000-0000A8000000}"/>
    <cellStyle name="s37" xfId="121" xr:uid="{00000000-0005-0000-0000-0000A9000000}"/>
    <cellStyle name="s44" xfId="122" xr:uid="{00000000-0005-0000-0000-0000AA000000}"/>
    <cellStyle name="s45" xfId="123" xr:uid="{00000000-0005-0000-0000-0000AB000000}"/>
    <cellStyle name="s48" xfId="124" xr:uid="{00000000-0005-0000-0000-0000AC000000}"/>
    <cellStyle name="s56" xfId="125" xr:uid="{00000000-0005-0000-0000-0000AD000000}"/>
    <cellStyle name="s57" xfId="126" xr:uid="{00000000-0005-0000-0000-0000AE000000}"/>
    <cellStyle name="s58" xfId="127" xr:uid="{00000000-0005-0000-0000-0000AF000000}"/>
    <cellStyle name="s59" xfId="128" xr:uid="{00000000-0005-0000-0000-0000B0000000}"/>
    <cellStyle name="s62" xfId="129" xr:uid="{00000000-0005-0000-0000-0000B1000000}"/>
    <cellStyle name="s63" xfId="130" xr:uid="{00000000-0005-0000-0000-0000B2000000}"/>
    <cellStyle name="s64" xfId="131" xr:uid="{00000000-0005-0000-0000-0000B3000000}"/>
    <cellStyle name="s65" xfId="132" xr:uid="{00000000-0005-0000-0000-0000B4000000}"/>
    <cellStyle name="s66" xfId="133" xr:uid="{00000000-0005-0000-0000-0000B5000000}"/>
    <cellStyle name="s67" xfId="134" xr:uid="{00000000-0005-0000-0000-0000B6000000}"/>
    <cellStyle name="s68" xfId="135" xr:uid="{00000000-0005-0000-0000-0000B7000000}"/>
    <cellStyle name="s69" xfId="136" xr:uid="{00000000-0005-0000-0000-0000B8000000}"/>
    <cellStyle name="s70" xfId="137" xr:uid="{00000000-0005-0000-0000-0000B9000000}"/>
    <cellStyle name="s73" xfId="138" xr:uid="{00000000-0005-0000-0000-0000BA000000}"/>
    <cellStyle name="s78" xfId="139" xr:uid="{00000000-0005-0000-0000-0000BB000000}"/>
    <cellStyle name="s80" xfId="140" xr:uid="{00000000-0005-0000-0000-0000BC000000}"/>
    <cellStyle name="s82" xfId="141" xr:uid="{00000000-0005-0000-0000-0000BD000000}"/>
    <cellStyle name="s85" xfId="142" xr:uid="{00000000-0005-0000-0000-0000BE000000}"/>
    <cellStyle name="s93" xfId="143" xr:uid="{00000000-0005-0000-0000-0000BF000000}"/>
    <cellStyle name="s94" xfId="144" xr:uid="{00000000-0005-0000-0000-0000C0000000}"/>
    <cellStyle name="s95" xfId="145" xr:uid="{00000000-0005-0000-0000-0000C1000000}"/>
    <cellStyle name="Standard 2" xfId="200" xr:uid="{00000000-0005-0000-0000-0000C2000000}"/>
    <cellStyle name="Standard 3" xfId="201" xr:uid="{00000000-0005-0000-0000-0000C3000000}"/>
    <cellStyle name="Standard 3 2" xfId="158" xr:uid="{00000000-0005-0000-0000-0000C4000000}"/>
    <cellStyle name="Style 1" xfId="146" xr:uid="{00000000-0005-0000-0000-0000C5000000}"/>
    <cellStyle name="Text_e" xfId="147" xr:uid="{00000000-0005-0000-0000-0000C6000000}"/>
    <cellStyle name="Title 2" xfId="148" xr:uid="{00000000-0005-0000-0000-0000C7000000}"/>
    <cellStyle name="Total 2" xfId="149" xr:uid="{00000000-0005-0000-0000-0000C8000000}"/>
    <cellStyle name="Warning Text 2" xfId="150" xr:uid="{00000000-0005-0000-0000-0000C9000000}"/>
    <cellStyle name="Денежный [0]_BBПиндекс" xfId="151" xr:uid="{00000000-0005-0000-0000-0000CA000000}"/>
    <cellStyle name="Денежный_BBПиндекс" xfId="152" xr:uid="{00000000-0005-0000-0000-0000CB000000}"/>
    <cellStyle name="Обычный_5_QUART" xfId="153" xr:uid="{00000000-0005-0000-0000-0000CC000000}"/>
    <cellStyle name="Тысячи_Sheet1" xfId="154" xr:uid="{00000000-0005-0000-0000-0000CD000000}"/>
    <cellStyle name="Финансовый [0]_BBПиндекс" xfId="155" xr:uid="{00000000-0005-0000-0000-0000CE000000}"/>
    <cellStyle name="Финансовый_BBПиндекс" xfId="156" xr:uid="{00000000-0005-0000-0000-0000C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65383"/>
          <a:ext cx="2393156" cy="1730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10</xdr:row>
      <xdr:rowOff>2382</xdr:rowOff>
    </xdr:from>
    <xdr:to>
      <xdr:col>3</xdr:col>
      <xdr:colOff>87966</xdr:colOff>
      <xdr:row>10</xdr:row>
      <xdr:rowOff>2382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47597" y="2847976"/>
          <a:ext cx="27598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0" y="922244"/>
          <a:ext cx="2238374" cy="1712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65383"/>
          <a:ext cx="2393156" cy="1730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922244"/>
          <a:ext cx="2238374" cy="1712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lbania_SUT_2023/2023_framework%2089x89/SUT_2023_CUR/NA_Builder_1.04_AL%20-%202023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lbania_SUT_2018/2018_framework%2089x89/SUT_2018_CUR/NA_Builder_1.04_AL%20-%202018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-FILESRV\NA_Sinteza\Albania_SUT_2023\2023_framework%2089x89\SUT_2023_CP_free\1500-1600_2023%20-%20Cost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l"/>
      <sheetName val="Part"/>
      <sheetName val="ClasIt"/>
      <sheetName val="Clas"/>
      <sheetName val="Brdg"/>
      <sheetName val="Cor"/>
      <sheetName val="Dict"/>
      <sheetName val="Files"/>
      <sheetName val="SB"/>
      <sheetName val="Impl"/>
      <sheetName val="Aggr"/>
      <sheetName val="Frml"/>
      <sheetName val="Rls"/>
      <sheetName val="ScptRls"/>
      <sheetName val="Scpt"/>
      <sheetName val="DataIn"/>
      <sheetName val="DataOut"/>
      <sheetName val="Log"/>
      <sheetName val="Vw"/>
      <sheetName val="Scrt"/>
      <sheetName val="S90"/>
      <sheetName val="S90_ADJ"/>
      <sheetName val="S90_T"/>
      <sheetName val="U90"/>
      <sheetName val="U90_M"/>
      <sheetName val="U90_ADJ"/>
      <sheetName val="U90_C"/>
      <sheetName val="U90_B"/>
      <sheetName val="U90_T"/>
      <sheetName val="U90_RH"/>
      <sheetName val="U90_RV"/>
      <sheetName val="S66"/>
      <sheetName val="U66"/>
      <sheetName val="S37"/>
      <sheetName val="U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">
          <cell r="E5">
            <v>393255.91779376776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46.537581000000003</v>
          </cell>
          <cell r="BH5">
            <v>1.6997549699999999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S5">
            <v>23277.619207743955</v>
          </cell>
          <cell r="BU5">
            <v>6438.0344345438716</v>
          </cell>
          <cell r="BV5">
            <v>69066.871230971825</v>
          </cell>
        </row>
        <row r="6">
          <cell r="E6">
            <v>0</v>
          </cell>
          <cell r="F6">
            <v>5607.8041561880746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S6">
            <v>296.93962077450806</v>
          </cell>
          <cell r="BU6">
            <v>117.13234724292087</v>
          </cell>
          <cell r="BV6">
            <v>955.91658788710993</v>
          </cell>
        </row>
        <row r="7">
          <cell r="E7">
            <v>0</v>
          </cell>
          <cell r="F7">
            <v>0</v>
          </cell>
          <cell r="G7">
            <v>12448.115119860387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S7">
            <v>1680.2927601358099</v>
          </cell>
          <cell r="BU7">
            <v>533.97255787561789</v>
          </cell>
          <cell r="BV7">
            <v>3134.1743653221065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70859.013154359069</v>
          </cell>
          <cell r="I8">
            <v>0</v>
          </cell>
          <cell r="J8">
            <v>3.8314555349869979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14.589996901923952</v>
          </cell>
          <cell r="P8">
            <v>0</v>
          </cell>
          <cell r="Q8">
            <v>0</v>
          </cell>
          <cell r="R8">
            <v>1625.2012478961683</v>
          </cell>
          <cell r="S8">
            <v>363.49324596476924</v>
          </cell>
          <cell r="T8">
            <v>68.278971082765068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29.266929519599557</v>
          </cell>
          <cell r="AA8">
            <v>0</v>
          </cell>
          <cell r="AB8">
            <v>0</v>
          </cell>
          <cell r="AC8">
            <v>0</v>
          </cell>
          <cell r="AD8">
            <v>9.3859894957429759</v>
          </cell>
          <cell r="AE8">
            <v>0</v>
          </cell>
          <cell r="AF8">
            <v>0</v>
          </cell>
          <cell r="AG8">
            <v>6.6025820797234784</v>
          </cell>
          <cell r="AH8">
            <v>3.1886928621107975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S8">
            <v>4260.3196492412972</v>
          </cell>
          <cell r="BU8">
            <v>6636.3161300633774</v>
          </cell>
          <cell r="BV8">
            <v>2715.8021935658344</v>
          </cell>
        </row>
        <row r="9">
          <cell r="E9">
            <v>108005.02103245845</v>
          </cell>
          <cell r="F9">
            <v>0</v>
          </cell>
          <cell r="G9">
            <v>0</v>
          </cell>
          <cell r="H9">
            <v>414.47927824532775</v>
          </cell>
          <cell r="I9">
            <v>101462.00080870165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29.511007962808549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2.6577306138394077</v>
          </cell>
          <cell r="AA9">
            <v>5.8435424716563276</v>
          </cell>
          <cell r="AB9">
            <v>0</v>
          </cell>
          <cell r="AC9">
            <v>0</v>
          </cell>
          <cell r="AD9">
            <v>28.442266459733052</v>
          </cell>
          <cell r="AE9">
            <v>0</v>
          </cell>
          <cell r="AF9">
            <v>0.54456930560770622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9.5533733283358835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S9">
            <v>93806.075091680264</v>
          </cell>
          <cell r="BU9">
            <v>53122.492517224622</v>
          </cell>
          <cell r="BV9">
            <v>110019.14418702843</v>
          </cell>
        </row>
        <row r="10">
          <cell r="E10">
            <v>103.88929780724254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67538.328178225929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81.284159815019166</v>
          </cell>
          <cell r="P10">
            <v>0</v>
          </cell>
          <cell r="Q10">
            <v>33.801135352465764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401.50313563051986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S10">
            <v>84955.026657083377</v>
          </cell>
          <cell r="BU10">
            <v>19693.514167310452</v>
          </cell>
          <cell r="BV10">
            <v>27748.472496191207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32.843390401443152</v>
          </cell>
          <cell r="K11">
            <v>7767.8345237838221</v>
          </cell>
          <cell r="L11">
            <v>216.59004522775169</v>
          </cell>
          <cell r="M11">
            <v>0</v>
          </cell>
          <cell r="N11">
            <v>0</v>
          </cell>
          <cell r="O11">
            <v>0.40367580361054411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122.05384084662788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817.41494341274449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S11">
            <v>9736.4463660057245</v>
          </cell>
          <cell r="BU11">
            <v>2263.1459616385973</v>
          </cell>
          <cell r="BV11">
            <v>7873.0747606184796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364.7941103939516</v>
          </cell>
          <cell r="K12">
            <v>0</v>
          </cell>
          <cell r="L12">
            <v>9380.9480143429864</v>
          </cell>
          <cell r="M12">
            <v>1291.848722474801</v>
          </cell>
          <cell r="N12">
            <v>0</v>
          </cell>
          <cell r="O12">
            <v>1.4820668789701403</v>
          </cell>
          <cell r="P12">
            <v>0</v>
          </cell>
          <cell r="Q12">
            <v>1.2092094176970791</v>
          </cell>
          <cell r="R12">
            <v>118.5186961483041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6.6974811468753073</v>
          </cell>
          <cell r="AA12">
            <v>30.727261059321343</v>
          </cell>
          <cell r="AB12">
            <v>0</v>
          </cell>
          <cell r="AC12">
            <v>0</v>
          </cell>
          <cell r="AD12">
            <v>100.45610668789833</v>
          </cell>
          <cell r="AE12">
            <v>0</v>
          </cell>
          <cell r="AF12">
            <v>0</v>
          </cell>
          <cell r="AG12">
            <v>5.8541292853604352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S12">
            <v>14411.357865525742</v>
          </cell>
          <cell r="BU12">
            <v>3246.8851885560398</v>
          </cell>
          <cell r="BV12">
            <v>5789.5966663879317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6535.4951376675235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131.4423951028545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X13">
            <v>0</v>
          </cell>
          <cell r="AY13">
            <v>0</v>
          </cell>
          <cell r="AZ13">
            <v>1.5207550000000001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11.93470314</v>
          </cell>
          <cell r="BH13">
            <v>0.295655</v>
          </cell>
          <cell r="BI13">
            <v>0.25179754999999998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S13">
            <v>18.756593012045098</v>
          </cell>
          <cell r="BU13">
            <v>256.73334869886054</v>
          </cell>
          <cell r="BV13">
            <v>1033.4508788407543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55.578382527734632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2481.8119999999999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169.61173707068636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S14">
            <v>58439.448431418998</v>
          </cell>
          <cell r="BU14">
            <v>45311.199973917472</v>
          </cell>
          <cell r="BV14">
            <v>25254.491873700157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195.61520553381681</v>
          </cell>
          <cell r="I15">
            <v>0</v>
          </cell>
          <cell r="J15">
            <v>0</v>
          </cell>
          <cell r="K15">
            <v>75.25310643615677</v>
          </cell>
          <cell r="L15">
            <v>1.4782888843126512</v>
          </cell>
          <cell r="M15">
            <v>64.441399138782316</v>
          </cell>
          <cell r="N15">
            <v>0</v>
          </cell>
          <cell r="O15">
            <v>4959.4548140907673</v>
          </cell>
          <cell r="P15">
            <v>4.0949967975851678</v>
          </cell>
          <cell r="Q15">
            <v>292.85409960377007</v>
          </cell>
          <cell r="R15">
            <v>652.75743628402165</v>
          </cell>
          <cell r="S15">
            <v>0</v>
          </cell>
          <cell r="T15">
            <v>55.915138832433591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S15">
            <v>57333.567469706126</v>
          </cell>
          <cell r="BU15">
            <v>12402.476222046698</v>
          </cell>
          <cell r="BV15">
            <v>21789.437267338541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4813.1589084600646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S16">
            <v>22085.476960728705</v>
          </cell>
          <cell r="BU16">
            <v>4636.0917057415472</v>
          </cell>
          <cell r="BV16">
            <v>13693.97109588358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1.0720125743422284</v>
          </cell>
          <cell r="J17">
            <v>218.56385147952497</v>
          </cell>
          <cell r="K17">
            <v>21.259717901925658</v>
          </cell>
          <cell r="L17">
            <v>13.039029889254058</v>
          </cell>
          <cell r="M17">
            <v>137.36350140796969</v>
          </cell>
          <cell r="N17">
            <v>0</v>
          </cell>
          <cell r="O17">
            <v>213.61485503574997</v>
          </cell>
          <cell r="P17">
            <v>0</v>
          </cell>
          <cell r="Q17">
            <v>7008.7345343412317</v>
          </cell>
          <cell r="R17">
            <v>16.937099942945121</v>
          </cell>
          <cell r="S17">
            <v>0</v>
          </cell>
          <cell r="T17">
            <v>294.01641621480275</v>
          </cell>
          <cell r="U17">
            <v>0</v>
          </cell>
          <cell r="V17">
            <v>0</v>
          </cell>
          <cell r="W17">
            <v>114.9756148158484</v>
          </cell>
          <cell r="X17">
            <v>0</v>
          </cell>
          <cell r="Y17">
            <v>2.453780711592211</v>
          </cell>
          <cell r="Z17">
            <v>368.61743607606815</v>
          </cell>
          <cell r="AA17">
            <v>59.873468479132676</v>
          </cell>
          <cell r="AB17">
            <v>0</v>
          </cell>
          <cell r="AC17">
            <v>0</v>
          </cell>
          <cell r="AD17">
            <v>174.04854881602071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S17">
            <v>25073.388181742612</v>
          </cell>
          <cell r="BU17">
            <v>6353.1226983505649</v>
          </cell>
          <cell r="BV17">
            <v>9742.4725301310791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947.61547991404325</v>
          </cell>
          <cell r="I18">
            <v>0</v>
          </cell>
          <cell r="J18">
            <v>1.3527673631803674</v>
          </cell>
          <cell r="K18">
            <v>7.4394705982512397</v>
          </cell>
          <cell r="L18">
            <v>0</v>
          </cell>
          <cell r="M18">
            <v>0</v>
          </cell>
          <cell r="N18">
            <v>0</v>
          </cell>
          <cell r="O18">
            <v>446.83105373538905</v>
          </cell>
          <cell r="P18">
            <v>0</v>
          </cell>
          <cell r="Q18">
            <v>46.161942733369237</v>
          </cell>
          <cell r="R18">
            <v>56426.905355705516</v>
          </cell>
          <cell r="S18">
            <v>29.771823208391307</v>
          </cell>
          <cell r="T18">
            <v>516.95786063881008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42.933982640404501</v>
          </cell>
          <cell r="AA18">
            <v>7.1504938470301758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8.0789312217479967</v>
          </cell>
          <cell r="AH18">
            <v>3.5079467916104305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S18">
            <v>21986.774502779572</v>
          </cell>
          <cell r="BU18">
            <v>7879.3080029095199</v>
          </cell>
          <cell r="BV18">
            <v>26646.133870689286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2327.5620729507118</v>
          </cell>
          <cell r="I19">
            <v>0</v>
          </cell>
          <cell r="J19">
            <v>0</v>
          </cell>
          <cell r="K19">
            <v>410.39839555252968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1.6063078190642681</v>
          </cell>
          <cell r="R19">
            <v>180.15134186984795</v>
          </cell>
          <cell r="S19">
            <v>29359.416992588267</v>
          </cell>
          <cell r="T19">
            <v>1417.8063747237854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89.77842274604555</v>
          </cell>
          <cell r="AB19">
            <v>0</v>
          </cell>
          <cell r="AC19">
            <v>0</v>
          </cell>
          <cell r="AD19">
            <v>3467.9165454426225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S19">
            <v>55796.162054853157</v>
          </cell>
          <cell r="BU19">
            <v>12536.971157523745</v>
          </cell>
          <cell r="BV19">
            <v>20214.072535897481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11.899925003307191</v>
          </cell>
          <cell r="I20">
            <v>0</v>
          </cell>
          <cell r="J20">
            <v>193.47652088828511</v>
          </cell>
          <cell r="K20">
            <v>0</v>
          </cell>
          <cell r="L20">
            <v>0</v>
          </cell>
          <cell r="M20">
            <v>5.2367870330818658</v>
          </cell>
          <cell r="N20">
            <v>0</v>
          </cell>
          <cell r="O20">
            <v>7.0008917940457227</v>
          </cell>
          <cell r="P20">
            <v>0</v>
          </cell>
          <cell r="Q20">
            <v>38.402102544246496</v>
          </cell>
          <cell r="R20">
            <v>8.6339008498166656</v>
          </cell>
          <cell r="S20">
            <v>1122.4690189296457</v>
          </cell>
          <cell r="T20">
            <v>37982.387407283124</v>
          </cell>
          <cell r="U20">
            <v>0</v>
          </cell>
          <cell r="V20">
            <v>10.570400400776517</v>
          </cell>
          <cell r="W20">
            <v>51.137246913178963</v>
          </cell>
          <cell r="X20">
            <v>0</v>
          </cell>
          <cell r="Y20">
            <v>0</v>
          </cell>
          <cell r="Z20">
            <v>628.82207571577669</v>
          </cell>
          <cell r="AA20">
            <v>580.38572308053097</v>
          </cell>
          <cell r="AB20">
            <v>0</v>
          </cell>
          <cell r="AC20">
            <v>0</v>
          </cell>
          <cell r="AD20">
            <v>86.575382872477519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S20">
            <v>23733.750079739795</v>
          </cell>
          <cell r="BU20">
            <v>6698.3245696999638</v>
          </cell>
          <cell r="BV20">
            <v>9768.2945044796797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68.903627471694008</v>
          </cell>
          <cell r="S21">
            <v>0</v>
          </cell>
          <cell r="T21">
            <v>0</v>
          </cell>
          <cell r="U21">
            <v>1003.9984414437848</v>
          </cell>
          <cell r="V21">
            <v>0</v>
          </cell>
          <cell r="W21">
            <v>222.06514851227516</v>
          </cell>
          <cell r="X21">
            <v>0</v>
          </cell>
          <cell r="Y21">
            <v>0</v>
          </cell>
          <cell r="Z21">
            <v>0</v>
          </cell>
          <cell r="AA21">
            <v>37.134898045576712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S21">
            <v>29937.733926598172</v>
          </cell>
          <cell r="BU21">
            <v>7277.1638917736727</v>
          </cell>
          <cell r="BV21">
            <v>8037.9171963143308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100.41147274952561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268.75734094312793</v>
          </cell>
          <cell r="U22">
            <v>0</v>
          </cell>
          <cell r="V22">
            <v>7893.229826321457</v>
          </cell>
          <cell r="W22">
            <v>129.75750657350352</v>
          </cell>
          <cell r="X22">
            <v>0</v>
          </cell>
          <cell r="Y22">
            <v>0</v>
          </cell>
          <cell r="Z22">
            <v>0</v>
          </cell>
          <cell r="AA22">
            <v>11.917489745050295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S22">
            <v>40610.20151608676</v>
          </cell>
          <cell r="BU22">
            <v>9467.3529028218236</v>
          </cell>
          <cell r="BV22">
            <v>15361.628909613923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32.354038979665667</v>
          </cell>
          <cell r="P23">
            <v>0</v>
          </cell>
          <cell r="Q23">
            <v>0</v>
          </cell>
          <cell r="R23">
            <v>2.8568709708509616</v>
          </cell>
          <cell r="S23">
            <v>12.030565873057155</v>
          </cell>
          <cell r="T23">
            <v>85.620513399180297</v>
          </cell>
          <cell r="U23">
            <v>0</v>
          </cell>
          <cell r="V23">
            <v>286.89389675241665</v>
          </cell>
          <cell r="W23">
            <v>1458.5601705999343</v>
          </cell>
          <cell r="X23">
            <v>0</v>
          </cell>
          <cell r="Y23">
            <v>0</v>
          </cell>
          <cell r="Z23">
            <v>239.29856300386413</v>
          </cell>
          <cell r="AA23">
            <v>245.67507859763015</v>
          </cell>
          <cell r="AB23">
            <v>0</v>
          </cell>
          <cell r="AC23">
            <v>0</v>
          </cell>
          <cell r="AD23">
            <v>13.653784205790309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S23">
            <v>42034.988360768359</v>
          </cell>
          <cell r="BU23">
            <v>9885.8888669674034</v>
          </cell>
          <cell r="BV23">
            <v>14326.535899992843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37.719954620037456</v>
          </cell>
          <cell r="N24">
            <v>0</v>
          </cell>
          <cell r="O24">
            <v>0</v>
          </cell>
          <cell r="P24">
            <v>0</v>
          </cell>
          <cell r="Q24">
            <v>904.98725671582361</v>
          </cell>
          <cell r="R24">
            <v>0</v>
          </cell>
          <cell r="S24">
            <v>0</v>
          </cell>
          <cell r="T24">
            <v>16.758940599571932</v>
          </cell>
          <cell r="U24">
            <v>0</v>
          </cell>
          <cell r="V24">
            <v>652.47585206938777</v>
          </cell>
          <cell r="W24">
            <v>66.652820849204261</v>
          </cell>
          <cell r="X24">
            <v>7046.7626291509787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S24">
            <v>41145.180365529988</v>
          </cell>
          <cell r="BU24">
            <v>8912.6621246978575</v>
          </cell>
          <cell r="BV24">
            <v>15683.572537409487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153.06092803594495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623.42099080872049</v>
          </cell>
          <cell r="Z25">
            <v>39.737976972652788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S25">
            <v>4273.5506078035614</v>
          </cell>
          <cell r="BU25">
            <v>1136.0061537851273</v>
          </cell>
          <cell r="BV25">
            <v>2743.6633551961304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3.1428843022433237</v>
          </cell>
          <cell r="I26">
            <v>0</v>
          </cell>
          <cell r="J26">
            <v>74.435216688203298</v>
          </cell>
          <cell r="K26">
            <v>317.26766900180604</v>
          </cell>
          <cell r="L26">
            <v>0</v>
          </cell>
          <cell r="M26">
            <v>0</v>
          </cell>
          <cell r="N26">
            <v>0</v>
          </cell>
          <cell r="O26">
            <v>0.2768062653329445</v>
          </cell>
          <cell r="P26">
            <v>0</v>
          </cell>
          <cell r="Q26">
            <v>0</v>
          </cell>
          <cell r="R26">
            <v>2.3755260958869928</v>
          </cell>
          <cell r="S26">
            <v>0</v>
          </cell>
          <cell r="T26">
            <v>342.61124979334335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15277.940812240231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S26">
            <v>20178.878421663434</v>
          </cell>
          <cell r="BU26">
            <v>5131.0167933531729</v>
          </cell>
          <cell r="BV26">
            <v>11786.773379122447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24.48158093793754</v>
          </cell>
          <cell r="L27">
            <v>0</v>
          </cell>
          <cell r="M27">
            <v>2.9641597672246096</v>
          </cell>
          <cell r="N27">
            <v>0</v>
          </cell>
          <cell r="O27">
            <v>0</v>
          </cell>
          <cell r="P27">
            <v>0</v>
          </cell>
          <cell r="Q27">
            <v>29.059840154186844</v>
          </cell>
          <cell r="R27">
            <v>0</v>
          </cell>
          <cell r="S27">
            <v>0</v>
          </cell>
          <cell r="T27">
            <v>439.14762297505212</v>
          </cell>
          <cell r="U27">
            <v>479.18055855621526</v>
          </cell>
          <cell r="V27">
            <v>2.7863737454920474</v>
          </cell>
          <cell r="W27">
            <v>28.373053422545475</v>
          </cell>
          <cell r="X27">
            <v>0</v>
          </cell>
          <cell r="Y27">
            <v>0</v>
          </cell>
          <cell r="Z27">
            <v>0</v>
          </cell>
          <cell r="AA27">
            <v>5645.434500905586</v>
          </cell>
          <cell r="AB27">
            <v>0</v>
          </cell>
          <cell r="AC27">
            <v>0</v>
          </cell>
          <cell r="AD27">
            <v>15.144270359883583</v>
          </cell>
          <cell r="AE27">
            <v>209.88605466661116</v>
          </cell>
          <cell r="AF27">
            <v>13.755820659650659</v>
          </cell>
          <cell r="AG27">
            <v>0</v>
          </cell>
          <cell r="AH27">
            <v>2.1561393230597736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0</v>
          </cell>
          <cell r="BU27">
            <v>74.344254658402619</v>
          </cell>
          <cell r="BV27">
            <v>108.89649474862536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864.76628662764233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300.90049536594989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80380.767399087039</v>
          </cell>
          <cell r="AC28">
            <v>0</v>
          </cell>
          <cell r="AD28">
            <v>0</v>
          </cell>
          <cell r="AE28">
            <v>2748.9464753965981</v>
          </cell>
          <cell r="AF28">
            <v>0</v>
          </cell>
          <cell r="AG28">
            <v>30.614988507478085</v>
          </cell>
          <cell r="AH28">
            <v>0</v>
          </cell>
          <cell r="AI28">
            <v>711.93943711100712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559.17794622399367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2079.6672223443811</v>
          </cell>
          <cell r="AW28">
            <v>0</v>
          </cell>
          <cell r="AX28">
            <v>118.08209943942131</v>
          </cell>
          <cell r="AY28">
            <v>55.422309192508216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33.273355222866016</v>
          </cell>
          <cell r="BO28">
            <v>0</v>
          </cell>
          <cell r="BP28">
            <v>0</v>
          </cell>
          <cell r="BQ28">
            <v>0</v>
          </cell>
          <cell r="BS28">
            <v>15830.231895179357</v>
          </cell>
          <cell r="BU28">
            <v>13016.914175339736</v>
          </cell>
          <cell r="BV28">
            <v>652.11616238017393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16000.611428910403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S29">
            <v>3.4674850629091175E-2</v>
          </cell>
          <cell r="BU29">
            <v>482.83375996210856</v>
          </cell>
          <cell r="BV29">
            <v>89.802357191787294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137.11372957741412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13814.914131851698</v>
          </cell>
          <cell r="AE30">
            <v>2737.7771317031425</v>
          </cell>
          <cell r="AF30">
            <v>0</v>
          </cell>
          <cell r="AG30">
            <v>16.114272869767372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309.78073935813313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1.1717657767576179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291.70159016369166</v>
          </cell>
          <cell r="BN30">
            <v>0</v>
          </cell>
          <cell r="BO30">
            <v>53.103286948450595</v>
          </cell>
          <cell r="BP30">
            <v>0</v>
          </cell>
          <cell r="BQ30">
            <v>0</v>
          </cell>
          <cell r="BS30">
            <v>4866.4304819227618</v>
          </cell>
          <cell r="BU30">
            <v>1241.725186669707</v>
          </cell>
          <cell r="BV30">
            <v>3787.3700423437508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614.39716551552476</v>
          </cell>
          <cell r="I31">
            <v>0</v>
          </cell>
          <cell r="J31">
            <v>18.905815684204327</v>
          </cell>
          <cell r="K31">
            <v>967.32002587246279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277.20324924563459</v>
          </cell>
          <cell r="S31">
            <v>0</v>
          </cell>
          <cell r="T31">
            <v>555.57583594065909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272.03497724092739</v>
          </cell>
          <cell r="AA31">
            <v>0</v>
          </cell>
          <cell r="AB31">
            <v>266.93667063125781</v>
          </cell>
          <cell r="AC31">
            <v>6.9838348729966927E-3</v>
          </cell>
          <cell r="AD31">
            <v>108.64754593075115</v>
          </cell>
          <cell r="AE31">
            <v>484695.38240983721</v>
          </cell>
          <cell r="AF31">
            <v>19.806590721958504</v>
          </cell>
          <cell r="AG31">
            <v>1067.8926999819391</v>
          </cell>
          <cell r="AH31">
            <v>747.11231890385716</v>
          </cell>
          <cell r="AI31">
            <v>1473.7770074863652</v>
          </cell>
          <cell r="AJ31">
            <v>0</v>
          </cell>
          <cell r="AK31">
            <v>0</v>
          </cell>
          <cell r="AL31">
            <v>30.28635580011688</v>
          </cell>
          <cell r="AM31">
            <v>0</v>
          </cell>
          <cell r="AN31">
            <v>2354.0994439078436</v>
          </cell>
          <cell r="AO31">
            <v>0</v>
          </cell>
          <cell r="AP31">
            <v>0</v>
          </cell>
          <cell r="AQ31">
            <v>0</v>
          </cell>
          <cell r="AR31">
            <v>11.745955464085018</v>
          </cell>
          <cell r="AS31">
            <v>0</v>
          </cell>
          <cell r="AT31">
            <v>0</v>
          </cell>
          <cell r="AU31">
            <v>0</v>
          </cell>
          <cell r="AV31">
            <v>2169.8483543771727</v>
          </cell>
          <cell r="AW31">
            <v>0</v>
          </cell>
          <cell r="AX31">
            <v>0</v>
          </cell>
          <cell r="AY31">
            <v>1790.4396598364108</v>
          </cell>
          <cell r="AZ31">
            <v>0</v>
          </cell>
          <cell r="BA31">
            <v>0</v>
          </cell>
          <cell r="BB31">
            <v>0</v>
          </cell>
          <cell r="BC31">
            <v>492.30094672701154</v>
          </cell>
          <cell r="BD31">
            <v>0</v>
          </cell>
          <cell r="BE31">
            <v>886.4064255190583</v>
          </cell>
          <cell r="BF31">
            <v>788.7692885863305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136.31290683492884</v>
          </cell>
          <cell r="BO31">
            <v>0</v>
          </cell>
          <cell r="BP31">
            <v>0</v>
          </cell>
          <cell r="BQ31">
            <v>0</v>
          </cell>
          <cell r="BS31">
            <v>495.40784717648546</v>
          </cell>
          <cell r="BU31">
            <v>12446.033175186047</v>
          </cell>
          <cell r="BV31">
            <v>8695.4787161873737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459.17843199829395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7.5616339985268555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47.1853143972358</v>
          </cell>
          <cell r="AB32">
            <v>0</v>
          </cell>
          <cell r="AC32">
            <v>0</v>
          </cell>
          <cell r="AD32">
            <v>22.064803103056608</v>
          </cell>
          <cell r="AE32">
            <v>939.02566742630756</v>
          </cell>
          <cell r="AF32">
            <v>32734.813070797965</v>
          </cell>
          <cell r="AG32">
            <v>288.52112218597642</v>
          </cell>
          <cell r="AH32">
            <v>418.75217323842895</v>
          </cell>
          <cell r="AI32">
            <v>155.53248138498185</v>
          </cell>
          <cell r="AJ32">
            <v>0</v>
          </cell>
          <cell r="AK32">
            <v>0</v>
          </cell>
          <cell r="AL32">
            <v>1.7869893422249647</v>
          </cell>
          <cell r="AM32">
            <v>0</v>
          </cell>
          <cell r="AN32">
            <v>70.108703540901899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268.59826490895557</v>
          </cell>
          <cell r="AW32">
            <v>0</v>
          </cell>
          <cell r="AX32">
            <v>0</v>
          </cell>
          <cell r="AY32">
            <v>1157.6706759053773</v>
          </cell>
          <cell r="AZ32">
            <v>0</v>
          </cell>
          <cell r="BA32">
            <v>0</v>
          </cell>
          <cell r="BB32">
            <v>0</v>
          </cell>
          <cell r="BC32">
            <v>217.00692694377742</v>
          </cell>
          <cell r="BD32">
            <v>0</v>
          </cell>
          <cell r="BE32">
            <v>120.42783725042074</v>
          </cell>
          <cell r="BF32">
            <v>15.800938760153198</v>
          </cell>
          <cell r="BG32">
            <v>0</v>
          </cell>
          <cell r="BH32">
            <v>19.945249768568583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1.8561648580611994</v>
          </cell>
          <cell r="BO32">
            <v>26.96808746853959</v>
          </cell>
          <cell r="BP32">
            <v>0</v>
          </cell>
          <cell r="BQ32">
            <v>0</v>
          </cell>
          <cell r="BS32">
            <v>1092.321205536047</v>
          </cell>
          <cell r="BU32">
            <v>4307.342039578476</v>
          </cell>
          <cell r="BV32">
            <v>-3696.0189538453847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245.21178215635538</v>
          </cell>
          <cell r="I33">
            <v>2938.4455363526745</v>
          </cell>
          <cell r="J33">
            <v>18.905815684204327</v>
          </cell>
          <cell r="K33">
            <v>729.65755360679066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322.18414581302255</v>
          </cell>
          <cell r="R33">
            <v>273.77648556793218</v>
          </cell>
          <cell r="S33">
            <v>572.42625274386785</v>
          </cell>
          <cell r="T33">
            <v>656.16310600305076</v>
          </cell>
          <cell r="U33">
            <v>0</v>
          </cell>
          <cell r="V33">
            <v>290.84935948220914</v>
          </cell>
          <cell r="W33">
            <v>55.154457529173108</v>
          </cell>
          <cell r="X33">
            <v>0</v>
          </cell>
          <cell r="Y33">
            <v>0</v>
          </cell>
          <cell r="Z33">
            <v>159.29022767381755</v>
          </cell>
          <cell r="AA33">
            <v>3.591136909841822</v>
          </cell>
          <cell r="AB33">
            <v>0</v>
          </cell>
          <cell r="AC33">
            <v>0</v>
          </cell>
          <cell r="AD33">
            <v>0</v>
          </cell>
          <cell r="AE33">
            <v>3604.3421798736722</v>
          </cell>
          <cell r="AF33">
            <v>6.1554483843857728</v>
          </cell>
          <cell r="AG33">
            <v>191215.64983547362</v>
          </cell>
          <cell r="AH33">
            <v>4599.8148900450369</v>
          </cell>
          <cell r="AI33">
            <v>671.73758038563233</v>
          </cell>
          <cell r="AJ33">
            <v>0</v>
          </cell>
          <cell r="AK33">
            <v>0</v>
          </cell>
          <cell r="AL33">
            <v>22.375589999999999</v>
          </cell>
          <cell r="AM33">
            <v>0</v>
          </cell>
          <cell r="AN33">
            <v>1865.2619129248017</v>
          </cell>
          <cell r="AO33">
            <v>189.65441165910266</v>
          </cell>
          <cell r="AP33">
            <v>0</v>
          </cell>
          <cell r="AQ33">
            <v>45.482483920719893</v>
          </cell>
          <cell r="AR33">
            <v>1082.9465186334176</v>
          </cell>
          <cell r="AS33">
            <v>0</v>
          </cell>
          <cell r="AT33">
            <v>0</v>
          </cell>
          <cell r="AU33">
            <v>0</v>
          </cell>
          <cell r="AV33">
            <v>257.7365056217937</v>
          </cell>
          <cell r="AW33">
            <v>0</v>
          </cell>
          <cell r="AX33">
            <v>761.15246233802816</v>
          </cell>
          <cell r="AY33">
            <v>180.59255866224609</v>
          </cell>
          <cell r="AZ33">
            <v>0</v>
          </cell>
          <cell r="BA33">
            <v>0</v>
          </cell>
          <cell r="BB33">
            <v>0.305141</v>
          </cell>
          <cell r="BC33">
            <v>0</v>
          </cell>
          <cell r="BD33">
            <v>0</v>
          </cell>
          <cell r="BE33">
            <v>0</v>
          </cell>
          <cell r="BF33">
            <v>829.43099588873292</v>
          </cell>
          <cell r="BG33">
            <v>296.24398364999996</v>
          </cell>
          <cell r="BH33">
            <v>228.55806486680774</v>
          </cell>
          <cell r="BI33">
            <v>928.37954515967556</v>
          </cell>
          <cell r="BJ33">
            <v>4.1050710000000006</v>
          </cell>
          <cell r="BK33">
            <v>5.68207639096652</v>
          </cell>
          <cell r="BL33">
            <v>125.16471059090354</v>
          </cell>
          <cell r="BM33">
            <v>0</v>
          </cell>
          <cell r="BN33">
            <v>352.08887130030519</v>
          </cell>
          <cell r="BO33">
            <v>435.10991259005971</v>
          </cell>
          <cell r="BP33">
            <v>0</v>
          </cell>
          <cell r="BQ33">
            <v>0</v>
          </cell>
          <cell r="BS33">
            <v>562.7109240640242</v>
          </cell>
          <cell r="BU33">
            <v>15291.368679313313</v>
          </cell>
          <cell r="BV33">
            <v>-223091.70405410737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3604.4369701455471</v>
          </cell>
          <cell r="J34">
            <v>193.72937974448766</v>
          </cell>
          <cell r="K34">
            <v>592.67114787937589</v>
          </cell>
          <cell r="L34">
            <v>0</v>
          </cell>
          <cell r="M34">
            <v>51.585181272452886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110.90007643290218</v>
          </cell>
          <cell r="S34">
            <v>0</v>
          </cell>
          <cell r="T34">
            <v>1492.1356280710067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60.737846561727437</v>
          </cell>
          <cell r="AA34">
            <v>0</v>
          </cell>
          <cell r="AB34">
            <v>61.19963984501031</v>
          </cell>
          <cell r="AC34">
            <v>0</v>
          </cell>
          <cell r="AD34">
            <v>0</v>
          </cell>
          <cell r="AE34">
            <v>2446.7882462153279</v>
          </cell>
          <cell r="AF34">
            <v>2517.784720472906</v>
          </cell>
          <cell r="AG34">
            <v>6247.6116244046079</v>
          </cell>
          <cell r="AH34">
            <v>122919.7851616636</v>
          </cell>
          <cell r="AI34">
            <v>64.170781454143324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2699.5931057978423</v>
          </cell>
          <cell r="AO34">
            <v>0</v>
          </cell>
          <cell r="AP34">
            <v>0</v>
          </cell>
          <cell r="AQ34">
            <v>564.0404439939316</v>
          </cell>
          <cell r="AR34">
            <v>322.71208604083114</v>
          </cell>
          <cell r="AS34">
            <v>0</v>
          </cell>
          <cell r="AT34">
            <v>0</v>
          </cell>
          <cell r="AU34">
            <v>0</v>
          </cell>
          <cell r="AV34">
            <v>129.70428221944434</v>
          </cell>
          <cell r="AW34">
            <v>0</v>
          </cell>
          <cell r="AX34">
            <v>912.41700453751628</v>
          </cell>
          <cell r="AY34">
            <v>122.81519383832816</v>
          </cell>
          <cell r="AZ34">
            <v>0</v>
          </cell>
          <cell r="BA34">
            <v>0</v>
          </cell>
          <cell r="BB34">
            <v>2.1955144881085369</v>
          </cell>
          <cell r="BC34">
            <v>97.281227233675452</v>
          </cell>
          <cell r="BD34">
            <v>0</v>
          </cell>
          <cell r="BE34">
            <v>1154.2738083369657</v>
          </cell>
          <cell r="BF34">
            <v>28.601099317201793</v>
          </cell>
          <cell r="BG34">
            <v>0.87229000000000001</v>
          </cell>
          <cell r="BH34">
            <v>2.4688112565762843</v>
          </cell>
          <cell r="BI34">
            <v>0</v>
          </cell>
          <cell r="BJ34">
            <v>0</v>
          </cell>
          <cell r="BK34">
            <v>0</v>
          </cell>
          <cell r="BL34">
            <v>27.195356660157554</v>
          </cell>
          <cell r="BM34">
            <v>0</v>
          </cell>
          <cell r="BN34">
            <v>350.7223499306636</v>
          </cell>
          <cell r="BO34">
            <v>213.16833194675718</v>
          </cell>
          <cell r="BP34">
            <v>0</v>
          </cell>
          <cell r="BQ34">
            <v>0</v>
          </cell>
          <cell r="BS34">
            <v>0</v>
          </cell>
          <cell r="BU34">
            <v>7667.7419133286639</v>
          </cell>
          <cell r="BV34">
            <v>-142814.17237658566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379.23947939375563</v>
          </cell>
          <cell r="I35">
            <v>557.31527181212095</v>
          </cell>
          <cell r="J35">
            <v>1035.8087180985644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447.39669058803753</v>
          </cell>
          <cell r="S35">
            <v>0</v>
          </cell>
          <cell r="T35">
            <v>1594.3883235372243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41.032425067474705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5273.5549675548873</v>
          </cell>
          <cell r="AF35">
            <v>280.66436426314323</v>
          </cell>
          <cell r="AG35">
            <v>7427.4062029519455</v>
          </cell>
          <cell r="AH35">
            <v>980.67541657948061</v>
          </cell>
          <cell r="AI35">
            <v>58180.551716667163</v>
          </cell>
          <cell r="AJ35">
            <v>85.349227414427276</v>
          </cell>
          <cell r="AK35">
            <v>0</v>
          </cell>
          <cell r="AL35">
            <v>135.34510091983694</v>
          </cell>
          <cell r="AM35">
            <v>0</v>
          </cell>
          <cell r="AN35">
            <v>1039.6844240476998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8.3185864168087953</v>
          </cell>
          <cell r="AY35">
            <v>0</v>
          </cell>
          <cell r="AZ35">
            <v>0</v>
          </cell>
          <cell r="BA35">
            <v>62.078092800429005</v>
          </cell>
          <cell r="BB35">
            <v>0</v>
          </cell>
          <cell r="BC35">
            <v>823.91212901053996</v>
          </cell>
          <cell r="BD35">
            <v>0</v>
          </cell>
          <cell r="BE35">
            <v>209.90163413704673</v>
          </cell>
          <cell r="BF35">
            <v>628.0385979297987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2.4845055685984754</v>
          </cell>
          <cell r="BM35">
            <v>0</v>
          </cell>
          <cell r="BN35">
            <v>0</v>
          </cell>
          <cell r="BO35">
            <v>17.575636331468537</v>
          </cell>
          <cell r="BP35">
            <v>0</v>
          </cell>
          <cell r="BQ35">
            <v>0</v>
          </cell>
          <cell r="BS35">
            <v>41060.290763792706</v>
          </cell>
          <cell r="BU35">
            <v>620.32922582520632</v>
          </cell>
          <cell r="BV35">
            <v>-64744.339325523884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4561.6556627628916</v>
          </cell>
          <cell r="AK36">
            <v>0</v>
          </cell>
          <cell r="AL36">
            <v>55.701420167336458</v>
          </cell>
          <cell r="AM36">
            <v>0</v>
          </cell>
          <cell r="AN36">
            <v>669.55298050812496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1.7982298737990134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S36">
            <v>31039.552373978913</v>
          </cell>
          <cell r="BU36">
            <v>24.731986060319706</v>
          </cell>
          <cell r="BV36">
            <v>-10894.944635885337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15018.634372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38.044628823300449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S37">
            <v>15772.891480199247</v>
          </cell>
          <cell r="BU37">
            <v>12.837042348095812</v>
          </cell>
          <cell r="BV37">
            <v>-2412.9635678540494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103.17036254490577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736.92262221434942</v>
          </cell>
          <cell r="AF38">
            <v>2.5286168090384491</v>
          </cell>
          <cell r="AG38">
            <v>0</v>
          </cell>
          <cell r="AH38">
            <v>21.582762302184058</v>
          </cell>
          <cell r="AI38">
            <v>829.5759461375194</v>
          </cell>
          <cell r="AJ38">
            <v>225.12731587223254</v>
          </cell>
          <cell r="AK38">
            <v>0</v>
          </cell>
          <cell r="AL38">
            <v>41701.462073407303</v>
          </cell>
          <cell r="AM38">
            <v>327.08597266398084</v>
          </cell>
          <cell r="AN38">
            <v>1.1866402917386183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11.08897995517666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3.1373372266280661</v>
          </cell>
          <cell r="BF38">
            <v>4.6758869292912317</v>
          </cell>
          <cell r="BG38">
            <v>250.06623775</v>
          </cell>
          <cell r="BH38">
            <v>0</v>
          </cell>
          <cell r="BI38">
            <v>66.234595999999996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5.2352959285225422</v>
          </cell>
          <cell r="BP38">
            <v>0</v>
          </cell>
          <cell r="BQ38">
            <v>0</v>
          </cell>
          <cell r="BS38">
            <v>9811.9666471007331</v>
          </cell>
          <cell r="BU38">
            <v>644.13921106181465</v>
          </cell>
          <cell r="BV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3.2626298497994672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10568.929770102672</v>
          </cell>
          <cell r="AN39">
            <v>10.704493918613199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10.416342814419531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S39">
            <v>320.13269631375465</v>
          </cell>
          <cell r="BU39">
            <v>63.774856118876656</v>
          </cell>
          <cell r="BV39">
            <v>5095.6759438142099</v>
          </cell>
        </row>
        <row r="40">
          <cell r="E40">
            <v>30642.367140296548</v>
          </cell>
          <cell r="F40">
            <v>0</v>
          </cell>
          <cell r="G40">
            <v>0</v>
          </cell>
          <cell r="H40">
            <v>183.49655157298716</v>
          </cell>
          <cell r="I40">
            <v>221.29670648475229</v>
          </cell>
          <cell r="J40">
            <v>0</v>
          </cell>
          <cell r="K40">
            <v>0</v>
          </cell>
          <cell r="L40">
            <v>53.646689138187135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79.202143857555143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11.735803412212482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2068.8149647190503</v>
          </cell>
          <cell r="AF40">
            <v>7.9307443206668946</v>
          </cell>
          <cell r="AG40">
            <v>4188.1897690836013</v>
          </cell>
          <cell r="AH40">
            <v>2890.1023974537043</v>
          </cell>
          <cell r="AI40">
            <v>3.4643561094963649</v>
          </cell>
          <cell r="AJ40">
            <v>0</v>
          </cell>
          <cell r="AK40">
            <v>0</v>
          </cell>
          <cell r="AL40">
            <v>17.308510814739694</v>
          </cell>
          <cell r="AM40">
            <v>6.8500126993740658</v>
          </cell>
          <cell r="AN40">
            <v>131359.8006796246</v>
          </cell>
          <cell r="AO40">
            <v>0.410510093537372</v>
          </cell>
          <cell r="AP40">
            <v>11.05702841534343</v>
          </cell>
          <cell r="AQ40">
            <v>0</v>
          </cell>
          <cell r="AR40">
            <v>211.29183959343717</v>
          </cell>
          <cell r="AS40">
            <v>0</v>
          </cell>
          <cell r="AT40">
            <v>0</v>
          </cell>
          <cell r="AU40">
            <v>0</v>
          </cell>
          <cell r="AV40">
            <v>221.95383557990323</v>
          </cell>
          <cell r="AW40">
            <v>0</v>
          </cell>
          <cell r="AX40">
            <v>13.952518725781401</v>
          </cell>
          <cell r="AY40">
            <v>3.4789724246109106</v>
          </cell>
          <cell r="AZ40">
            <v>0</v>
          </cell>
          <cell r="BA40">
            <v>0</v>
          </cell>
          <cell r="BB40">
            <v>0</v>
          </cell>
          <cell r="BC40">
            <v>38.119650108678002</v>
          </cell>
          <cell r="BD40">
            <v>0</v>
          </cell>
          <cell r="BE40">
            <v>519.93176846402901</v>
          </cell>
          <cell r="BF40">
            <v>1066.9641182688661</v>
          </cell>
          <cell r="BG40">
            <v>11.323582999999999</v>
          </cell>
          <cell r="BH40">
            <v>96.82896621115836</v>
          </cell>
          <cell r="BI40">
            <v>55.898582861376447</v>
          </cell>
          <cell r="BJ40">
            <v>0</v>
          </cell>
          <cell r="BK40">
            <v>404.76023251219067</v>
          </cell>
          <cell r="BL40">
            <v>422.39003466586854</v>
          </cell>
          <cell r="BM40">
            <v>0</v>
          </cell>
          <cell r="BN40">
            <v>0</v>
          </cell>
          <cell r="BO40">
            <v>113.83854750698762</v>
          </cell>
          <cell r="BP40">
            <v>0</v>
          </cell>
          <cell r="BQ40">
            <v>0</v>
          </cell>
          <cell r="BS40">
            <v>88568.166109324578</v>
          </cell>
          <cell r="BU40">
            <v>2627.2756163584336</v>
          </cell>
          <cell r="BV40">
            <v>3259.6250657947185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2864.7884921812638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S41">
            <v>5093.8926917116723</v>
          </cell>
          <cell r="BU41">
            <v>1070.8686239424881</v>
          </cell>
          <cell r="BV41">
            <v>1026.5338617253665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70.848356231351701</v>
          </cell>
          <cell r="AO42">
            <v>2.1927246459679139</v>
          </cell>
          <cell r="AP42">
            <v>20576.348881331629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S42">
            <v>2647.0280514683545</v>
          </cell>
          <cell r="BU42">
            <v>564.0125266310057</v>
          </cell>
          <cell r="BV42">
            <v>316.03998343527866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1667.4412014591899</v>
          </cell>
          <cell r="AF43">
            <v>0</v>
          </cell>
          <cell r="AG43">
            <v>0</v>
          </cell>
          <cell r="AH43">
            <v>25.398851106069237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73893.261920150704</v>
          </cell>
          <cell r="AR43">
            <v>39.570939171237612</v>
          </cell>
          <cell r="AS43">
            <v>0</v>
          </cell>
          <cell r="AT43">
            <v>0</v>
          </cell>
          <cell r="AU43">
            <v>0</v>
          </cell>
          <cell r="AV43">
            <v>0.93741262140609438</v>
          </cell>
          <cell r="AW43">
            <v>0</v>
          </cell>
          <cell r="AX43">
            <v>0</v>
          </cell>
          <cell r="AY43">
            <v>0.18189454063733437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28.180164333884203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8.4988570268223089</v>
          </cell>
          <cell r="BP43">
            <v>0</v>
          </cell>
          <cell r="BQ43">
            <v>0</v>
          </cell>
          <cell r="BS43">
            <v>8183.8506216389414</v>
          </cell>
          <cell r="BU43">
            <v>2792.641264077803</v>
          </cell>
          <cell r="BV43">
            <v>180.49784870008935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5.2962265433703379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176.78358775490631</v>
          </cell>
          <cell r="AF44">
            <v>0</v>
          </cell>
          <cell r="AG44">
            <v>543.45424880175676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33.044188646774607</v>
          </cell>
          <cell r="AO44">
            <v>8.7220879325059322</v>
          </cell>
          <cell r="AP44">
            <v>517.27811211399683</v>
          </cell>
          <cell r="AQ44">
            <v>2723.2125894993087</v>
          </cell>
          <cell r="AR44">
            <v>40542.079633504341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736.60554985673605</v>
          </cell>
          <cell r="AY44">
            <v>0</v>
          </cell>
          <cell r="AZ44">
            <v>0</v>
          </cell>
          <cell r="BA44">
            <v>49.871283230912198</v>
          </cell>
          <cell r="BB44">
            <v>0</v>
          </cell>
          <cell r="BC44">
            <v>0</v>
          </cell>
          <cell r="BD44">
            <v>0</v>
          </cell>
          <cell r="BE44">
            <v>1.8211859998475115</v>
          </cell>
          <cell r="BF44">
            <v>480.67624318391006</v>
          </cell>
          <cell r="BG44">
            <v>0</v>
          </cell>
          <cell r="BH44">
            <v>18.368623496525124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S44">
            <v>7780.1192483839941</v>
          </cell>
          <cell r="BU44">
            <v>905.9300507163465</v>
          </cell>
          <cell r="BV44">
            <v>484.86858893258108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381.28939413375326</v>
          </cell>
          <cell r="AH45">
            <v>3.2053607379481273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41731.143911505984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0.128331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S45">
            <v>6958.1005813740076</v>
          </cell>
          <cell r="BU45">
            <v>819.03878937900777</v>
          </cell>
          <cell r="BV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15084.354870999998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S46">
            <v>11561.616552962254</v>
          </cell>
          <cell r="BU46">
            <v>7.001727288437853</v>
          </cell>
          <cell r="BV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25692.892511257924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S47">
            <v>0</v>
          </cell>
          <cell r="BU47">
            <v>0</v>
          </cell>
          <cell r="BV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3.2546056157262546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1984.9070112600407</v>
          </cell>
          <cell r="AV48">
            <v>5.0783309837912771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140.53740366890503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S48">
            <v>0</v>
          </cell>
          <cell r="BU48">
            <v>46.80287853727949</v>
          </cell>
          <cell r="BV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356.76301185257512</v>
          </cell>
          <cell r="I49">
            <v>1165.1507770256924</v>
          </cell>
          <cell r="J49">
            <v>0</v>
          </cell>
          <cell r="K49">
            <v>459.17843199829395</v>
          </cell>
          <cell r="L49">
            <v>861.57991965893029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336.94676075116644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6.5833708490208735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3.2436E-2</v>
          </cell>
          <cell r="AE49">
            <v>1409.1846253608921</v>
          </cell>
          <cell r="AF49">
            <v>73.692328588847261</v>
          </cell>
          <cell r="AG49">
            <v>570.59173046421449</v>
          </cell>
          <cell r="AH49">
            <v>142.86164594605285</v>
          </cell>
          <cell r="AI49">
            <v>64.014372384163721</v>
          </cell>
          <cell r="AJ49">
            <v>0</v>
          </cell>
          <cell r="AK49">
            <v>0</v>
          </cell>
          <cell r="AL49">
            <v>0.17938999999999999</v>
          </cell>
          <cell r="AM49">
            <v>0</v>
          </cell>
          <cell r="AN49">
            <v>467.37832579821202</v>
          </cell>
          <cell r="AO49">
            <v>2.6583031666871286</v>
          </cell>
          <cell r="AP49">
            <v>0</v>
          </cell>
          <cell r="AQ49">
            <v>559.17794622399367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13155.258284585176</v>
          </cell>
          <cell r="AW49">
            <v>0</v>
          </cell>
          <cell r="AX49">
            <v>28.134116514246067</v>
          </cell>
          <cell r="AY49">
            <v>27.303022114335871</v>
          </cell>
          <cell r="AZ49">
            <v>10.68</v>
          </cell>
          <cell r="BA49">
            <v>0</v>
          </cell>
          <cell r="BB49">
            <v>0.30149999999999999</v>
          </cell>
          <cell r="BC49">
            <v>0</v>
          </cell>
          <cell r="BD49">
            <v>0</v>
          </cell>
          <cell r="BE49">
            <v>991.27000930859731</v>
          </cell>
          <cell r="BF49">
            <v>32.259305586696094</v>
          </cell>
          <cell r="BG49">
            <v>212.70341986000003</v>
          </cell>
          <cell r="BH49">
            <v>43.580890294759669</v>
          </cell>
          <cell r="BI49">
            <v>27.696689050000003</v>
          </cell>
          <cell r="BJ49">
            <v>0</v>
          </cell>
          <cell r="BK49">
            <v>3.8441261200000003</v>
          </cell>
          <cell r="BL49">
            <v>1.43122069</v>
          </cell>
          <cell r="BM49">
            <v>15.016304953418592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S49">
            <v>0</v>
          </cell>
          <cell r="BU49">
            <v>315.46513024181797</v>
          </cell>
          <cell r="BV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121316.25282417009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60.065219813674368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0</v>
          </cell>
          <cell r="BU50">
            <v>0</v>
          </cell>
          <cell r="BV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801.94857747481331</v>
          </cell>
          <cell r="AF51">
            <v>0</v>
          </cell>
          <cell r="AG51">
            <v>25.721315852342627</v>
          </cell>
          <cell r="AH51">
            <v>33.814418878194111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21.316487540025975</v>
          </cell>
          <cell r="AP51">
            <v>0</v>
          </cell>
          <cell r="AQ51">
            <v>0</v>
          </cell>
          <cell r="AR51">
            <v>594.01416381012939</v>
          </cell>
          <cell r="AS51">
            <v>0</v>
          </cell>
          <cell r="AT51">
            <v>0</v>
          </cell>
          <cell r="AU51">
            <v>0</v>
          </cell>
          <cell r="AV51">
            <v>971.85438382866926</v>
          </cell>
          <cell r="AW51">
            <v>0</v>
          </cell>
          <cell r="AX51">
            <v>55614.33778136094</v>
          </cell>
          <cell r="AY51">
            <v>0</v>
          </cell>
          <cell r="AZ51">
            <v>0</v>
          </cell>
          <cell r="BA51">
            <v>15.596012898314173</v>
          </cell>
          <cell r="BB51">
            <v>5.9581243759201072</v>
          </cell>
          <cell r="BC51">
            <v>13.070450349195486</v>
          </cell>
          <cell r="BD51">
            <v>19.363978398141938</v>
          </cell>
          <cell r="BE51">
            <v>0</v>
          </cell>
          <cell r="BF51">
            <v>113.70142609317368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5.3178562539259593</v>
          </cell>
          <cell r="BP51">
            <v>0</v>
          </cell>
          <cell r="BQ51">
            <v>0</v>
          </cell>
          <cell r="BS51">
            <v>15854.253123548089</v>
          </cell>
          <cell r="BU51">
            <v>904.63204942814514</v>
          </cell>
          <cell r="BV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1400.7352338388985</v>
          </cell>
          <cell r="AF52">
            <v>0</v>
          </cell>
          <cell r="AG52">
            <v>88.347149898744888</v>
          </cell>
          <cell r="AH52">
            <v>42.439830933296662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72.417771863834673</v>
          </cell>
          <cell r="AY52">
            <v>44484.787748007395</v>
          </cell>
          <cell r="AZ52">
            <v>0</v>
          </cell>
          <cell r="BA52">
            <v>0</v>
          </cell>
          <cell r="BB52">
            <v>14.799467148015152</v>
          </cell>
          <cell r="BC52">
            <v>0</v>
          </cell>
          <cell r="BD52">
            <v>0</v>
          </cell>
          <cell r="BE52">
            <v>0</v>
          </cell>
          <cell r="BF52">
            <v>21.912859408017013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14.892425755857492</v>
          </cell>
          <cell r="BP52">
            <v>0</v>
          </cell>
          <cell r="BQ52">
            <v>0</v>
          </cell>
          <cell r="BS52">
            <v>1362.2586575974747</v>
          </cell>
          <cell r="BU52">
            <v>1804.299614381305</v>
          </cell>
          <cell r="BV52">
            <v>5.8762471509618888E-4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31.703892347852975</v>
          </cell>
          <cell r="AY53">
            <v>453.81498873122968</v>
          </cell>
          <cell r="AZ53">
            <v>2004.621618556301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2.4180452771084608</v>
          </cell>
          <cell r="BF53">
            <v>0</v>
          </cell>
          <cell r="BG53">
            <v>0</v>
          </cell>
          <cell r="BH53">
            <v>0</v>
          </cell>
          <cell r="BI53">
            <v>4.3086681485325045</v>
          </cell>
          <cell r="BJ53">
            <v>0</v>
          </cell>
          <cell r="BK53">
            <v>0</v>
          </cell>
          <cell r="BL53">
            <v>0</v>
          </cell>
          <cell r="BM53">
            <v>1306.4902461480713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S53">
            <v>2014.0002093145395</v>
          </cell>
          <cell r="BU53">
            <v>22.086871753115958</v>
          </cell>
          <cell r="BV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4.7663370181628117</v>
          </cell>
          <cell r="AE54">
            <v>57.481919047703983</v>
          </cell>
          <cell r="AF54">
            <v>0</v>
          </cell>
          <cell r="AG54">
            <v>185.85454964934667</v>
          </cell>
          <cell r="AH54">
            <v>423.91109450079853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68.475086090294809</v>
          </cell>
          <cell r="AP54">
            <v>52.963277900630764</v>
          </cell>
          <cell r="AQ54">
            <v>0</v>
          </cell>
          <cell r="AR54">
            <v>236.94706309568767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1706.6403953244837</v>
          </cell>
          <cell r="AY54">
            <v>0.20295601376376254</v>
          </cell>
          <cell r="AZ54">
            <v>0</v>
          </cell>
          <cell r="BA54">
            <v>13064.519309101006</v>
          </cell>
          <cell r="BB54">
            <v>64.778546282806346</v>
          </cell>
          <cell r="BC54">
            <v>16.476632180884106</v>
          </cell>
          <cell r="BD54">
            <v>0</v>
          </cell>
          <cell r="BE54">
            <v>0</v>
          </cell>
          <cell r="BF54">
            <v>162.67948465451926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3.5938023999134336</v>
          </cell>
          <cell r="BP54">
            <v>0</v>
          </cell>
          <cell r="BQ54">
            <v>0</v>
          </cell>
          <cell r="BS54">
            <v>1436.6369903429722</v>
          </cell>
          <cell r="BU54">
            <v>2848.3230686323527</v>
          </cell>
          <cell r="BV54">
            <v>248.21894651904032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64.077654959840089</v>
          </cell>
          <cell r="AG55">
            <v>0</v>
          </cell>
          <cell r="AH55">
            <v>0.65218406481451241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23.943364194074235</v>
          </cell>
          <cell r="AO55">
            <v>0</v>
          </cell>
          <cell r="AP55">
            <v>21.531632831847425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0.60931820391396141</v>
          </cell>
          <cell r="AW55">
            <v>0</v>
          </cell>
          <cell r="AX55">
            <v>2510.647381383646</v>
          </cell>
          <cell r="AY55">
            <v>0</v>
          </cell>
          <cell r="AZ55">
            <v>0</v>
          </cell>
          <cell r="BA55">
            <v>0</v>
          </cell>
          <cell r="BB55">
            <v>9266.8015154806399</v>
          </cell>
          <cell r="BC55">
            <v>0</v>
          </cell>
          <cell r="BD55">
            <v>96.45076042395938</v>
          </cell>
          <cell r="BE55">
            <v>0</v>
          </cell>
          <cell r="BF55">
            <v>17.112636737223653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2.8673612825986057</v>
          </cell>
          <cell r="BL55">
            <v>0</v>
          </cell>
          <cell r="BM55">
            <v>48.616931693948615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S55">
            <v>1658.7349797844872</v>
          </cell>
          <cell r="BU55">
            <v>120.98740485924542</v>
          </cell>
          <cell r="BV55">
            <v>110.59118750338595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98.760380410431296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4186.9716799116732</v>
          </cell>
          <cell r="AF56">
            <v>518.99693609337453</v>
          </cell>
          <cell r="AG56">
            <v>320.22811025805913</v>
          </cell>
          <cell r="AH56">
            <v>0</v>
          </cell>
          <cell r="AI56">
            <v>1336.6605014283048</v>
          </cell>
          <cell r="AJ56">
            <v>0</v>
          </cell>
          <cell r="AK56">
            <v>0</v>
          </cell>
          <cell r="AL56">
            <v>535.45616604480165</v>
          </cell>
          <cell r="AM56">
            <v>0</v>
          </cell>
          <cell r="AN56">
            <v>584.64930910213968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9.4749999635383411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6991.415725259727</v>
          </cell>
          <cell r="BD56">
            <v>0</v>
          </cell>
          <cell r="BE56">
            <v>225.99693931385033</v>
          </cell>
          <cell r="BF56">
            <v>0</v>
          </cell>
          <cell r="BG56">
            <v>6.8300179199999986</v>
          </cell>
          <cell r="BH56">
            <v>0</v>
          </cell>
          <cell r="BI56">
            <v>0.70408400000000004</v>
          </cell>
          <cell r="BJ56">
            <v>0</v>
          </cell>
          <cell r="BK56">
            <v>0</v>
          </cell>
          <cell r="BL56">
            <v>4.3702521774516123</v>
          </cell>
          <cell r="BM56">
            <v>0</v>
          </cell>
          <cell r="BN56">
            <v>4.896434884195922</v>
          </cell>
          <cell r="BO56">
            <v>0</v>
          </cell>
          <cell r="BP56">
            <v>0</v>
          </cell>
          <cell r="BQ56">
            <v>0</v>
          </cell>
          <cell r="BS56">
            <v>8894.201318273992</v>
          </cell>
          <cell r="BU56">
            <v>184.2472375697582</v>
          </cell>
          <cell r="BV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8.409815572484824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3099.2106086432113</v>
          </cell>
          <cell r="BE57">
            <v>305.44809156770202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S57">
            <v>0</v>
          </cell>
          <cell r="BU57">
            <v>40.829177324171503</v>
          </cell>
          <cell r="BV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5.0861107164260231</v>
          </cell>
          <cell r="AH58">
            <v>0</v>
          </cell>
          <cell r="AI58">
            <v>555.61749597473568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1314.8145153773287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85.175057851084347</v>
          </cell>
          <cell r="BA58">
            <v>0</v>
          </cell>
          <cell r="BB58">
            <v>0</v>
          </cell>
          <cell r="BC58">
            <v>150.33077714667087</v>
          </cell>
          <cell r="BD58">
            <v>0</v>
          </cell>
          <cell r="BE58">
            <v>50642.149123478528</v>
          </cell>
          <cell r="BF58">
            <v>0</v>
          </cell>
          <cell r="BG58">
            <v>0</v>
          </cell>
          <cell r="BH58">
            <v>2.9918802080071725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S58">
            <v>10283.513950905548</v>
          </cell>
          <cell r="BU58">
            <v>197.55345372233478</v>
          </cell>
          <cell r="BV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2.0965098955271859</v>
          </cell>
          <cell r="AH59">
            <v>152.79356303794307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42.520335115361824</v>
          </cell>
          <cell r="AP59">
            <v>0</v>
          </cell>
          <cell r="AQ59">
            <v>405.4033911911373</v>
          </cell>
          <cell r="AR59">
            <v>65.236236010127911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1506.1641585179193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62.397811416624158</v>
          </cell>
          <cell r="BF59">
            <v>74075.154933764919</v>
          </cell>
          <cell r="BG59">
            <v>2.2803E-2</v>
          </cell>
          <cell r="BH59">
            <v>5.3679487426985473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24.027734059178421</v>
          </cell>
          <cell r="BO59">
            <v>23.500553801596087</v>
          </cell>
          <cell r="BP59">
            <v>0</v>
          </cell>
          <cell r="BQ59">
            <v>0</v>
          </cell>
          <cell r="BS59">
            <v>7034.226914506562</v>
          </cell>
          <cell r="BU59">
            <v>991.16193554811298</v>
          </cell>
          <cell r="BV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0.39756999999999998</v>
          </cell>
          <cell r="AB60">
            <v>0</v>
          </cell>
          <cell r="AC60">
            <v>0</v>
          </cell>
          <cell r="AD60">
            <v>2.5834999999999999</v>
          </cell>
          <cell r="AE60">
            <v>10.78871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0.27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6.9190209500000002</v>
          </cell>
          <cell r="BA60">
            <v>0</v>
          </cell>
          <cell r="BB60">
            <v>2.7300676699999999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164765.94252375572</v>
          </cell>
          <cell r="BH60">
            <v>2.3533779999999842</v>
          </cell>
          <cell r="BI60">
            <v>166.64163693999998</v>
          </cell>
          <cell r="BJ60">
            <v>0.43225459999999999</v>
          </cell>
          <cell r="BK60">
            <v>25.642488350000001</v>
          </cell>
          <cell r="BL60">
            <v>0</v>
          </cell>
          <cell r="BM60">
            <v>211.59189019982361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S60">
            <v>3857.5287198098886</v>
          </cell>
          <cell r="BU60">
            <v>30.285749095778847</v>
          </cell>
          <cell r="BV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135.06922890304642</v>
          </cell>
          <cell r="AH61">
            <v>30.154751678320807</v>
          </cell>
          <cell r="AI61">
            <v>28.281549103758906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4.2045345046635427</v>
          </cell>
          <cell r="AO61">
            <v>0</v>
          </cell>
          <cell r="AP61">
            <v>0</v>
          </cell>
          <cell r="AQ61">
            <v>0</v>
          </cell>
          <cell r="AR61">
            <v>48.235492273201629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35.143939930508125</v>
          </cell>
          <cell r="AZ61">
            <v>0</v>
          </cell>
          <cell r="BA61">
            <v>136.3882288852472</v>
          </cell>
          <cell r="BB61">
            <v>20.010602796207962</v>
          </cell>
          <cell r="BC61">
            <v>0</v>
          </cell>
          <cell r="BD61">
            <v>0</v>
          </cell>
          <cell r="BE61">
            <v>0</v>
          </cell>
          <cell r="BF61">
            <v>13.47511191634012</v>
          </cell>
          <cell r="BG61">
            <v>525.82457437999994</v>
          </cell>
          <cell r="BH61">
            <v>80502.80949413577</v>
          </cell>
          <cell r="BI61">
            <v>3.5285709088196642</v>
          </cell>
          <cell r="BJ61">
            <v>55.407187764408462</v>
          </cell>
          <cell r="BK61">
            <v>0</v>
          </cell>
          <cell r="BL61">
            <v>0</v>
          </cell>
          <cell r="BM61">
            <v>584.32076813741207</v>
          </cell>
          <cell r="BN61">
            <v>1.8785668477274551</v>
          </cell>
          <cell r="BO61">
            <v>20.66679204436705</v>
          </cell>
          <cell r="BP61">
            <v>0</v>
          </cell>
          <cell r="BQ61">
            <v>0</v>
          </cell>
          <cell r="BS61">
            <v>3931.4626783169151</v>
          </cell>
          <cell r="BU61">
            <v>43.870100008041199</v>
          </cell>
          <cell r="BV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743.42040730315921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116.17614038620439</v>
          </cell>
          <cell r="AF62">
            <v>0</v>
          </cell>
          <cell r="AG62">
            <v>0</v>
          </cell>
          <cell r="AH62">
            <v>206.179059819185</v>
          </cell>
          <cell r="AI62">
            <v>7.4847199896526398E-2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26.703013662162519</v>
          </cell>
          <cell r="AW62">
            <v>0</v>
          </cell>
          <cell r="AX62">
            <v>0</v>
          </cell>
          <cell r="AY62">
            <v>14.973204823884668</v>
          </cell>
          <cell r="AZ62">
            <v>0</v>
          </cell>
          <cell r="BA62">
            <v>0</v>
          </cell>
          <cell r="BB62">
            <v>2.105245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205.32741718000003</v>
          </cell>
          <cell r="BH62">
            <v>2.0292107548418143</v>
          </cell>
          <cell r="BI62">
            <v>99928.608870286465</v>
          </cell>
          <cell r="BJ62">
            <v>18.857111677937368</v>
          </cell>
          <cell r="BK62">
            <v>0</v>
          </cell>
          <cell r="BL62">
            <v>23.644096623047268</v>
          </cell>
          <cell r="BM62">
            <v>478.638762299576</v>
          </cell>
          <cell r="BN62">
            <v>0</v>
          </cell>
          <cell r="BO62">
            <v>79.784841522943026</v>
          </cell>
          <cell r="BP62">
            <v>0</v>
          </cell>
          <cell r="BQ62">
            <v>0</v>
          </cell>
          <cell r="BS62">
            <v>128.7493057844593</v>
          </cell>
          <cell r="BU62">
            <v>186.51535130036814</v>
          </cell>
          <cell r="BV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15.896191646627118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99.09930804290093</v>
          </cell>
          <cell r="BI63">
            <v>22.895547268328453</v>
          </cell>
          <cell r="BJ63">
            <v>4578.4572209130001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S63">
            <v>0</v>
          </cell>
          <cell r="BU63">
            <v>1.4557938606581349</v>
          </cell>
          <cell r="BV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8.8972266456805507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27.702859070352872</v>
          </cell>
          <cell r="AO64">
            <v>0</v>
          </cell>
          <cell r="AP64">
            <v>0.58911989916764174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451.78716826193033</v>
          </cell>
          <cell r="BG64">
            <v>126.56941499999999</v>
          </cell>
          <cell r="BH64">
            <v>1.5224</v>
          </cell>
          <cell r="BI64">
            <v>0</v>
          </cell>
          <cell r="BJ64">
            <v>0</v>
          </cell>
          <cell r="BK64">
            <v>15609.819319426582</v>
          </cell>
          <cell r="BL64">
            <v>2.1754146542576835</v>
          </cell>
          <cell r="BM64">
            <v>3604.9800111071181</v>
          </cell>
          <cell r="BN64">
            <v>11.655435194929119</v>
          </cell>
          <cell r="BO64">
            <v>0.59006350214794889</v>
          </cell>
          <cell r="BP64">
            <v>0</v>
          </cell>
          <cell r="BQ64">
            <v>0</v>
          </cell>
          <cell r="BS64">
            <v>3598.648877884038</v>
          </cell>
          <cell r="BU64">
            <v>2237.7415103722337</v>
          </cell>
          <cell r="BV64">
            <v>212.95880431790877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4.7008197959605704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58.552190247036506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21.048714202025749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12.406219897165188</v>
          </cell>
          <cell r="BG65">
            <v>5.11E-2</v>
          </cell>
          <cell r="BH65">
            <v>2.3148583382473347</v>
          </cell>
          <cell r="BI65">
            <v>0</v>
          </cell>
          <cell r="BJ65">
            <v>0</v>
          </cell>
          <cell r="BK65">
            <v>0</v>
          </cell>
          <cell r="BL65">
            <v>8657.4304355280201</v>
          </cell>
          <cell r="BM65">
            <v>392.43776834332681</v>
          </cell>
          <cell r="BN65">
            <v>0</v>
          </cell>
          <cell r="BO65">
            <v>6.3255778728206042</v>
          </cell>
          <cell r="BP65">
            <v>0</v>
          </cell>
          <cell r="BQ65">
            <v>0</v>
          </cell>
          <cell r="BS65">
            <v>17391.74196491429</v>
          </cell>
          <cell r="BU65">
            <v>120.4111453638922</v>
          </cell>
          <cell r="BV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18.23459025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11301.205727003247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S66">
            <v>0</v>
          </cell>
          <cell r="BU66">
            <v>22.273800318105916</v>
          </cell>
          <cell r="BV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181.93722136226847</v>
          </cell>
          <cell r="K67">
            <v>1.5880408392420913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164.22768171110391</v>
          </cell>
          <cell r="AH67">
            <v>183.74153465354811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80.045931252663948</v>
          </cell>
          <cell r="AO67">
            <v>5.3503983227812979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3.4215560681322446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6.6774166855036024E-2</v>
          </cell>
          <cell r="BL67">
            <v>0</v>
          </cell>
          <cell r="BM67">
            <v>0</v>
          </cell>
          <cell r="BN67">
            <v>9635.2173662576879</v>
          </cell>
          <cell r="BO67">
            <v>6.3182931382261849</v>
          </cell>
          <cell r="BP67">
            <v>0</v>
          </cell>
          <cell r="BQ67">
            <v>0</v>
          </cell>
          <cell r="BS67">
            <v>0</v>
          </cell>
          <cell r="BU67">
            <v>108.35610445769589</v>
          </cell>
          <cell r="BV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4.7008197959605704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45.386364812111829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20.581676904180352</v>
          </cell>
          <cell r="AE68">
            <v>20.270926138501643</v>
          </cell>
          <cell r="AF68">
            <v>0</v>
          </cell>
          <cell r="AG68">
            <v>0.37645540947446215</v>
          </cell>
          <cell r="AH68">
            <v>31.477069828082339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345.59229988783056</v>
          </cell>
          <cell r="AO68">
            <v>0</v>
          </cell>
          <cell r="AP68">
            <v>21.397953910136561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3.5417894260952005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9.8111837638196455</v>
          </cell>
          <cell r="BB68">
            <v>0</v>
          </cell>
          <cell r="BC68">
            <v>0</v>
          </cell>
          <cell r="BD68">
            <v>0</v>
          </cell>
          <cell r="BE68">
            <v>133.16848720733717</v>
          </cell>
          <cell r="BF68">
            <v>0</v>
          </cell>
          <cell r="BG68">
            <v>9.6084014700000004</v>
          </cell>
          <cell r="BH68">
            <v>0</v>
          </cell>
          <cell r="BI68">
            <v>39.191849842758309</v>
          </cell>
          <cell r="BJ68">
            <v>2.7003456415306757</v>
          </cell>
          <cell r="BK68">
            <v>9.9572066457362531</v>
          </cell>
          <cell r="BL68">
            <v>0</v>
          </cell>
          <cell r="BM68">
            <v>0</v>
          </cell>
          <cell r="BN68">
            <v>4.976441990146836</v>
          </cell>
          <cell r="BO68">
            <v>13052.446635252589</v>
          </cell>
          <cell r="BP68">
            <v>0</v>
          </cell>
          <cell r="BQ68">
            <v>0</v>
          </cell>
          <cell r="BS68">
            <v>34549.551570127587</v>
          </cell>
          <cell r="BU68">
            <v>150.72082963996891</v>
          </cell>
          <cell r="BV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7.3826901371969713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229.65299999999999</v>
          </cell>
          <cell r="BQ69">
            <v>0</v>
          </cell>
          <cell r="BS69">
            <v>1.1313672145549631</v>
          </cell>
          <cell r="BU69">
            <v>3.4253998378719633E-2</v>
          </cell>
          <cell r="BV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S70">
            <v>0</v>
          </cell>
          <cell r="BU70">
            <v>0</v>
          </cell>
          <cell r="BV70">
            <v>0</v>
          </cell>
        </row>
        <row r="76">
          <cell r="E76">
            <v>426364.9869141205</v>
          </cell>
          <cell r="F76">
            <v>5537</v>
          </cell>
          <cell r="G76">
            <v>9956.9970331791192</v>
          </cell>
          <cell r="H76">
            <v>77119.066491379272</v>
          </cell>
          <cell r="I76">
            <v>87586.692230063854</v>
          </cell>
          <cell r="J76">
            <v>69478.44094263186</v>
          </cell>
          <cell r="K76">
            <v>10726.891485352095</v>
          </cell>
          <cell r="L76">
            <v>10467.037987141422</v>
          </cell>
          <cell r="M76">
            <v>8077.85128386011</v>
          </cell>
          <cell r="N76">
            <v>2481.8119999999999</v>
          </cell>
          <cell r="O76">
            <v>5876.4950665561801</v>
          </cell>
          <cell r="P76">
            <v>4817.2539052576494</v>
          </cell>
          <cell r="Q76">
            <v>8667.8475744948755</v>
          </cell>
          <cell r="R76">
            <v>64276.441111043263</v>
          </cell>
          <cell r="S76">
            <v>31713.030002279676</v>
          </cell>
          <cell r="T76">
            <v>47200.76800635401</v>
          </cell>
          <cell r="U76">
            <v>1483.1790000000001</v>
          </cell>
          <cell r="V76">
            <v>9136.3307087717385</v>
          </cell>
          <cell r="W76">
            <v>2121.9990192156633</v>
          </cell>
          <cell r="X76">
            <v>7047.1889999999994</v>
          </cell>
          <cell r="Y76">
            <v>678.64299999999992</v>
          </cell>
          <cell r="Z76">
            <v>19084.404525752205</v>
          </cell>
          <cell r="AA76">
            <v>6728.3157991049184</v>
          </cell>
          <cell r="AB76">
            <v>80432.168609019296</v>
          </cell>
          <cell r="AC76">
            <v>0</v>
          </cell>
          <cell r="AD76">
            <v>14400.911449990081</v>
          </cell>
          <cell r="AE76">
            <v>469054.0143079246</v>
          </cell>
          <cell r="AF76">
            <v>36037.610865377384</v>
          </cell>
          <cell r="AG76">
            <v>213090.90427809412</v>
          </cell>
          <cell r="AH76">
            <v>133086.50712084278</v>
          </cell>
          <cell r="AI76">
            <v>62552.223376871836</v>
          </cell>
          <cell r="AJ76">
            <v>4860.6742060495517</v>
          </cell>
          <cell r="AK76">
            <v>15012.938</v>
          </cell>
          <cell r="AL76">
            <v>39294.851843245226</v>
          </cell>
          <cell r="AM76">
            <v>10902.865755466028</v>
          </cell>
          <cell r="AN76">
            <v>141145.75525170326</v>
          </cell>
          <cell r="AO76">
            <v>3195.4448367475293</v>
          </cell>
          <cell r="AP76">
            <v>18231.433116959321</v>
          </cell>
          <cell r="AQ76">
            <v>62402.022745129943</v>
          </cell>
          <cell r="AR76">
            <v>42962.06178272469</v>
          </cell>
          <cell r="AS76">
            <v>63982.630709763907</v>
          </cell>
          <cell r="AT76">
            <v>15084.354870999998</v>
          </cell>
          <cell r="AU76">
            <v>1972.8110112600407</v>
          </cell>
          <cell r="AV76">
            <v>18981.566649476208</v>
          </cell>
          <cell r="AW76">
            <v>1.3642420526593924E-12</v>
          </cell>
          <cell r="AX76">
            <v>63801.70727926839</v>
          </cell>
          <cell r="AY76">
            <v>45204.439960334224</v>
          </cell>
          <cell r="AZ76">
            <v>1616.4487549999994</v>
          </cell>
          <cell r="BA76">
            <v>13263.354110679727</v>
          </cell>
          <cell r="BB76">
            <v>9210.0354647042313</v>
          </cell>
          <cell r="BC76">
            <v>8794.5244649601609</v>
          </cell>
          <cell r="BD76">
            <v>3215.0253474653127</v>
          </cell>
          <cell r="BE76">
            <v>55254.536536463973</v>
          </cell>
          <cell r="BF76">
            <v>77236.17238509137</v>
          </cell>
          <cell r="BG76">
            <v>2888.5640769999882</v>
          </cell>
          <cell r="BH76">
            <v>27650.137910813981</v>
          </cell>
          <cell r="BI76">
            <v>55945.099798675314</v>
          </cell>
          <cell r="BJ76">
            <v>3178.38</v>
          </cell>
          <cell r="BK76">
            <v>13588.548236551364</v>
          </cell>
          <cell r="BL76">
            <v>7165.9299284518056</v>
          </cell>
          <cell r="BM76">
            <v>3381.9730000000054</v>
          </cell>
          <cell r="BN76">
            <v>10553.737627380691</v>
          </cell>
          <cell r="BO76">
            <v>13897.382037587016</v>
          </cell>
          <cell r="BP76">
            <v>228.203</v>
          </cell>
          <cell r="BQ76">
            <v>0.4910000000000001</v>
          </cell>
        </row>
        <row r="77">
          <cell r="E77">
            <v>105601.4380265603</v>
          </cell>
          <cell r="F77">
            <v>0</v>
          </cell>
          <cell r="G77">
            <v>2489.2492582947798</v>
          </cell>
          <cell r="H77">
            <v>153.36999999999998</v>
          </cell>
          <cell r="I77">
            <v>22418.604235560659</v>
          </cell>
          <cell r="J77">
            <v>398.47149891738354</v>
          </cell>
          <cell r="K77">
            <v>1106.6366110547958</v>
          </cell>
          <cell r="L77">
            <v>60.244</v>
          </cell>
          <cell r="M77">
            <v>6.5439999999999996</v>
          </cell>
          <cell r="N77">
            <v>0</v>
          </cell>
          <cell r="O77">
            <v>16.016000000000002</v>
          </cell>
          <cell r="P77">
            <v>0</v>
          </cell>
          <cell r="Q77">
            <v>11.152999999999999</v>
          </cell>
          <cell r="R77">
            <v>17.170000000000002</v>
          </cell>
          <cell r="S77">
            <v>6.4000000000000001E-2</v>
          </cell>
          <cell r="T77">
            <v>84.745000000000005</v>
          </cell>
          <cell r="U77">
            <v>0</v>
          </cell>
          <cell r="V77">
            <v>0.47499999999999998</v>
          </cell>
          <cell r="W77">
            <v>4.6769999999999996</v>
          </cell>
          <cell r="X77">
            <v>6.157</v>
          </cell>
          <cell r="Y77">
            <v>0</v>
          </cell>
          <cell r="Z77">
            <v>5.97</v>
          </cell>
          <cell r="AA77">
            <v>8.793000000000001</v>
          </cell>
          <cell r="AB77">
            <v>0</v>
          </cell>
          <cell r="AC77">
            <v>0</v>
          </cell>
          <cell r="AD77">
            <v>10.69</v>
          </cell>
          <cell r="AE77">
            <v>32117.406131475476</v>
          </cell>
          <cell r="AF77">
            <v>203.14000000000001</v>
          </cell>
          <cell r="AG77">
            <v>859.32236999999986</v>
          </cell>
          <cell r="AH77">
            <v>788.96</v>
          </cell>
          <cell r="AI77">
            <v>248.26900000000003</v>
          </cell>
          <cell r="AJ77">
            <v>11.458</v>
          </cell>
          <cell r="AK77">
            <v>0</v>
          </cell>
          <cell r="AL77">
            <v>202.845</v>
          </cell>
          <cell r="AM77">
            <v>0</v>
          </cell>
          <cell r="AN77">
            <v>1142.6370000000002</v>
          </cell>
          <cell r="AO77">
            <v>10.644</v>
          </cell>
          <cell r="AP77">
            <v>90.119</v>
          </cell>
          <cell r="AQ77">
            <v>16517.221000000001</v>
          </cell>
          <cell r="AR77">
            <v>200.60399999999998</v>
          </cell>
          <cell r="AS77">
            <v>0</v>
          </cell>
          <cell r="AT77">
            <v>0</v>
          </cell>
          <cell r="AU77">
            <v>12.096</v>
          </cell>
          <cell r="AV77">
            <v>335.08165065025798</v>
          </cell>
          <cell r="AW77">
            <v>121168.51017351974</v>
          </cell>
          <cell r="AX77">
            <v>163.83199999999999</v>
          </cell>
          <cell r="AY77">
            <v>177.64699999999996</v>
          </cell>
          <cell r="AZ77">
            <v>242.43717250816664</v>
          </cell>
          <cell r="BA77">
            <v>74.91</v>
          </cell>
          <cell r="BB77">
            <v>13.481999999999999</v>
          </cell>
          <cell r="BC77">
            <v>45.39</v>
          </cell>
          <cell r="BD77">
            <v>0</v>
          </cell>
          <cell r="BE77">
            <v>91.622</v>
          </cell>
          <cell r="BF77">
            <v>75.793999999999997</v>
          </cell>
          <cell r="BG77">
            <v>2105.1053841036328</v>
          </cell>
          <cell r="BH77">
            <v>116.14163302131956</v>
          </cell>
          <cell r="BI77">
            <v>96.079000000000008</v>
          </cell>
          <cell r="BJ77">
            <v>107.39757499999999</v>
          </cell>
          <cell r="BK77">
            <v>21.552</v>
          </cell>
          <cell r="BL77">
            <v>22.323999999999998</v>
          </cell>
          <cell r="BM77">
            <v>202.452</v>
          </cell>
          <cell r="BN77">
            <v>3.1680000000000001</v>
          </cell>
          <cell r="BO77">
            <v>4.6369999999999996</v>
          </cell>
          <cell r="BP77">
            <v>0</v>
          </cell>
          <cell r="BQ77">
            <v>0</v>
          </cell>
        </row>
        <row r="78">
          <cell r="E78">
            <v>40.770323649228601</v>
          </cell>
          <cell r="F78">
            <v>70.804156188074444</v>
          </cell>
          <cell r="G78">
            <v>1.8688283864881641</v>
          </cell>
          <cell r="H78">
            <v>140.16742564000151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145.42992206666781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47.41439239427676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27.986101179720364</v>
          </cell>
          <cell r="AB78">
            <v>276.73510054401964</v>
          </cell>
          <cell r="AC78">
            <v>16000.618412745276</v>
          </cell>
          <cell r="AD78">
            <v>3457.6118751579411</v>
          </cell>
          <cell r="AE78">
            <v>6537.8028815798016</v>
          </cell>
          <cell r="AF78">
            <v>0</v>
          </cell>
          <cell r="AG78">
            <v>2206.0705285788763</v>
          </cell>
          <cell r="AH78">
            <v>0</v>
          </cell>
          <cell r="AI78">
            <v>1274.9056959553375</v>
          </cell>
          <cell r="AJ78">
            <v>0</v>
          </cell>
          <cell r="AK78">
            <v>5.6963720000000002</v>
          </cell>
          <cell r="AL78">
            <v>3002.4747532511351</v>
          </cell>
          <cell r="AM78">
            <v>0</v>
          </cell>
          <cell r="AN78">
            <v>1074.206643812784</v>
          </cell>
          <cell r="AO78">
            <v>0</v>
          </cell>
          <cell r="AP78">
            <v>2879.6138894434289</v>
          </cell>
          <cell r="AQ78">
            <v>0</v>
          </cell>
          <cell r="AR78">
            <v>0.52396044428554478</v>
          </cell>
          <cell r="AS78">
            <v>3441.4057130000001</v>
          </cell>
          <cell r="AT78">
            <v>0</v>
          </cell>
          <cell r="AU78">
            <v>0</v>
          </cell>
          <cell r="AV78">
            <v>0</v>
          </cell>
          <cell r="AW78">
            <v>147.74265065035297</v>
          </cell>
          <cell r="AX78">
            <v>70.930631005456519</v>
          </cell>
          <cell r="AY78">
            <v>2944.7401636870213</v>
          </cell>
          <cell r="AZ78">
            <v>250.03052484921875</v>
          </cell>
          <cell r="BA78">
            <v>0</v>
          </cell>
          <cell r="BB78">
            <v>166.88460235188549</v>
          </cell>
          <cell r="BC78">
            <v>0</v>
          </cell>
          <cell r="BD78">
            <v>0</v>
          </cell>
          <cell r="BE78">
            <v>62.308291719664062</v>
          </cell>
          <cell r="BF78">
            <v>1459.6600944267918</v>
          </cell>
          <cell r="BG78">
            <v>161494.55151125212</v>
          </cell>
          <cell r="BH78">
            <v>53263.954950251558</v>
          </cell>
          <cell r="BI78">
            <v>45203.161639340637</v>
          </cell>
          <cell r="BJ78">
            <v>1374.1816165968764</v>
          </cell>
          <cell r="BK78">
            <v>2452.5393483435669</v>
          </cell>
          <cell r="BL78">
            <v>2078.0320987064988</v>
          </cell>
          <cell r="BM78">
            <v>14710.640219863304</v>
          </cell>
          <cell r="BN78">
            <v>0</v>
          </cell>
          <cell r="BO78">
            <v>184.91575970497883</v>
          </cell>
          <cell r="BP78">
            <v>1</v>
          </cell>
          <cell r="BQ78">
            <v>-8.8113802239661032E-3</v>
          </cell>
          <cell r="BR78">
            <v>326497.37226738711</v>
          </cell>
        </row>
      </sheetData>
      <sheetData sheetId="33">
        <row r="5">
          <cell r="E5">
            <v>127394.26585407692</v>
          </cell>
          <cell r="F5">
            <v>52.13788551220933</v>
          </cell>
          <cell r="G5">
            <v>62.4810799285085</v>
          </cell>
          <cell r="H5">
            <v>236.98467403325893</v>
          </cell>
          <cell r="I5">
            <v>24142.87139693819</v>
          </cell>
          <cell r="J5">
            <v>4489.9664015965591</v>
          </cell>
          <cell r="K5">
            <v>1.3625637979337737</v>
          </cell>
          <cell r="L5">
            <v>36.981312887706345</v>
          </cell>
          <cell r="M5">
            <v>0.73520950391627493</v>
          </cell>
          <cell r="N5">
            <v>0.49460878330081304</v>
          </cell>
          <cell r="O5">
            <v>55.473059880869343</v>
          </cell>
          <cell r="P5">
            <v>231.20153328070208</v>
          </cell>
          <cell r="Q5">
            <v>3.7104620528814984</v>
          </cell>
          <cell r="R5">
            <v>126.34486458349224</v>
          </cell>
          <cell r="S5">
            <v>0</v>
          </cell>
          <cell r="T5">
            <v>717.49241966189095</v>
          </cell>
          <cell r="U5">
            <v>0.3885057391764043</v>
          </cell>
          <cell r="V5">
            <v>22.947252655069555</v>
          </cell>
          <cell r="W5">
            <v>16.950842342281117</v>
          </cell>
          <cell r="X5">
            <v>29.364511075560557</v>
          </cell>
          <cell r="Y5">
            <v>1.0170793146211639</v>
          </cell>
          <cell r="Z5">
            <v>37.178831986021208</v>
          </cell>
          <cell r="AA5">
            <v>164.68622904272755</v>
          </cell>
          <cell r="AB5">
            <v>25.761631000080826</v>
          </cell>
          <cell r="AC5">
            <v>1.5317171360173781E-5</v>
          </cell>
          <cell r="AD5">
            <v>26.162018503828236</v>
          </cell>
          <cell r="AE5">
            <v>1526.1652762694512</v>
          </cell>
          <cell r="AF5">
            <v>2.5974245132018043</v>
          </cell>
          <cell r="AG5">
            <v>7402.2370726076551</v>
          </cell>
          <cell r="AH5">
            <v>277.81055293279735</v>
          </cell>
          <cell r="AI5">
            <v>128.4445096474355</v>
          </cell>
          <cell r="AJ5">
            <v>9.2390385525250878</v>
          </cell>
          <cell r="AK5">
            <v>49.754179411772029</v>
          </cell>
          <cell r="AL5">
            <v>17.049771657017342</v>
          </cell>
          <cell r="AM5">
            <v>0.50960126399678518</v>
          </cell>
          <cell r="AN5">
            <v>7823.3544722391071</v>
          </cell>
          <cell r="AO5">
            <v>11.011479459754177</v>
          </cell>
          <cell r="AP5">
            <v>88.548824169176029</v>
          </cell>
          <cell r="AQ5">
            <v>12.147917915212043</v>
          </cell>
          <cell r="AR5">
            <v>16.621341663492831</v>
          </cell>
          <cell r="AS5">
            <v>26.313424833205776</v>
          </cell>
          <cell r="AT5">
            <v>11.179227682840668</v>
          </cell>
          <cell r="AU5">
            <v>2.5347010826799194</v>
          </cell>
          <cell r="AV5">
            <v>251.06659048918064</v>
          </cell>
          <cell r="AW5">
            <v>0</v>
          </cell>
          <cell r="AX5">
            <v>1642.3257210627862</v>
          </cell>
          <cell r="AY5">
            <v>10.433181883557522</v>
          </cell>
          <cell r="AZ5">
            <v>1.4435177297088634E-2</v>
          </cell>
          <cell r="BA5">
            <v>14.073431060939624</v>
          </cell>
          <cell r="BB5">
            <v>12.286183185605532</v>
          </cell>
          <cell r="BC5">
            <v>14.91369050934844</v>
          </cell>
          <cell r="BD5">
            <v>8.9273078136227757E-2</v>
          </cell>
          <cell r="BE5">
            <v>58.327309241305798</v>
          </cell>
          <cell r="BF5">
            <v>131.21619897109397</v>
          </cell>
          <cell r="BG5">
            <v>18.73664639938594</v>
          </cell>
          <cell r="BH5">
            <v>0.10979634267806039</v>
          </cell>
          <cell r="BI5">
            <v>16.169650550369905</v>
          </cell>
          <cell r="BJ5">
            <v>0.27092334421951181</v>
          </cell>
          <cell r="BK5">
            <v>3.9438684181405987</v>
          </cell>
          <cell r="BL5">
            <v>11.225254152481938</v>
          </cell>
          <cell r="BM5">
            <v>69.275348045322957</v>
          </cell>
          <cell r="BN5">
            <v>42.63419955318696</v>
          </cell>
          <cell r="BO5">
            <v>1.4745571620443322E-3</v>
          </cell>
          <cell r="BP5">
            <v>0</v>
          </cell>
          <cell r="BQ5">
            <v>0</v>
          </cell>
          <cell r="BS5">
            <v>291759.68106937531</v>
          </cell>
          <cell r="BT5">
            <v>273.68802553455907</v>
          </cell>
          <cell r="BV5">
            <v>1181.8883266465082</v>
          </cell>
          <cell r="BW5">
            <v>-1858.1767437366691</v>
          </cell>
          <cell r="BY5">
            <v>23150.007089759161</v>
          </cell>
        </row>
        <row r="6">
          <cell r="E6">
            <v>43.236011725356192</v>
          </cell>
          <cell r="F6">
            <v>319.35111179512523</v>
          </cell>
          <cell r="G6">
            <v>2.8884668838184859E-4</v>
          </cell>
          <cell r="H6">
            <v>306.05333240461897</v>
          </cell>
          <cell r="I6">
            <v>9.4711109005621434</v>
          </cell>
          <cell r="J6">
            <v>0.32160357929273209</v>
          </cell>
          <cell r="K6">
            <v>322.80538100740233</v>
          </cell>
          <cell r="L6">
            <v>0.16291266541346633</v>
          </cell>
          <cell r="M6">
            <v>4.1745436173301655E-3</v>
          </cell>
          <cell r="N6">
            <v>9.4399678136820597E-3</v>
          </cell>
          <cell r="O6">
            <v>0</v>
          </cell>
          <cell r="P6">
            <v>3.1037004826602845</v>
          </cell>
          <cell r="Q6">
            <v>0.89887993361914376</v>
          </cell>
          <cell r="R6">
            <v>4.8206806905830177</v>
          </cell>
          <cell r="S6">
            <v>19.299333197107195</v>
          </cell>
          <cell r="T6">
            <v>12.115251085102097</v>
          </cell>
          <cell r="U6">
            <v>2.6734923014122372E-3</v>
          </cell>
          <cell r="V6">
            <v>9.3194032812927069E-2</v>
          </cell>
          <cell r="W6">
            <v>0.47788880809428702</v>
          </cell>
          <cell r="X6">
            <v>0.59762537553169015</v>
          </cell>
          <cell r="Y6">
            <v>4.3992700437934885E-2</v>
          </cell>
          <cell r="Z6">
            <v>242.89612002471031</v>
          </cell>
          <cell r="AA6">
            <v>0</v>
          </cell>
          <cell r="AB6">
            <v>4.4939950076848562E-2</v>
          </cell>
          <cell r="AC6">
            <v>7.3109781146096617E-12</v>
          </cell>
          <cell r="AD6">
            <v>2.1526184999862696</v>
          </cell>
          <cell r="AE6">
            <v>2113.5119254267433</v>
          </cell>
          <cell r="AF6">
            <v>0.14488413144084689</v>
          </cell>
          <cell r="AG6">
            <v>16.714649338295555</v>
          </cell>
          <cell r="AH6">
            <v>33.571132604371883</v>
          </cell>
          <cell r="AI6">
            <v>7.0875006680406356</v>
          </cell>
          <cell r="AJ6">
            <v>3.3113107484212087E-3</v>
          </cell>
          <cell r="AK6">
            <v>4.5064285980447698</v>
          </cell>
          <cell r="AL6">
            <v>3.5089452667896031</v>
          </cell>
          <cell r="AM6">
            <v>6.4923063123037226E-3</v>
          </cell>
          <cell r="AN6">
            <v>330.3551901286985</v>
          </cell>
          <cell r="AO6">
            <v>2.8925887995257415</v>
          </cell>
          <cell r="AP6">
            <v>0.17416236572543553</v>
          </cell>
          <cell r="AQ6">
            <v>10.514860297056696</v>
          </cell>
          <cell r="AR6">
            <v>1.5014802367041826E-2</v>
          </cell>
          <cell r="AS6">
            <v>0.15411764238598946</v>
          </cell>
          <cell r="AT6">
            <v>0.13124387807819332</v>
          </cell>
          <cell r="AU6">
            <v>1.2370327549860514E-3</v>
          </cell>
          <cell r="AV6">
            <v>0.12438472580721167</v>
          </cell>
          <cell r="AW6">
            <v>0</v>
          </cell>
          <cell r="AX6">
            <v>16.72525022262532</v>
          </cell>
          <cell r="AY6">
            <v>0.66358591912695375</v>
          </cell>
          <cell r="AZ6">
            <v>0</v>
          </cell>
          <cell r="BA6">
            <v>0.21926555861777802</v>
          </cell>
          <cell r="BB6">
            <v>2.7133240232227671E-2</v>
          </cell>
          <cell r="BC6">
            <v>2.1460575230623745E-3</v>
          </cell>
          <cell r="BD6">
            <v>1.2979862562441137E-2</v>
          </cell>
          <cell r="BE6">
            <v>7.0662661403946512</v>
          </cell>
          <cell r="BF6">
            <v>2.6464925938591586</v>
          </cell>
          <cell r="BG6">
            <v>0</v>
          </cell>
          <cell r="BH6">
            <v>0</v>
          </cell>
          <cell r="BI6">
            <v>6.8341467483920018E-2</v>
          </cell>
          <cell r="BJ6">
            <v>6.0377241752715069E-4</v>
          </cell>
          <cell r="BK6">
            <v>2.7388113093840594E-2</v>
          </cell>
          <cell r="BL6">
            <v>0</v>
          </cell>
          <cell r="BM6">
            <v>0.25871677861134218</v>
          </cell>
          <cell r="BN6">
            <v>2.2023139644415655</v>
          </cell>
          <cell r="BO6">
            <v>0.61583604672594816</v>
          </cell>
          <cell r="BP6">
            <v>0</v>
          </cell>
          <cell r="BQ6">
            <v>0</v>
          </cell>
          <cell r="BS6">
            <v>1908.142211385348</v>
          </cell>
          <cell r="BT6">
            <v>386.64415814194786</v>
          </cell>
          <cell r="BV6">
            <v>873.07701193542937</v>
          </cell>
          <cell r="BW6">
            <v>-37.871299715159758</v>
          </cell>
          <cell r="BY6">
            <v>5.883975575223463</v>
          </cell>
        </row>
        <row r="7">
          <cell r="E7">
            <v>0.12037217699396772</v>
          </cell>
          <cell r="F7">
            <v>4.5645144352426216E-4</v>
          </cell>
          <cell r="G7">
            <v>112.38841764348696</v>
          </cell>
          <cell r="H7">
            <v>0.11959115435647814</v>
          </cell>
          <cell r="I7">
            <v>269.32529411624688</v>
          </cell>
          <cell r="J7">
            <v>4.4602602225096995E-2</v>
          </cell>
          <cell r="K7">
            <v>2.9549180157677802E-5</v>
          </cell>
          <cell r="L7">
            <v>9.9541281642951032E-3</v>
          </cell>
          <cell r="M7">
            <v>6.3025450467049898E-4</v>
          </cell>
          <cell r="N7">
            <v>8.6136096028784186E-3</v>
          </cell>
          <cell r="O7">
            <v>1.2348040732633302E-2</v>
          </cell>
          <cell r="P7">
            <v>1.6333680209894678E-3</v>
          </cell>
          <cell r="Q7">
            <v>3.3915586611405106E-3</v>
          </cell>
          <cell r="R7">
            <v>5.1926430448198689E-2</v>
          </cell>
          <cell r="S7">
            <v>2.3173214129122856E-2</v>
          </cell>
          <cell r="T7">
            <v>0.78651938662426479</v>
          </cell>
          <cell r="U7">
            <v>2.2577410937626298E-3</v>
          </cell>
          <cell r="V7">
            <v>2.7038108760193275E-2</v>
          </cell>
          <cell r="W7">
            <v>6.3708873672761509E-3</v>
          </cell>
          <cell r="X7">
            <v>1.8646830759751064E-2</v>
          </cell>
          <cell r="Y7">
            <v>6.3496596270742238E-4</v>
          </cell>
          <cell r="Z7">
            <v>18.704335462452807</v>
          </cell>
          <cell r="AA7">
            <v>6.6734396223906414E-3</v>
          </cell>
          <cell r="AB7">
            <v>2.4014294936167337E-2</v>
          </cell>
          <cell r="AC7">
            <v>3.0083930630929293E-10</v>
          </cell>
          <cell r="AD7">
            <v>1.1950040987449857E-2</v>
          </cell>
          <cell r="AE7">
            <v>1.2167947031354565</v>
          </cell>
          <cell r="AF7">
            <v>0</v>
          </cell>
          <cell r="AG7">
            <v>27.301909573577593</v>
          </cell>
          <cell r="AH7">
            <v>25.712453553527901</v>
          </cell>
          <cell r="AI7">
            <v>5.483907839997855E-2</v>
          </cell>
          <cell r="AJ7">
            <v>1.693294029858162E-4</v>
          </cell>
          <cell r="AK7">
            <v>4.588369832821329E-2</v>
          </cell>
          <cell r="AL7">
            <v>3.5303571217250862E-2</v>
          </cell>
          <cell r="AM7">
            <v>2.9322596048035856E-2</v>
          </cell>
          <cell r="AN7">
            <v>5210.5379970564973</v>
          </cell>
          <cell r="AO7">
            <v>1.4006453333299904</v>
          </cell>
          <cell r="AP7">
            <v>48.910425538914787</v>
          </cell>
          <cell r="AQ7">
            <v>6.0401943067399731E-2</v>
          </cell>
          <cell r="AR7">
            <v>1.713251384698285E-3</v>
          </cell>
          <cell r="AS7">
            <v>1.7098548733378943E-2</v>
          </cell>
          <cell r="AT7">
            <v>2.8065832051303918E-2</v>
          </cell>
          <cell r="AU7">
            <v>2.7993343247279955E-4</v>
          </cell>
          <cell r="AV7">
            <v>54.938221820514549</v>
          </cell>
          <cell r="AW7">
            <v>0</v>
          </cell>
          <cell r="AX7">
            <v>335.20902970341223</v>
          </cell>
          <cell r="AY7">
            <v>8.647893479235301E-3</v>
          </cell>
          <cell r="AZ7">
            <v>0</v>
          </cell>
          <cell r="BA7">
            <v>6.1651314333575867E-3</v>
          </cell>
          <cell r="BB7">
            <v>9.0511386991519699E-2</v>
          </cell>
          <cell r="BC7">
            <v>0.2976125765481491</v>
          </cell>
          <cell r="BD7">
            <v>1.8485871180699558E-3</v>
          </cell>
          <cell r="BE7">
            <v>4.916903973663303E-2</v>
          </cell>
          <cell r="BF7">
            <v>17.250982565553919</v>
          </cell>
          <cell r="BG7">
            <v>0</v>
          </cell>
          <cell r="BH7">
            <v>0</v>
          </cell>
          <cell r="BI7">
            <v>17.212054784525421</v>
          </cell>
          <cell r="BJ7">
            <v>9.6191932754703512E-3</v>
          </cell>
          <cell r="BK7">
            <v>2.3568640068032374</v>
          </cell>
          <cell r="BL7">
            <v>3.3807158351039228</v>
          </cell>
          <cell r="BM7">
            <v>1.0470369258445278</v>
          </cell>
          <cell r="BN7">
            <v>3.9217743926851143</v>
          </cell>
          <cell r="BO7">
            <v>4.8441659312170522</v>
          </cell>
          <cell r="BP7">
            <v>0</v>
          </cell>
          <cell r="BQ7">
            <v>0</v>
          </cell>
          <cell r="BS7">
            <v>9807.0489701825463</v>
          </cell>
          <cell r="BT7">
            <v>0</v>
          </cell>
          <cell r="BV7">
            <v>0</v>
          </cell>
          <cell r="BW7">
            <v>-90.468173996582749</v>
          </cell>
          <cell r="BY7">
            <v>1922.2974082356041</v>
          </cell>
        </row>
        <row r="8">
          <cell r="E8">
            <v>237.51975622432406</v>
          </cell>
          <cell r="F8">
            <v>3.8771428294976595</v>
          </cell>
          <cell r="G8">
            <v>1.1014238750034935E-3</v>
          </cell>
          <cell r="H8">
            <v>5056.3804456613807</v>
          </cell>
          <cell r="I8">
            <v>38.825391970745954</v>
          </cell>
          <cell r="J8">
            <v>234.53026250382834</v>
          </cell>
          <cell r="K8">
            <v>1.4323806154940422</v>
          </cell>
          <cell r="L8">
            <v>4.0458031250259589E-2</v>
          </cell>
          <cell r="M8">
            <v>0</v>
          </cell>
          <cell r="N8">
            <v>666.49988379765023</v>
          </cell>
          <cell r="O8">
            <v>62.185272368589594</v>
          </cell>
          <cell r="P8">
            <v>22.976264218693583</v>
          </cell>
          <cell r="Q8">
            <v>4.2841663098813267</v>
          </cell>
          <cell r="R8">
            <v>3445.669913949253</v>
          </cell>
          <cell r="S8">
            <v>12111.730334212407</v>
          </cell>
          <cell r="T8">
            <v>2123.4105594937791</v>
          </cell>
          <cell r="U8">
            <v>8.3757057853746399</v>
          </cell>
          <cell r="V8">
            <v>1.1341753547853555E-4</v>
          </cell>
          <cell r="W8">
            <v>0.44644725749119335</v>
          </cell>
          <cell r="X8">
            <v>0.78842720243724218</v>
          </cell>
          <cell r="Y8">
            <v>2.5389285766969267E-2</v>
          </cell>
          <cell r="Z8">
            <v>128.3150619894792</v>
          </cell>
          <cell r="AA8">
            <v>14.991502498435079</v>
          </cell>
          <cell r="AB8">
            <v>2371.3819033173068</v>
          </cell>
          <cell r="AC8">
            <v>7.6727891362153317E-5</v>
          </cell>
          <cell r="AD8">
            <v>12.618636846651222</v>
          </cell>
          <cell r="AE8">
            <v>18337.616206619208</v>
          </cell>
          <cell r="AF8">
            <v>5.4163801767097723E-2</v>
          </cell>
          <cell r="AG8">
            <v>675.89359450956067</v>
          </cell>
          <cell r="AH8">
            <v>455.58057511072855</v>
          </cell>
          <cell r="AI8">
            <v>171.47635487742428</v>
          </cell>
          <cell r="AJ8">
            <v>8.2020835509531818</v>
          </cell>
          <cell r="AK8">
            <v>0.27293755261753466</v>
          </cell>
          <cell r="AL8">
            <v>312.35347073431672</v>
          </cell>
          <cell r="AM8">
            <v>6.6571970667591893E-2</v>
          </cell>
          <cell r="AN8">
            <v>15.474371801460133</v>
          </cell>
          <cell r="AO8">
            <v>1.671845116304052</v>
          </cell>
          <cell r="AP8">
            <v>1.4793791737386803</v>
          </cell>
          <cell r="AQ8">
            <v>1.5391352447156792</v>
          </cell>
          <cell r="AR8">
            <v>55.686905694981178</v>
          </cell>
          <cell r="AS8">
            <v>153.75023057506709</v>
          </cell>
          <cell r="AT8">
            <v>29.231385562229086</v>
          </cell>
          <cell r="AU8">
            <v>0.28041256295103295</v>
          </cell>
          <cell r="AV8">
            <v>9.2018907041007569</v>
          </cell>
          <cell r="AW8">
            <v>0</v>
          </cell>
          <cell r="AX8">
            <v>78.64587291915052</v>
          </cell>
          <cell r="AY8">
            <v>51.057280853335904</v>
          </cell>
          <cell r="AZ8">
            <v>1.980329466843753E-2</v>
          </cell>
          <cell r="BA8">
            <v>1.9911435126899795</v>
          </cell>
          <cell r="BB8">
            <v>9.1815403723848696</v>
          </cell>
          <cell r="BC8">
            <v>22.866375492225291</v>
          </cell>
          <cell r="BD8">
            <v>6.1944849028466647E-3</v>
          </cell>
          <cell r="BE8">
            <v>16.610133329580567</v>
          </cell>
          <cell r="BF8">
            <v>73.278118757815463</v>
          </cell>
          <cell r="BG8">
            <v>0</v>
          </cell>
          <cell r="BH8">
            <v>1.6036030236264515E-2</v>
          </cell>
          <cell r="BI8">
            <v>2.8198719085329556</v>
          </cell>
          <cell r="BJ8">
            <v>7.2203497048911524E-5</v>
          </cell>
          <cell r="BK8">
            <v>0.28676948887233134</v>
          </cell>
          <cell r="BL8">
            <v>5.3661282780073014</v>
          </cell>
          <cell r="BM8">
            <v>23.339319402972354</v>
          </cell>
          <cell r="BN8">
            <v>1.0528625116011885</v>
          </cell>
          <cell r="BO8">
            <v>103.66019307939288</v>
          </cell>
          <cell r="BP8">
            <v>0</v>
          </cell>
          <cell r="BQ8">
            <v>0</v>
          </cell>
          <cell r="BS8">
            <v>378.78560426132969</v>
          </cell>
          <cell r="BT8">
            <v>56.500602022358983</v>
          </cell>
          <cell r="BV8">
            <v>0</v>
          </cell>
          <cell r="BW8">
            <v>-752.34835794810806</v>
          </cell>
          <cell r="BY8">
            <v>39746.016561210119</v>
          </cell>
        </row>
        <row r="9">
          <cell r="E9">
            <v>13072.115895176315</v>
          </cell>
          <cell r="F9">
            <v>126.24921974833863</v>
          </cell>
          <cell r="G9">
            <v>1725.0956971271601</v>
          </cell>
          <cell r="H9">
            <v>374.11534951048679</v>
          </cell>
          <cell r="I9">
            <v>18477.222652227294</v>
          </cell>
          <cell r="J9">
            <v>99.093126613943511</v>
          </cell>
          <cell r="K9">
            <v>1.7984485276556081</v>
          </cell>
          <cell r="L9">
            <v>0</v>
          </cell>
          <cell r="M9">
            <v>3.9936921400293035</v>
          </cell>
          <cell r="N9">
            <v>0.36705374810043589</v>
          </cell>
          <cell r="O9">
            <v>383.7471342832709</v>
          </cell>
          <cell r="P9">
            <v>44.952149757544504</v>
          </cell>
          <cell r="Q9">
            <v>51.106481350709849</v>
          </cell>
          <cell r="R9">
            <v>154.48203342385796</v>
          </cell>
          <cell r="S9">
            <v>726.6513628751519</v>
          </cell>
          <cell r="T9">
            <v>3925.1557739481336</v>
          </cell>
          <cell r="U9">
            <v>0.13647440929078364</v>
          </cell>
          <cell r="V9">
            <v>13.8340751644375</v>
          </cell>
          <cell r="W9">
            <v>0</v>
          </cell>
          <cell r="X9">
            <v>2.0238021934094101</v>
          </cell>
          <cell r="Y9">
            <v>1.5062406646181966E-4</v>
          </cell>
          <cell r="Z9">
            <v>4210.1250274934455</v>
          </cell>
          <cell r="AA9">
            <v>19.320608593061724</v>
          </cell>
          <cell r="AB9">
            <v>50.589747779259227</v>
          </cell>
          <cell r="AC9">
            <v>0.33914763273289711</v>
          </cell>
          <cell r="AD9">
            <v>20.989770513150386</v>
          </cell>
          <cell r="AE9">
            <v>651.39660838734949</v>
          </cell>
          <cell r="AF9">
            <v>8.7920976369481316</v>
          </cell>
          <cell r="AG9">
            <v>6217.9946628629232</v>
          </cell>
          <cell r="AH9">
            <v>3389.0993693469086</v>
          </cell>
          <cell r="AI9">
            <v>120.93017841415615</v>
          </cell>
          <cell r="AJ9">
            <v>46.25895743122922</v>
          </cell>
          <cell r="AK9">
            <v>1267.6163500707207</v>
          </cell>
          <cell r="AL9">
            <v>19.818532957666079</v>
          </cell>
          <cell r="AM9">
            <v>31.140967838466626</v>
          </cell>
          <cell r="AN9">
            <v>19965.253743735084</v>
          </cell>
          <cell r="AO9">
            <v>137.79323610680416</v>
          </cell>
          <cell r="AP9">
            <v>135.87439210258199</v>
          </cell>
          <cell r="AQ9">
            <v>342.49752295359662</v>
          </cell>
          <cell r="AR9">
            <v>80.103402098066994</v>
          </cell>
          <cell r="AS9">
            <v>335.40647980722662</v>
          </cell>
          <cell r="AT9">
            <v>70.752854994101881</v>
          </cell>
          <cell r="AU9">
            <v>1.0401301538940331</v>
          </cell>
          <cell r="AV9">
            <v>117.19787722400598</v>
          </cell>
          <cell r="AW9">
            <v>0</v>
          </cell>
          <cell r="AX9">
            <v>545.1025268938896</v>
          </cell>
          <cell r="AY9">
            <v>58.513937793938538</v>
          </cell>
          <cell r="AZ9">
            <v>0</v>
          </cell>
          <cell r="BA9">
            <v>29.657487228911123</v>
          </cell>
          <cell r="BB9">
            <v>172.19522317348537</v>
          </cell>
          <cell r="BC9">
            <v>66.755043761785487</v>
          </cell>
          <cell r="BD9">
            <v>0.16412530608694195</v>
          </cell>
          <cell r="BE9">
            <v>44.572879042222482</v>
          </cell>
          <cell r="BF9">
            <v>306.69615635533972</v>
          </cell>
          <cell r="BG9">
            <v>2780.0354095605235</v>
          </cell>
          <cell r="BH9">
            <v>1055.0330352474405</v>
          </cell>
          <cell r="BI9">
            <v>1558.6947425202079</v>
          </cell>
          <cell r="BJ9">
            <v>260.72261841672616</v>
          </cell>
          <cell r="BK9">
            <v>24.274152872777041</v>
          </cell>
          <cell r="BL9">
            <v>592.51990425331564</v>
          </cell>
          <cell r="BM9">
            <v>115.51432840226882</v>
          </cell>
          <cell r="BN9">
            <v>322.21321294172975</v>
          </cell>
          <cell r="BO9">
            <v>440.97993569438563</v>
          </cell>
          <cell r="BP9">
            <v>0</v>
          </cell>
          <cell r="BQ9">
            <v>0</v>
          </cell>
          <cell r="BS9">
            <v>307856.71283967223</v>
          </cell>
          <cell r="BT9">
            <v>0</v>
          </cell>
          <cell r="BV9">
            <v>0</v>
          </cell>
          <cell r="BW9">
            <v>-4113.92834945905</v>
          </cell>
          <cell r="BY9">
            <v>78366.8639568199</v>
          </cell>
        </row>
        <row r="10">
          <cell r="E10">
            <v>220.7603149643295</v>
          </cell>
          <cell r="F10">
            <v>4.6663254220906865</v>
          </cell>
          <cell r="G10">
            <v>27.011637210311875</v>
          </cell>
          <cell r="H10">
            <v>3023.0670020002226</v>
          </cell>
          <cell r="I10">
            <v>1189.3876406544136</v>
          </cell>
          <cell r="J10">
            <v>229.82734843331997</v>
          </cell>
          <cell r="K10">
            <v>41.483290402972742</v>
          </cell>
          <cell r="L10">
            <v>0</v>
          </cell>
          <cell r="M10">
            <v>42.129983097545029</v>
          </cell>
          <cell r="N10">
            <v>3.8755223624027608</v>
          </cell>
          <cell r="O10">
            <v>2.36370703354843E-2</v>
          </cell>
          <cell r="P10">
            <v>8.8517259453471464</v>
          </cell>
          <cell r="Q10">
            <v>158.72212504170048</v>
          </cell>
          <cell r="R10">
            <v>431.51035322239102</v>
          </cell>
          <cell r="S10">
            <v>1837.5135753900508</v>
          </cell>
          <cell r="T10">
            <v>809.30075433871411</v>
          </cell>
          <cell r="U10">
            <v>0</v>
          </cell>
          <cell r="V10">
            <v>1.8053558739206599</v>
          </cell>
          <cell r="W10">
            <v>0</v>
          </cell>
          <cell r="X10">
            <v>4.5603569753549532E-2</v>
          </cell>
          <cell r="Y10">
            <v>4.2878558724937923</v>
          </cell>
          <cell r="Z10">
            <v>658.86249556279392</v>
          </cell>
          <cell r="AA10">
            <v>19.185008959430156</v>
          </cell>
          <cell r="AB10">
            <v>8.0073883807280488</v>
          </cell>
          <cell r="AC10">
            <v>6.0825321886294331E-3</v>
          </cell>
          <cell r="AD10">
            <v>44.029720944606964</v>
          </cell>
          <cell r="AE10">
            <v>614.00963455856572</v>
          </cell>
          <cell r="AF10">
            <v>23.015401254521194</v>
          </cell>
          <cell r="AG10">
            <v>2760.7849856379435</v>
          </cell>
          <cell r="AH10">
            <v>764.95326267325106</v>
          </cell>
          <cell r="AI10">
            <v>232.54320496830658</v>
          </cell>
          <cell r="AJ10">
            <v>2.0993031823585691</v>
          </cell>
          <cell r="AK10">
            <v>44.983196945429675</v>
          </cell>
          <cell r="AL10">
            <v>41.63177220115881</v>
          </cell>
          <cell r="AM10">
            <v>7.0582019050086249</v>
          </cell>
          <cell r="AN10">
            <v>208.18342608966245</v>
          </cell>
          <cell r="AO10">
            <v>23.598014787689078</v>
          </cell>
          <cell r="AP10">
            <v>33.238520245701963</v>
          </cell>
          <cell r="AQ10">
            <v>109.99498250366221</v>
          </cell>
          <cell r="AR10">
            <v>184.53811050756138</v>
          </cell>
          <cell r="AS10">
            <v>31.775447018259246</v>
          </cell>
          <cell r="AT10">
            <v>9.1651440221668619</v>
          </cell>
          <cell r="AU10">
            <v>0.58125044753962207</v>
          </cell>
          <cell r="AV10">
            <v>22.680648461910192</v>
          </cell>
          <cell r="AW10">
            <v>0</v>
          </cell>
          <cell r="AX10">
            <v>200.48532253382558</v>
          </cell>
          <cell r="AY10">
            <v>171.82649562935271</v>
          </cell>
          <cell r="AZ10">
            <v>0</v>
          </cell>
          <cell r="BA10">
            <v>123.10098611478176</v>
          </cell>
          <cell r="BB10">
            <v>92.05038972883321</v>
          </cell>
          <cell r="BC10">
            <v>24.252472729309567</v>
          </cell>
          <cell r="BD10">
            <v>3.7181941248549171</v>
          </cell>
          <cell r="BE10">
            <v>300.06649231346364</v>
          </cell>
          <cell r="BF10">
            <v>1755.9939303281733</v>
          </cell>
          <cell r="BG10">
            <v>929.00337742263901</v>
          </cell>
          <cell r="BH10">
            <v>25.525383065315498</v>
          </cell>
          <cell r="BI10">
            <v>630.67590217948168</v>
          </cell>
          <cell r="BJ10">
            <v>15.098627473607554</v>
          </cell>
          <cell r="BK10">
            <v>453.03657892418045</v>
          </cell>
          <cell r="BL10">
            <v>25.098564467119225</v>
          </cell>
          <cell r="BM10">
            <v>20.792091823309931</v>
          </cell>
          <cell r="BN10">
            <v>852.14299855045715</v>
          </cell>
          <cell r="BO10">
            <v>907.99249581806441</v>
          </cell>
          <cell r="BP10">
            <v>0</v>
          </cell>
          <cell r="BQ10">
            <v>0</v>
          </cell>
          <cell r="BS10">
            <v>101298.12922479623</v>
          </cell>
          <cell r="BT10">
            <v>0</v>
          </cell>
          <cell r="BV10">
            <v>0</v>
          </cell>
          <cell r="BW10">
            <v>-3680.2594602573245</v>
          </cell>
          <cell r="BY10">
            <v>82527.893904987781</v>
          </cell>
        </row>
        <row r="11">
          <cell r="E11">
            <v>94.184097475195657</v>
          </cell>
          <cell r="F11">
            <v>18.293882922730397</v>
          </cell>
          <cell r="G11">
            <v>3.3427397003447394</v>
          </cell>
          <cell r="H11">
            <v>1441.3754973315974</v>
          </cell>
          <cell r="I11">
            <v>112.98239057364833</v>
          </cell>
          <cell r="J11">
            <v>0</v>
          </cell>
          <cell r="K11">
            <v>2640.9558127349546</v>
          </cell>
          <cell r="L11">
            <v>0</v>
          </cell>
          <cell r="M11">
            <v>4.0205608854475159</v>
          </cell>
          <cell r="N11">
            <v>0</v>
          </cell>
          <cell r="O11">
            <v>0</v>
          </cell>
          <cell r="P11">
            <v>2.6524443264170583</v>
          </cell>
          <cell r="Q11">
            <v>63.20295183430644</v>
          </cell>
          <cell r="R11">
            <v>248.00652452420985</v>
          </cell>
          <cell r="S11">
            <v>54.935600755134473</v>
          </cell>
          <cell r="T11">
            <v>1159.4897114340511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5.9266536194569008</v>
          </cell>
          <cell r="Z11">
            <v>1242.0732272198052</v>
          </cell>
          <cell r="AA11">
            <v>7.2695026309775246</v>
          </cell>
          <cell r="AB11">
            <v>0.12988496592773727</v>
          </cell>
          <cell r="AC11">
            <v>0.51619851714623033</v>
          </cell>
          <cell r="AD11">
            <v>4.6077770940947751</v>
          </cell>
          <cell r="AE11">
            <v>7714.5221965749752</v>
          </cell>
          <cell r="AF11">
            <v>3.8632069714411337</v>
          </cell>
          <cell r="AG11">
            <v>899.87164330400049</v>
          </cell>
          <cell r="AH11">
            <v>179.82280449021718</v>
          </cell>
          <cell r="AI11">
            <v>221.02043322795964</v>
          </cell>
          <cell r="AJ11">
            <v>128.89365355997401</v>
          </cell>
          <cell r="AK11">
            <v>477.97020967565362</v>
          </cell>
          <cell r="AL11">
            <v>10.761637164157515</v>
          </cell>
          <cell r="AM11">
            <v>6.4816786470119503</v>
          </cell>
          <cell r="AN11">
            <v>918.85772553406446</v>
          </cell>
          <cell r="AO11">
            <v>47.501800192746067</v>
          </cell>
          <cell r="AP11">
            <v>11.384343792558351</v>
          </cell>
          <cell r="AQ11">
            <v>304.15293010234757</v>
          </cell>
          <cell r="AR11">
            <v>61.710560182808123</v>
          </cell>
          <cell r="AS11">
            <v>17.672524302593793</v>
          </cell>
          <cell r="AT11">
            <v>20.484290933427122</v>
          </cell>
          <cell r="AU11">
            <v>0.28329876200977488</v>
          </cell>
          <cell r="AV11">
            <v>24.609141988693715</v>
          </cell>
          <cell r="AW11">
            <v>0</v>
          </cell>
          <cell r="AX11">
            <v>484.16446386679104</v>
          </cell>
          <cell r="AY11">
            <v>201.67793066368307</v>
          </cell>
          <cell r="AZ11">
            <v>0</v>
          </cell>
          <cell r="BA11">
            <v>48.820791399394203</v>
          </cell>
          <cell r="BB11">
            <v>16.936771830182284</v>
          </cell>
          <cell r="BC11">
            <v>5.4372815796015468</v>
          </cell>
          <cell r="BD11">
            <v>1.5361572588098888</v>
          </cell>
          <cell r="BE11">
            <v>57.557706682673121</v>
          </cell>
          <cell r="BF11">
            <v>131.46249338758406</v>
          </cell>
          <cell r="BG11">
            <v>0</v>
          </cell>
          <cell r="BH11">
            <v>0.85737359167936689</v>
          </cell>
          <cell r="BI11">
            <v>0.24659224477689559</v>
          </cell>
          <cell r="BJ11">
            <v>0</v>
          </cell>
          <cell r="BK11">
            <v>6.3563711603149056</v>
          </cell>
          <cell r="BL11">
            <v>6.8058919651129335</v>
          </cell>
          <cell r="BM11">
            <v>145.87844068862395</v>
          </cell>
          <cell r="BN11">
            <v>341.58822528017208</v>
          </cell>
          <cell r="BO11">
            <v>84.995373070773795</v>
          </cell>
          <cell r="BP11">
            <v>0</v>
          </cell>
          <cell r="BQ11">
            <v>0</v>
          </cell>
          <cell r="BS11">
            <v>6775.0783904696373</v>
          </cell>
          <cell r="BT11">
            <v>0</v>
          </cell>
          <cell r="BV11">
            <v>980.80032455954938</v>
          </cell>
          <cell r="BW11">
            <v>-394.64598469701355</v>
          </cell>
          <cell r="BY11">
            <v>1780.4233747843884</v>
          </cell>
        </row>
        <row r="12">
          <cell r="E12">
            <v>358.35430235386275</v>
          </cell>
          <cell r="F12">
            <v>42.382723115456507</v>
          </cell>
          <cell r="G12">
            <v>19.515497380874915</v>
          </cell>
          <cell r="H12">
            <v>96.146514855922788</v>
          </cell>
          <cell r="I12">
            <v>6262.4306062248888</v>
          </cell>
          <cell r="J12">
            <v>0</v>
          </cell>
          <cell r="K12">
            <v>40.73450239412972</v>
          </cell>
          <cell r="L12">
            <v>0</v>
          </cell>
          <cell r="M12">
            <v>999.53855364694459</v>
          </cell>
          <cell r="N12">
            <v>1.4445163988835685</v>
          </cell>
          <cell r="O12">
            <v>0</v>
          </cell>
          <cell r="P12">
            <v>89.492921781030176</v>
          </cell>
          <cell r="Q12">
            <v>81.287261955218824</v>
          </cell>
          <cell r="R12">
            <v>1845.743364939887</v>
          </cell>
          <cell r="S12">
            <v>129.9083223726908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0.12807970343435346</v>
          </cell>
          <cell r="Z12">
            <v>65.193885285744273</v>
          </cell>
          <cell r="AA12">
            <v>5.4888592963033069</v>
          </cell>
          <cell r="AB12">
            <v>6.5111855439214299</v>
          </cell>
          <cell r="AC12">
            <v>0.53517599129599058</v>
          </cell>
          <cell r="AD12">
            <v>26.810432594939783</v>
          </cell>
          <cell r="AE12">
            <v>472.9091042852254</v>
          </cell>
          <cell r="AF12">
            <v>9.0775643897535403</v>
          </cell>
          <cell r="AG12">
            <v>550.16617627335506</v>
          </cell>
          <cell r="AH12">
            <v>186.31568305680764</v>
          </cell>
          <cell r="AI12">
            <v>96.271525947950337</v>
          </cell>
          <cell r="AJ12">
            <v>13.320370650898472</v>
          </cell>
          <cell r="AK12">
            <v>1413.150145621654</v>
          </cell>
          <cell r="AL12">
            <v>137.13171788733445</v>
          </cell>
          <cell r="AM12">
            <v>114.52004495698112</v>
          </cell>
          <cell r="AN12">
            <v>548.45476937510853</v>
          </cell>
          <cell r="AO12">
            <v>622.10574144340649</v>
          </cell>
          <cell r="AP12">
            <v>437.01240334769909</v>
          </cell>
          <cell r="AQ12">
            <v>4111.4376741759133</v>
          </cell>
          <cell r="AR12">
            <v>86.795327496847676</v>
          </cell>
          <cell r="AS12">
            <v>144.44219595907089</v>
          </cell>
          <cell r="AT12">
            <v>43.792548424713793</v>
          </cell>
          <cell r="AU12">
            <v>2.8337511647001645</v>
          </cell>
          <cell r="AV12">
            <v>56.11427164429017</v>
          </cell>
          <cell r="AW12">
            <v>0</v>
          </cell>
          <cell r="AX12">
            <v>827.45940511212507</v>
          </cell>
          <cell r="AY12">
            <v>548.80895050417769</v>
          </cell>
          <cell r="AZ12">
            <v>1.4432968143479632</v>
          </cell>
          <cell r="BA12">
            <v>361.26256804547029</v>
          </cell>
          <cell r="BB12">
            <v>226.26688607275213</v>
          </cell>
          <cell r="BC12">
            <v>3.2210089390546242</v>
          </cell>
          <cell r="BD12">
            <v>1.6032604756936301E-2</v>
          </cell>
          <cell r="BE12">
            <v>1475.9509188375139</v>
          </cell>
          <cell r="BF12">
            <v>596.59491101330173</v>
          </cell>
          <cell r="BG12">
            <v>0</v>
          </cell>
          <cell r="BH12">
            <v>12.13208445510479</v>
          </cell>
          <cell r="BI12">
            <v>11.018397518701978</v>
          </cell>
          <cell r="BJ12">
            <v>2.5642628053335659</v>
          </cell>
          <cell r="BK12">
            <v>46.043314058580251</v>
          </cell>
          <cell r="BL12">
            <v>5.1009171535834188</v>
          </cell>
          <cell r="BM12">
            <v>63.549648122535991</v>
          </cell>
          <cell r="BN12">
            <v>45.843635653346546</v>
          </cell>
          <cell r="BO12">
            <v>215.69191698405896</v>
          </cell>
          <cell r="BP12">
            <v>0</v>
          </cell>
          <cell r="BQ12">
            <v>0</v>
          </cell>
          <cell r="BS12">
            <v>9429.9046106432434</v>
          </cell>
          <cell r="BT12">
            <v>0</v>
          </cell>
          <cell r="BV12">
            <v>0</v>
          </cell>
          <cell r="BW12">
            <v>-548.2236111826378</v>
          </cell>
          <cell r="BY12">
            <v>2308.2286422133984</v>
          </cell>
        </row>
        <row r="13">
          <cell r="E13">
            <v>9.056016531692368E-2</v>
          </cell>
          <cell r="F13">
            <v>3.9477074310802366E-5</v>
          </cell>
          <cell r="G13">
            <v>7.4683341616065707E-4</v>
          </cell>
          <cell r="H13">
            <v>2.1303606071398309</v>
          </cell>
          <cell r="I13">
            <v>13.974795669741361</v>
          </cell>
          <cell r="J13">
            <v>167.25081188857553</v>
          </cell>
          <cell r="K13">
            <v>2.8634214714187783E-3</v>
          </cell>
          <cell r="L13">
            <v>71.446178384908521</v>
          </cell>
          <cell r="M13">
            <v>241.32470965702586</v>
          </cell>
          <cell r="N13">
            <v>1.1880804898642389E-12</v>
          </cell>
          <cell r="O13">
            <v>9.8280581944551429E-2</v>
          </cell>
          <cell r="P13">
            <v>0.86428564445504552</v>
          </cell>
          <cell r="Q13">
            <v>0.88852304442787833</v>
          </cell>
          <cell r="R13">
            <v>6.0038378300039934</v>
          </cell>
          <cell r="S13">
            <v>0.35851937077636736</v>
          </cell>
          <cell r="T13">
            <v>27.016089747154069</v>
          </cell>
          <cell r="U13">
            <v>0</v>
          </cell>
          <cell r="V13">
            <v>7.7071348708180709</v>
          </cell>
          <cell r="W13">
            <v>0</v>
          </cell>
          <cell r="X13">
            <v>0</v>
          </cell>
          <cell r="Y13">
            <v>0</v>
          </cell>
          <cell r="Z13">
            <v>5.8829771045938255</v>
          </cell>
          <cell r="AA13">
            <v>3.5245692891167329E-13</v>
          </cell>
          <cell r="AB13">
            <v>4.898537431700002E-4</v>
          </cell>
          <cell r="AC13">
            <v>3.5257182528134306E-10</v>
          </cell>
          <cell r="AD13">
            <v>4.2263052648770429</v>
          </cell>
          <cell r="AE13">
            <v>9.6974580473536829</v>
          </cell>
          <cell r="AF13">
            <v>0.16462870927642073</v>
          </cell>
          <cell r="AG13">
            <v>148.75265792233844</v>
          </cell>
          <cell r="AH13">
            <v>485.37691870310721</v>
          </cell>
          <cell r="AI13">
            <v>2.9418767618422583</v>
          </cell>
          <cell r="AJ13">
            <v>1.99771457347813E-2</v>
          </cell>
          <cell r="AK13">
            <v>2.5815086692022415E-3</v>
          </cell>
          <cell r="AL13">
            <v>40.880612853103798</v>
          </cell>
          <cell r="AM13">
            <v>41.727212706912098</v>
          </cell>
          <cell r="AN13">
            <v>27.850731357934126</v>
          </cell>
          <cell r="AO13">
            <v>60.900488798839312</v>
          </cell>
          <cell r="AP13">
            <v>360.02073821120399</v>
          </cell>
          <cell r="AQ13">
            <v>3940.7998830276547</v>
          </cell>
          <cell r="AR13">
            <v>1.1980287512602499</v>
          </cell>
          <cell r="AS13">
            <v>23.211558952878693</v>
          </cell>
          <cell r="AT13">
            <v>11.503130090330711</v>
          </cell>
          <cell r="AU13">
            <v>0.10835552568689062</v>
          </cell>
          <cell r="AV13">
            <v>100.99982949896359</v>
          </cell>
          <cell r="AW13">
            <v>0</v>
          </cell>
          <cell r="AX13">
            <v>660.97482368778333</v>
          </cell>
          <cell r="AY13">
            <v>84.666185507269574</v>
          </cell>
          <cell r="AZ13">
            <v>1.4696569234575956</v>
          </cell>
          <cell r="BA13">
            <v>79.748168787691512</v>
          </cell>
          <cell r="BB13">
            <v>8.8270524170066302</v>
          </cell>
          <cell r="BC13">
            <v>0.32338495045360655</v>
          </cell>
          <cell r="BD13">
            <v>1.3881999052805007E-11</v>
          </cell>
          <cell r="BE13">
            <v>372.98121771470898</v>
          </cell>
          <cell r="BF13">
            <v>46.245854544385381</v>
          </cell>
          <cell r="BG13">
            <v>244.81970526415671</v>
          </cell>
          <cell r="BH13">
            <v>6.9212860668005867</v>
          </cell>
          <cell r="BI13">
            <v>32.906433050985818</v>
          </cell>
          <cell r="BJ13">
            <v>6.3972735666856656E-2</v>
          </cell>
          <cell r="BK13">
            <v>18.66776940972716</v>
          </cell>
          <cell r="BL13">
            <v>22.50899974943939</v>
          </cell>
          <cell r="BM13">
            <v>8.1591370084300561</v>
          </cell>
          <cell r="BN13">
            <v>6.8069662369499842</v>
          </cell>
          <cell r="BO13">
            <v>92.91525434520743</v>
          </cell>
          <cell r="BP13">
            <v>0</v>
          </cell>
          <cell r="BQ13">
            <v>0</v>
          </cell>
          <cell r="BS13">
            <v>0</v>
          </cell>
          <cell r="BT13">
            <v>0</v>
          </cell>
          <cell r="BV13">
            <v>0</v>
          </cell>
          <cell r="BW13">
            <v>494.40430465575844</v>
          </cell>
          <cell r="BY13">
            <v>1.0469129652388947</v>
          </cell>
        </row>
        <row r="14">
          <cell r="E14">
            <v>1861.5965685420999</v>
          </cell>
          <cell r="F14">
            <v>115.70619109864505</v>
          </cell>
          <cell r="G14">
            <v>1631.0263828485129</v>
          </cell>
          <cell r="H14">
            <v>7346.0096736201886</v>
          </cell>
          <cell r="I14">
            <v>824.60913884339982</v>
          </cell>
          <cell r="J14">
            <v>125.33171463598205</v>
          </cell>
          <cell r="K14">
            <v>165.93826604400084</v>
          </cell>
          <cell r="L14">
            <v>6.0632354243563842E-2</v>
          </cell>
          <cell r="M14">
            <v>2.9105274148138052</v>
          </cell>
          <cell r="N14">
            <v>356.85750363594104</v>
          </cell>
          <cell r="O14">
            <v>0</v>
          </cell>
          <cell r="P14">
            <v>15.160097868599173</v>
          </cell>
          <cell r="Q14">
            <v>35.837525320122218</v>
          </cell>
          <cell r="R14">
            <v>6685.7837732642838</v>
          </cell>
          <cell r="S14">
            <v>0</v>
          </cell>
          <cell r="T14">
            <v>1961.2464565535026</v>
          </cell>
          <cell r="U14">
            <v>0</v>
          </cell>
          <cell r="V14">
            <v>0</v>
          </cell>
          <cell r="W14">
            <v>0</v>
          </cell>
          <cell r="X14">
            <v>244.47665015733841</v>
          </cell>
          <cell r="Y14">
            <v>1.1784814062592588E-3</v>
          </cell>
          <cell r="Z14">
            <v>7.6720614708529852E-2</v>
          </cell>
          <cell r="AA14">
            <v>6.408733136969949</v>
          </cell>
          <cell r="AB14">
            <v>192.22262165057495</v>
          </cell>
          <cell r="AC14">
            <v>0.91237493666844105</v>
          </cell>
          <cell r="AD14">
            <v>1256.1748564925656</v>
          </cell>
          <cell r="AE14">
            <v>16437.381410297778</v>
          </cell>
          <cell r="AF14">
            <v>879.22289821182142</v>
          </cell>
          <cell r="AG14">
            <v>8495.4940489952132</v>
          </cell>
          <cell r="AH14">
            <v>2640.895155858645</v>
          </cell>
          <cell r="AI14">
            <v>4072.6610342354925</v>
          </cell>
          <cell r="AJ14">
            <v>157.30896294980911</v>
          </cell>
          <cell r="AK14">
            <v>16.240579594796163</v>
          </cell>
          <cell r="AL14">
            <v>2019.6925701722187</v>
          </cell>
          <cell r="AM14">
            <v>566.57136673000662</v>
          </cell>
          <cell r="AN14">
            <v>6428.6368183574514</v>
          </cell>
          <cell r="AO14">
            <v>22.806460846944347</v>
          </cell>
          <cell r="AP14">
            <v>1342.1310630197438</v>
          </cell>
          <cell r="AQ14">
            <v>1509.8638721084417</v>
          </cell>
          <cell r="AR14">
            <v>378.70489749281177</v>
          </cell>
          <cell r="AS14">
            <v>112.36114545003073</v>
          </cell>
          <cell r="AT14">
            <v>222.69301431848206</v>
          </cell>
          <cell r="AU14">
            <v>3.6007421336880467</v>
          </cell>
          <cell r="AV14">
            <v>885.83285528102772</v>
          </cell>
          <cell r="AW14">
            <v>0</v>
          </cell>
          <cell r="AX14">
            <v>4160.5354332034258</v>
          </cell>
          <cell r="AY14">
            <v>1888.8123239126439</v>
          </cell>
          <cell r="AZ14">
            <v>4.3522188098537526</v>
          </cell>
          <cell r="BA14">
            <v>562.61437102890943</v>
          </cell>
          <cell r="BB14">
            <v>246.31815352244089</v>
          </cell>
          <cell r="BC14">
            <v>57.33478152296086</v>
          </cell>
          <cell r="BD14">
            <v>0</v>
          </cell>
          <cell r="BE14">
            <v>3385.0809961439454</v>
          </cell>
          <cell r="BF14">
            <v>3152.1190504280835</v>
          </cell>
          <cell r="BG14">
            <v>2063.4306047966547</v>
          </cell>
          <cell r="BH14">
            <v>97.799146149234218</v>
          </cell>
          <cell r="BI14">
            <v>690.93322959282477</v>
          </cell>
          <cell r="BJ14">
            <v>27.010340398451042</v>
          </cell>
          <cell r="BK14">
            <v>71.765360057429135</v>
          </cell>
          <cell r="BL14">
            <v>15.582834095186945</v>
          </cell>
          <cell r="BM14">
            <v>178.03414071675022</v>
          </cell>
          <cell r="BN14">
            <v>86.962945643618056</v>
          </cell>
          <cell r="BO14">
            <v>7.3831229148766351</v>
          </cell>
          <cell r="BP14">
            <v>0</v>
          </cell>
          <cell r="BQ14">
            <v>0</v>
          </cell>
          <cell r="BS14">
            <v>35224.716809373793</v>
          </cell>
          <cell r="BT14">
            <v>0</v>
          </cell>
          <cell r="BV14">
            <v>0</v>
          </cell>
          <cell r="BW14">
            <v>-2707.945115232978</v>
          </cell>
          <cell r="BY14">
            <v>13478.855167987938</v>
          </cell>
        </row>
        <row r="15">
          <cell r="E15">
            <v>4674.9480628879583</v>
          </cell>
          <cell r="F15">
            <v>348.80449166005087</v>
          </cell>
          <cell r="G15">
            <v>3064.3954930042482</v>
          </cell>
          <cell r="H15">
            <v>4098.5186885890498</v>
          </cell>
          <cell r="I15">
            <v>4704.8487103994539</v>
          </cell>
          <cell r="J15">
            <v>0</v>
          </cell>
          <cell r="K15">
            <v>1482.4623658529247</v>
          </cell>
          <cell r="L15">
            <v>0</v>
          </cell>
          <cell r="M15">
            <v>186.35341416385202</v>
          </cell>
          <cell r="N15">
            <v>260.92670983724719</v>
          </cell>
          <cell r="O15">
            <v>0</v>
          </cell>
          <cell r="P15">
            <v>755.48877990341589</v>
          </cell>
          <cell r="Q15">
            <v>3274.9159899249994</v>
          </cell>
          <cell r="R15">
            <v>4792.9441500576049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169.21038071509352</v>
          </cell>
          <cell r="Z15">
            <v>405.47300892184433</v>
          </cell>
          <cell r="AA15">
            <v>12.004072668017026</v>
          </cell>
          <cell r="AB15">
            <v>16.394407251148124</v>
          </cell>
          <cell r="AC15">
            <v>0.28837650404598142</v>
          </cell>
          <cell r="AD15">
            <v>2122.0841933170714</v>
          </cell>
          <cell r="AE15">
            <v>5948.6728772889001</v>
          </cell>
          <cell r="AF15">
            <v>123.55670195487457</v>
          </cell>
          <cell r="AG15">
            <v>1459.293461900598</v>
          </cell>
          <cell r="AH15">
            <v>558.31227012721888</v>
          </cell>
          <cell r="AI15">
            <v>746.49463947158927</v>
          </cell>
          <cell r="AJ15">
            <v>443.3402301160865</v>
          </cell>
          <cell r="AK15">
            <v>1.316714965021577</v>
          </cell>
          <cell r="AL15">
            <v>126.7823528554794</v>
          </cell>
          <cell r="AM15">
            <v>21.137503690889023</v>
          </cell>
          <cell r="AN15">
            <v>2484.2318612154545</v>
          </cell>
          <cell r="AO15">
            <v>70.057986175945658</v>
          </cell>
          <cell r="AP15">
            <v>70.064170750226154</v>
          </cell>
          <cell r="AQ15">
            <v>299.58654330914322</v>
          </cell>
          <cell r="AR15">
            <v>715.51061845944218</v>
          </cell>
          <cell r="AS15">
            <v>58.923052070583978</v>
          </cell>
          <cell r="AT15">
            <v>301.01246207375971</v>
          </cell>
          <cell r="AU15">
            <v>64.288160064608604</v>
          </cell>
          <cell r="AV15">
            <v>130.3618476628296</v>
          </cell>
          <cell r="AW15">
            <v>0</v>
          </cell>
          <cell r="AX15">
            <v>374.23062134203417</v>
          </cell>
          <cell r="AY15">
            <v>865.70367775479372</v>
          </cell>
          <cell r="AZ15">
            <v>3.6936390715643053</v>
          </cell>
          <cell r="BA15">
            <v>172.53188339618069</v>
          </cell>
          <cell r="BB15">
            <v>545.566182702692</v>
          </cell>
          <cell r="BC15">
            <v>144.3101573183508</v>
          </cell>
          <cell r="BD15">
            <v>8.0610092771882158</v>
          </cell>
          <cell r="BE15">
            <v>349.97873786736437</v>
          </cell>
          <cell r="BF15">
            <v>825.24976913893363</v>
          </cell>
          <cell r="BG15">
            <v>179.67689282004375</v>
          </cell>
          <cell r="BH15">
            <v>133.84647946086227</v>
          </cell>
          <cell r="BI15">
            <v>660.07087721690414</v>
          </cell>
          <cell r="BJ15">
            <v>23.260696124663731</v>
          </cell>
          <cell r="BK15">
            <v>125.34035891391281</v>
          </cell>
          <cell r="BL15">
            <v>73.738977276382869</v>
          </cell>
          <cell r="BM15">
            <v>218.90954088592451</v>
          </cell>
          <cell r="BN15">
            <v>73.304824374936658</v>
          </cell>
          <cell r="BO15">
            <v>156.65191045725823</v>
          </cell>
          <cell r="BP15">
            <v>0</v>
          </cell>
          <cell r="BQ15">
            <v>0</v>
          </cell>
          <cell r="BS15">
            <v>43037.43198957359</v>
          </cell>
          <cell r="BT15">
            <v>0</v>
          </cell>
          <cell r="BV15">
            <v>0</v>
          </cell>
          <cell r="BW15">
            <v>-546.39544148203561</v>
          </cell>
          <cell r="BY15">
            <v>6409.1779113907942</v>
          </cell>
        </row>
        <row r="16">
          <cell r="E16">
            <v>1142.1983070421875</v>
          </cell>
          <cell r="F16">
            <v>0.54381608860534669</v>
          </cell>
          <cell r="G16">
            <v>13.479615367534221</v>
          </cell>
          <cell r="H16">
            <v>92.76940261328491</v>
          </cell>
          <cell r="I16">
            <v>192.39519341968369</v>
          </cell>
          <cell r="J16">
            <v>61.740489271440687</v>
          </cell>
          <cell r="K16">
            <v>0</v>
          </cell>
          <cell r="L16">
            <v>0</v>
          </cell>
          <cell r="M16">
            <v>7.771629339799685E-2</v>
          </cell>
          <cell r="N16">
            <v>0</v>
          </cell>
          <cell r="O16">
            <v>0</v>
          </cell>
          <cell r="P16">
            <v>238.42281824740738</v>
          </cell>
          <cell r="Q16">
            <v>0.13861863123320969</v>
          </cell>
          <cell r="R16">
            <v>3.0090611863660155</v>
          </cell>
          <cell r="S16">
            <v>1.3763119799990569</v>
          </cell>
          <cell r="T16">
            <v>22.985741378574314</v>
          </cell>
          <cell r="U16">
            <v>0</v>
          </cell>
          <cell r="V16">
            <v>0</v>
          </cell>
          <cell r="W16">
            <v>0</v>
          </cell>
          <cell r="X16">
            <v>1.0202112222157822</v>
          </cell>
          <cell r="Y16">
            <v>1.493129088644218E-2</v>
          </cell>
          <cell r="Z16">
            <v>1.8880894931774819E-2</v>
          </cell>
          <cell r="AA16">
            <v>0.32689219403473996</v>
          </cell>
          <cell r="AB16">
            <v>1.2993055048030425E-2</v>
          </cell>
          <cell r="AC16">
            <v>5.8020649153907283E-2</v>
          </cell>
          <cell r="AD16">
            <v>42.758388710811282</v>
          </cell>
          <cell r="AE16">
            <v>43.795754955961691</v>
          </cell>
          <cell r="AF16">
            <v>0.46821786880655997</v>
          </cell>
          <cell r="AG16">
            <v>99.23308439410458</v>
          </cell>
          <cell r="AH16">
            <v>158.70534337300987</v>
          </cell>
          <cell r="AI16">
            <v>8.4870582208217478</v>
          </cell>
          <cell r="AJ16">
            <v>5.4067668694135883E-3</v>
          </cell>
          <cell r="AK16">
            <v>81.816841139818365</v>
          </cell>
          <cell r="AL16">
            <v>37.003605643289688</v>
          </cell>
          <cell r="AM16">
            <v>11.253962820356298</v>
          </cell>
          <cell r="AN16">
            <v>91.049501434298094</v>
          </cell>
          <cell r="AO16">
            <v>31.517600546991346</v>
          </cell>
          <cell r="AP16">
            <v>13.468497883768533</v>
          </cell>
          <cell r="AQ16">
            <v>170.8530761326646</v>
          </cell>
          <cell r="AR16">
            <v>0.49083196495610493</v>
          </cell>
          <cell r="AS16">
            <v>8.1767523245529272</v>
          </cell>
          <cell r="AT16">
            <v>3.7793944087029625</v>
          </cell>
          <cell r="AU16">
            <v>5.2477837656870578E-2</v>
          </cell>
          <cell r="AV16">
            <v>7.0552944038881664</v>
          </cell>
          <cell r="AW16">
            <v>0</v>
          </cell>
          <cell r="AX16">
            <v>64.31211744824094</v>
          </cell>
          <cell r="AY16">
            <v>101.86447716185964</v>
          </cell>
          <cell r="AZ16">
            <v>0</v>
          </cell>
          <cell r="BA16">
            <v>34.010538741553908</v>
          </cell>
          <cell r="BB16">
            <v>26.606175109002795</v>
          </cell>
          <cell r="BC16">
            <v>34.845494951204387</v>
          </cell>
          <cell r="BD16">
            <v>0</v>
          </cell>
          <cell r="BE16">
            <v>112.92216090056219</v>
          </cell>
          <cell r="BF16">
            <v>154.06245842550621</v>
          </cell>
          <cell r="BG16">
            <v>43.18814903685783</v>
          </cell>
          <cell r="BH16">
            <v>7.1939016247420469</v>
          </cell>
          <cell r="BI16">
            <v>10297.346618299898</v>
          </cell>
          <cell r="BJ16">
            <v>5.9275919376148654</v>
          </cell>
          <cell r="BK16">
            <v>13.270616680231122</v>
          </cell>
          <cell r="BL16">
            <v>7.2233849305834772</v>
          </cell>
          <cell r="BM16">
            <v>55.419399547648538</v>
          </cell>
          <cell r="BN16">
            <v>12.386314459915347</v>
          </cell>
          <cell r="BO16">
            <v>3.9862100960740485</v>
          </cell>
          <cell r="BP16">
            <v>0</v>
          </cell>
          <cell r="BQ16">
            <v>0</v>
          </cell>
          <cell r="BS16">
            <v>21814.3136236883</v>
          </cell>
          <cell r="BT16">
            <v>12109.381031969999</v>
          </cell>
          <cell r="BV16">
            <v>0</v>
          </cell>
          <cell r="BW16">
            <v>-2918.7681978993078</v>
          </cell>
          <cell r="BY16">
            <v>668.64649204609282</v>
          </cell>
        </row>
        <row r="17">
          <cell r="E17">
            <v>945.70489012243513</v>
          </cell>
          <cell r="F17">
            <v>401.29472666649986</v>
          </cell>
          <cell r="G17">
            <v>43.914752519231158</v>
          </cell>
          <cell r="H17">
            <v>718.48011777293118</v>
          </cell>
          <cell r="I17">
            <v>4190.8460859075003</v>
          </cell>
          <cell r="J17">
            <v>0</v>
          </cell>
          <cell r="K17">
            <v>205.12730822074272</v>
          </cell>
          <cell r="L17">
            <v>0</v>
          </cell>
          <cell r="M17">
            <v>118.05988194864857</v>
          </cell>
          <cell r="N17">
            <v>2.6764378765416708</v>
          </cell>
          <cell r="O17">
            <v>592.75711090965672</v>
          </cell>
          <cell r="P17">
            <v>635.33496213972717</v>
          </cell>
          <cell r="Q17">
            <v>441.17895861518838</v>
          </cell>
          <cell r="R17">
            <v>1357.3532016060688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7.0015712817872124</v>
          </cell>
          <cell r="Z17">
            <v>272.92721527151809</v>
          </cell>
          <cell r="AA17">
            <v>87.028625959846622</v>
          </cell>
          <cell r="AB17">
            <v>18.669093366620302</v>
          </cell>
          <cell r="AC17">
            <v>17.604013456673556</v>
          </cell>
          <cell r="AD17">
            <v>327.4962204200109</v>
          </cell>
          <cell r="AE17">
            <v>10327.058451315774</v>
          </cell>
          <cell r="AF17">
            <v>1878.6731837570233</v>
          </cell>
          <cell r="AG17">
            <v>1034.0500371515582</v>
          </cell>
          <cell r="AH17">
            <v>994.97693360980554</v>
          </cell>
          <cell r="AI17">
            <v>488.97739161135888</v>
          </cell>
          <cell r="AJ17">
            <v>15.071951111189753</v>
          </cell>
          <cell r="AK17">
            <v>128.33110308847765</v>
          </cell>
          <cell r="AL17">
            <v>183.95104518262616</v>
          </cell>
          <cell r="AM17">
            <v>89.239691021671618</v>
          </cell>
          <cell r="AN17">
            <v>1195.5947591163551</v>
          </cell>
          <cell r="AO17">
            <v>19.125177345845493</v>
          </cell>
          <cell r="AP17">
            <v>70.567524658710113</v>
          </cell>
          <cell r="AQ17">
            <v>1578.4248682868117</v>
          </cell>
          <cell r="AR17">
            <v>411.94488782204826</v>
          </cell>
          <cell r="AS17">
            <v>277.12146210547331</v>
          </cell>
          <cell r="AT17">
            <v>184.55315261732824</v>
          </cell>
          <cell r="AU17">
            <v>12.542290380255674</v>
          </cell>
          <cell r="AV17">
            <v>50.313345666298304</v>
          </cell>
          <cell r="AW17">
            <v>0</v>
          </cell>
          <cell r="AX17">
            <v>463.83621663129145</v>
          </cell>
          <cell r="AY17">
            <v>382.53663747221862</v>
          </cell>
          <cell r="AZ17">
            <v>7.6261975224410751E-3</v>
          </cell>
          <cell r="BA17">
            <v>435.64273828784627</v>
          </cell>
          <cell r="BB17">
            <v>106.91605838353806</v>
          </cell>
          <cell r="BC17">
            <v>41.464847431766643</v>
          </cell>
          <cell r="BD17">
            <v>3.1056450224498504</v>
          </cell>
          <cell r="BE17">
            <v>107.78372886194221</v>
          </cell>
          <cell r="BF17">
            <v>764.19131576252323</v>
          </cell>
          <cell r="BG17">
            <v>0</v>
          </cell>
          <cell r="BH17">
            <v>0.67184928610041184</v>
          </cell>
          <cell r="BI17">
            <v>16.19151864289659</v>
          </cell>
          <cell r="BJ17">
            <v>9.3404743812175364E-3</v>
          </cell>
          <cell r="BK17">
            <v>51.359478972457801</v>
          </cell>
          <cell r="BL17">
            <v>44.539500077376637</v>
          </cell>
          <cell r="BM17">
            <v>141.58934405145578</v>
          </cell>
          <cell r="BN17">
            <v>77.632043189629655</v>
          </cell>
          <cell r="BO17">
            <v>101.49535115924689</v>
          </cell>
          <cell r="BP17">
            <v>0</v>
          </cell>
          <cell r="BQ17">
            <v>0</v>
          </cell>
          <cell r="BS17">
            <v>10368.793243778204</v>
          </cell>
          <cell r="BT17">
            <v>0</v>
          </cell>
          <cell r="BV17">
            <v>5187.2263902469003</v>
          </cell>
          <cell r="BW17">
            <v>-1016.8315422704363</v>
          </cell>
          <cell r="BY17">
            <v>3211.4195163411136</v>
          </cell>
        </row>
        <row r="18">
          <cell r="E18">
            <v>394.88973940011027</v>
          </cell>
          <cell r="F18">
            <v>15.469932360270962</v>
          </cell>
          <cell r="G18">
            <v>10.911127763994111</v>
          </cell>
          <cell r="H18">
            <v>2411.9087951438037</v>
          </cell>
          <cell r="I18">
            <v>1715.2615978244157</v>
          </cell>
          <cell r="J18">
            <v>8.19158669676745E-2</v>
          </cell>
          <cell r="K18">
            <v>96.191505855994563</v>
          </cell>
          <cell r="L18">
            <v>46.021583168044842</v>
          </cell>
          <cell r="M18">
            <v>7.4882789509135694</v>
          </cell>
          <cell r="N18">
            <v>0.15734692338766648</v>
          </cell>
          <cell r="O18">
            <v>831.32232576959473</v>
          </cell>
          <cell r="P18">
            <v>504.8420133719178</v>
          </cell>
          <cell r="Q18">
            <v>24.775532950405786</v>
          </cell>
          <cell r="R18">
            <v>13221.696317569968</v>
          </cell>
          <cell r="S18">
            <v>0</v>
          </cell>
          <cell r="T18">
            <v>3950.8811289864316</v>
          </cell>
          <cell r="U18">
            <v>0</v>
          </cell>
          <cell r="V18">
            <v>0</v>
          </cell>
          <cell r="W18">
            <v>0</v>
          </cell>
          <cell r="X18">
            <v>0.85848195156921503</v>
          </cell>
          <cell r="Y18">
            <v>70.372390149369608</v>
          </cell>
          <cell r="Z18">
            <v>57.54600455672464</v>
          </cell>
          <cell r="AA18">
            <v>762.4281802267916</v>
          </cell>
          <cell r="AB18">
            <v>732.12985202372465</v>
          </cell>
          <cell r="AC18">
            <v>21.948994260886533</v>
          </cell>
          <cell r="AD18">
            <v>37.419791184987304</v>
          </cell>
          <cell r="AE18">
            <v>49028.547821975299</v>
          </cell>
          <cell r="AF18">
            <v>34.418266413799543</v>
          </cell>
          <cell r="AG18">
            <v>3179.2662353675914</v>
          </cell>
          <cell r="AH18">
            <v>2851.1120937916353</v>
          </cell>
          <cell r="AI18">
            <v>641.32705357889211</v>
          </cell>
          <cell r="AJ18">
            <v>38.494076282626082</v>
          </cell>
          <cell r="AK18">
            <v>0.1676404692114325</v>
          </cell>
          <cell r="AL18">
            <v>27.066898160723728</v>
          </cell>
          <cell r="AM18">
            <v>6.1402602224164404</v>
          </cell>
          <cell r="AN18">
            <v>1314.5683993506639</v>
          </cell>
          <cell r="AO18">
            <v>6.4716262753054439</v>
          </cell>
          <cell r="AP18">
            <v>145.64051482799664</v>
          </cell>
          <cell r="AQ18">
            <v>416.48367157522563</v>
          </cell>
          <cell r="AR18">
            <v>53.151696956179528</v>
          </cell>
          <cell r="AS18">
            <v>58.111294017506289</v>
          </cell>
          <cell r="AT18">
            <v>79.986794787970155</v>
          </cell>
          <cell r="AU18">
            <v>103.32874344360572</v>
          </cell>
          <cell r="AV18">
            <v>88.934641059710728</v>
          </cell>
          <cell r="AW18">
            <v>0</v>
          </cell>
          <cell r="AX18">
            <v>962.64915166463368</v>
          </cell>
          <cell r="AY18">
            <v>641.11591651738445</v>
          </cell>
          <cell r="AZ18">
            <v>1.7820402723984425</v>
          </cell>
          <cell r="BA18">
            <v>35.340352035568024</v>
          </cell>
          <cell r="BB18">
            <v>30.076375094079324</v>
          </cell>
          <cell r="BC18">
            <v>12.484802222991712</v>
          </cell>
          <cell r="BD18">
            <v>1.7844567945821519</v>
          </cell>
          <cell r="BE18">
            <v>173.63344554705384</v>
          </cell>
          <cell r="BF18">
            <v>129.33286859429677</v>
          </cell>
          <cell r="BG18">
            <v>148.98807858710927</v>
          </cell>
          <cell r="BH18">
            <v>32.344649341304581</v>
          </cell>
          <cell r="BI18">
            <v>88.524061930247541</v>
          </cell>
          <cell r="BJ18">
            <v>2.8688221589230727</v>
          </cell>
          <cell r="BK18">
            <v>13.148793045096461</v>
          </cell>
          <cell r="BL18">
            <v>1.6749773668847174</v>
          </cell>
          <cell r="BM18">
            <v>222.9815572586256</v>
          </cell>
          <cell r="BN18">
            <v>184.01208032751299</v>
          </cell>
          <cell r="BO18">
            <v>39.144543813566578</v>
          </cell>
          <cell r="BP18">
            <v>0</v>
          </cell>
          <cell r="BQ18">
            <v>0</v>
          </cell>
          <cell r="BS18">
            <v>1842.7542744757193</v>
          </cell>
          <cell r="BT18">
            <v>0</v>
          </cell>
          <cell r="BV18">
            <v>18436.848422252522</v>
          </cell>
          <cell r="BW18">
            <v>-2232.5740273065412</v>
          </cell>
          <cell r="BY18">
            <v>11240.187277965502</v>
          </cell>
        </row>
        <row r="19">
          <cell r="E19">
            <v>152.54844430991577</v>
          </cell>
          <cell r="F19">
            <v>9.1993785676863293</v>
          </cell>
          <cell r="G19">
            <v>3.4210417597762235</v>
          </cell>
          <cell r="H19">
            <v>8821.6353361212259</v>
          </cell>
          <cell r="I19">
            <v>543.62760619341191</v>
          </cell>
          <cell r="J19">
            <v>1595.9015507273471</v>
          </cell>
          <cell r="K19">
            <v>1229.8799517484508</v>
          </cell>
          <cell r="L19">
            <v>1589.0867663741546</v>
          </cell>
          <cell r="M19">
            <v>690.90361070609652</v>
          </cell>
          <cell r="N19">
            <v>8.3930472167991734</v>
          </cell>
          <cell r="O19">
            <v>966.19714035882294</v>
          </cell>
          <cell r="P19">
            <v>48.031797068709004</v>
          </cell>
          <cell r="Q19">
            <v>2791.2415995242632</v>
          </cell>
          <cell r="R19">
            <v>2222.8193395398257</v>
          </cell>
          <cell r="S19">
            <v>5.0615652993402671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2678.5279682866703</v>
          </cell>
          <cell r="Y19">
            <v>4.5440383919188694</v>
          </cell>
          <cell r="Z19">
            <v>228.40190699647681</v>
          </cell>
          <cell r="AA19">
            <v>167.32947213202937</v>
          </cell>
          <cell r="AB19">
            <v>249.78326140289502</v>
          </cell>
          <cell r="AC19">
            <v>4.2345735758031324</v>
          </cell>
          <cell r="AD19">
            <v>4556.1059787014083</v>
          </cell>
          <cell r="AE19">
            <v>24806.284930605012</v>
          </cell>
          <cell r="AF19">
            <v>18.956818823347763</v>
          </cell>
          <cell r="AG19">
            <v>1512.5535115953751</v>
          </cell>
          <cell r="AH19">
            <v>1716.3816483898161</v>
          </cell>
          <cell r="AI19">
            <v>821.64956686177345</v>
          </cell>
          <cell r="AJ19">
            <v>316.01560760264061</v>
          </cell>
          <cell r="AK19">
            <v>0.19681763134356431</v>
          </cell>
          <cell r="AL19">
            <v>313.38950063111491</v>
          </cell>
          <cell r="AM19">
            <v>277.15922405686337</v>
          </cell>
          <cell r="AN19">
            <v>642.21329371048455</v>
          </cell>
          <cell r="AO19">
            <v>4.2744547735279355</v>
          </cell>
          <cell r="AP19">
            <v>2591.5550051411356</v>
          </cell>
          <cell r="AQ19">
            <v>796.77890801888736</v>
          </cell>
          <cell r="AR19">
            <v>2525.5348848717576</v>
          </cell>
          <cell r="AS19">
            <v>195.99149641590142</v>
          </cell>
          <cell r="AT19">
            <v>47.094532110577063</v>
          </cell>
          <cell r="AU19">
            <v>8.9477386401676196</v>
          </cell>
          <cell r="AV19">
            <v>96.394378775457739</v>
          </cell>
          <cell r="AW19">
            <v>0</v>
          </cell>
          <cell r="AX19">
            <v>8516.0013108179883</v>
          </cell>
          <cell r="AY19">
            <v>707.51907499803769</v>
          </cell>
          <cell r="AZ19">
            <v>0</v>
          </cell>
          <cell r="BA19">
            <v>808.80906674761036</v>
          </cell>
          <cell r="BB19">
            <v>389.18311504503595</v>
          </cell>
          <cell r="BC19">
            <v>55.432541223538237</v>
          </cell>
          <cell r="BD19">
            <v>4.6650698026583477</v>
          </cell>
          <cell r="BE19">
            <v>24.714765795867478</v>
          </cell>
          <cell r="BF19">
            <v>582.82347019665065</v>
          </cell>
          <cell r="BG19">
            <v>0</v>
          </cell>
          <cell r="BH19">
            <v>3.5810482704761041E-3</v>
          </cell>
          <cell r="BI19">
            <v>5.2358279264651095</v>
          </cell>
          <cell r="BJ19">
            <v>0</v>
          </cell>
          <cell r="BK19">
            <v>12.636356482783308</v>
          </cell>
          <cell r="BL19">
            <v>1.8934080413880121</v>
          </cell>
          <cell r="BM19">
            <v>70.194133932059742</v>
          </cell>
          <cell r="BN19">
            <v>854.55727695620476</v>
          </cell>
          <cell r="BO19">
            <v>35.556140805971339</v>
          </cell>
          <cell r="BP19">
            <v>0</v>
          </cell>
          <cell r="BQ19">
            <v>0</v>
          </cell>
          <cell r="BS19">
            <v>438.83860951886419</v>
          </cell>
          <cell r="BT19">
            <v>37.649557127221435</v>
          </cell>
          <cell r="BV19">
            <v>14686.486065507814</v>
          </cell>
          <cell r="BW19">
            <v>573.25855606485879</v>
          </cell>
          <cell r="BY19">
            <v>32738.136580269736</v>
          </cell>
        </row>
        <row r="20">
          <cell r="E20">
            <v>1607.1544504198384</v>
          </cell>
          <cell r="F20">
            <v>115.01748634544282</v>
          </cell>
          <cell r="G20">
            <v>18.328379413595162</v>
          </cell>
          <cell r="H20">
            <v>1343.5423753500258</v>
          </cell>
          <cell r="I20">
            <v>2325.6890475919799</v>
          </cell>
          <cell r="J20">
            <v>0</v>
          </cell>
          <cell r="K20">
            <v>235.12116470093477</v>
          </cell>
          <cell r="L20">
            <v>0</v>
          </cell>
          <cell r="M20">
            <v>51.228111185778673</v>
          </cell>
          <cell r="N20">
            <v>21.089980628333837</v>
          </cell>
          <cell r="O20">
            <v>279.06746696932754</v>
          </cell>
          <cell r="P20">
            <v>19.052575891954348</v>
          </cell>
          <cell r="Q20">
            <v>97.232721777726482</v>
          </cell>
          <cell r="R20">
            <v>392.36383937468014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793.7934516679278</v>
          </cell>
          <cell r="Y20">
            <v>2.5093256403852022</v>
          </cell>
          <cell r="Z20">
            <v>240.85851957544429</v>
          </cell>
          <cell r="AA20">
            <v>501.63341287298789</v>
          </cell>
          <cell r="AB20">
            <v>1603.2162784881259</v>
          </cell>
          <cell r="AC20">
            <v>11.867250308713006</v>
          </cell>
          <cell r="AD20">
            <v>60.222559304051721</v>
          </cell>
          <cell r="AE20">
            <v>12953.552125110817</v>
          </cell>
          <cell r="AF20">
            <v>40.539900621864497</v>
          </cell>
          <cell r="AG20">
            <v>629.41793174315342</v>
          </cell>
          <cell r="AH20">
            <v>177.34375050248795</v>
          </cell>
          <cell r="AI20">
            <v>1007.7400030118641</v>
          </cell>
          <cell r="AJ20">
            <v>23.854040771747272</v>
          </cell>
          <cell r="AK20">
            <v>4.8258478847245465</v>
          </cell>
          <cell r="AL20">
            <v>167.14971170308309</v>
          </cell>
          <cell r="AM20">
            <v>108.7090234212644</v>
          </cell>
          <cell r="AN20">
            <v>423.98756548934557</v>
          </cell>
          <cell r="AO20">
            <v>28.334732768568067</v>
          </cell>
          <cell r="AP20">
            <v>79.432840363210843</v>
          </cell>
          <cell r="AQ20">
            <v>5668.1652213360258</v>
          </cell>
          <cell r="AR20">
            <v>483.07660307359322</v>
          </cell>
          <cell r="AS20">
            <v>93.13514558843832</v>
          </cell>
          <cell r="AT20">
            <v>157.74691941570657</v>
          </cell>
          <cell r="AU20">
            <v>7.8013555579949649</v>
          </cell>
          <cell r="AV20">
            <v>114.29010851336143</v>
          </cell>
          <cell r="AW20">
            <v>0</v>
          </cell>
          <cell r="AX20">
            <v>325.83893072988258</v>
          </cell>
          <cell r="AY20">
            <v>1025.578929798344</v>
          </cell>
          <cell r="AZ20">
            <v>0</v>
          </cell>
          <cell r="BA20">
            <v>55.202514005938561</v>
          </cell>
          <cell r="BB20">
            <v>185.12943141769452</v>
          </cell>
          <cell r="BC20">
            <v>111.75532441604638</v>
          </cell>
          <cell r="BD20">
            <v>8.619028534774511</v>
          </cell>
          <cell r="BE20">
            <v>238.03769424958614</v>
          </cell>
          <cell r="BF20">
            <v>300.28506730843191</v>
          </cell>
          <cell r="BG20">
            <v>0</v>
          </cell>
          <cell r="BH20">
            <v>1.5465580410737911</v>
          </cell>
          <cell r="BI20">
            <v>15.073448179552706</v>
          </cell>
          <cell r="BJ20">
            <v>2.769998044042379E-2</v>
          </cell>
          <cell r="BK20">
            <v>30.419833883357484</v>
          </cell>
          <cell r="BL20">
            <v>6.9531956390003691</v>
          </cell>
          <cell r="BM20">
            <v>70.012559819256481</v>
          </cell>
          <cell r="BN20">
            <v>273.70614717482528</v>
          </cell>
          <cell r="BO20">
            <v>14.638722169184124</v>
          </cell>
          <cell r="BP20">
            <v>0</v>
          </cell>
          <cell r="BQ20">
            <v>0</v>
          </cell>
          <cell r="BS20">
            <v>27008.459519965723</v>
          </cell>
          <cell r="BT20">
            <v>0</v>
          </cell>
          <cell r="BV20">
            <v>7832.0459791143139</v>
          </cell>
          <cell r="BW20">
            <v>1325.4112447784078</v>
          </cell>
          <cell r="BY20">
            <v>10210.533483637402</v>
          </cell>
        </row>
        <row r="21">
          <cell r="E21">
            <v>74.963085101358828</v>
          </cell>
          <cell r="F21">
            <v>4.2477365242885545</v>
          </cell>
          <cell r="G21">
            <v>1.9484567273091264</v>
          </cell>
          <cell r="H21">
            <v>318.44944052282756</v>
          </cell>
          <cell r="I21">
            <v>259.18785423045392</v>
          </cell>
          <cell r="J21">
            <v>0</v>
          </cell>
          <cell r="K21">
            <v>11.441344380534876</v>
          </cell>
          <cell r="L21">
            <v>0</v>
          </cell>
          <cell r="M21">
            <v>4.600337575933402</v>
          </cell>
          <cell r="N21">
            <v>34.856646226800322</v>
          </cell>
          <cell r="O21">
            <v>0</v>
          </cell>
          <cell r="P21">
            <v>5.8753468453607427</v>
          </cell>
          <cell r="Q21">
            <v>3.715072228381703</v>
          </cell>
          <cell r="R21">
            <v>62.534945212915105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0.26641999073134226</v>
          </cell>
          <cell r="Y21">
            <v>1.7491311382859861E-2</v>
          </cell>
          <cell r="Z21">
            <v>0.2868812298829318</v>
          </cell>
          <cell r="AA21">
            <v>54.78524670029929</v>
          </cell>
          <cell r="AB21">
            <v>4114.4410393412763</v>
          </cell>
          <cell r="AC21">
            <v>2.4699727864919776</v>
          </cell>
          <cell r="AD21">
            <v>5.2762369945539467</v>
          </cell>
          <cell r="AE21">
            <v>5763.8733513645529</v>
          </cell>
          <cell r="AF21">
            <v>55.889965759536999</v>
          </cell>
          <cell r="AG21">
            <v>241.50911461739557</v>
          </cell>
          <cell r="AH21">
            <v>353.94178143467246</v>
          </cell>
          <cell r="AI21">
            <v>113.73611810723433</v>
          </cell>
          <cell r="AJ21">
            <v>13.286243893315714</v>
          </cell>
          <cell r="AK21">
            <v>1973.2370040288019</v>
          </cell>
          <cell r="AL21">
            <v>304.94833810775577</v>
          </cell>
          <cell r="AM21">
            <v>339.25933221340262</v>
          </cell>
          <cell r="AN21">
            <v>190.6122305674607</v>
          </cell>
          <cell r="AO21">
            <v>92.764786591656687</v>
          </cell>
          <cell r="AP21">
            <v>305.40120702073807</v>
          </cell>
          <cell r="AQ21">
            <v>1925.2981223780255</v>
          </cell>
          <cell r="AR21">
            <v>2383.2033370172644</v>
          </cell>
          <cell r="AS21">
            <v>305.95111333388439</v>
          </cell>
          <cell r="AT21">
            <v>78.549332100991023</v>
          </cell>
          <cell r="AU21">
            <v>9.3855796470421726</v>
          </cell>
          <cell r="AV21">
            <v>23.646336231295567</v>
          </cell>
          <cell r="AW21">
            <v>0</v>
          </cell>
          <cell r="AX21">
            <v>401.49003695378815</v>
          </cell>
          <cell r="AY21">
            <v>373.93661502927722</v>
          </cell>
          <cell r="AZ21">
            <v>2.9908223717275306E-2</v>
          </cell>
          <cell r="BA21">
            <v>44.601470391276145</v>
          </cell>
          <cell r="BB21">
            <v>106.92434383833626</v>
          </cell>
          <cell r="BC21">
            <v>17.204304999317795</v>
          </cell>
          <cell r="BD21">
            <v>5.0719525230155091E-2</v>
          </cell>
          <cell r="BE21">
            <v>84.914736343160115</v>
          </cell>
          <cell r="BF21">
            <v>330.75962507051116</v>
          </cell>
          <cell r="BG21">
            <v>470.41528141969485</v>
          </cell>
          <cell r="BH21">
            <v>3.4550602725235375</v>
          </cell>
          <cell r="BI21">
            <v>24.956411516162373</v>
          </cell>
          <cell r="BJ21">
            <v>3.5507565602714757</v>
          </cell>
          <cell r="BK21">
            <v>47.914201685708996</v>
          </cell>
          <cell r="BL21">
            <v>21.668183456507357</v>
          </cell>
          <cell r="BM21">
            <v>61.920268544879875</v>
          </cell>
          <cell r="BN21">
            <v>224.86063491200977</v>
          </cell>
          <cell r="BO21">
            <v>47.240592663001372</v>
          </cell>
          <cell r="BP21">
            <v>0</v>
          </cell>
          <cell r="BQ21">
            <v>0</v>
          </cell>
          <cell r="BS21">
            <v>23122.669192630034</v>
          </cell>
          <cell r="BT21">
            <v>0</v>
          </cell>
          <cell r="BV21">
            <v>489.28655956067206</v>
          </cell>
          <cell r="BW21">
            <v>141.40245211916317</v>
          </cell>
          <cell r="BY21">
            <v>1131.8089260984532</v>
          </cell>
        </row>
        <row r="22">
          <cell r="E22">
            <v>460.14556240107686</v>
          </cell>
          <cell r="F22">
            <v>3.1473286716055244</v>
          </cell>
          <cell r="G22">
            <v>11.769465147354946</v>
          </cell>
          <cell r="H22">
            <v>2535.9197478084961</v>
          </cell>
          <cell r="I22">
            <v>194.40325634582777</v>
          </cell>
          <cell r="J22">
            <v>0</v>
          </cell>
          <cell r="K22">
            <v>15.661375302708221</v>
          </cell>
          <cell r="L22">
            <v>0</v>
          </cell>
          <cell r="M22">
            <v>28.925573422133322</v>
          </cell>
          <cell r="N22">
            <v>41.002366771019922</v>
          </cell>
          <cell r="O22">
            <v>0</v>
          </cell>
          <cell r="P22">
            <v>1.6699645559978398</v>
          </cell>
          <cell r="Q22">
            <v>65.259656461028015</v>
          </cell>
          <cell r="R22">
            <v>285.45765694479388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71.097704918232438</v>
          </cell>
          <cell r="Z22">
            <v>13.700224690070756</v>
          </cell>
          <cell r="AA22">
            <v>466.75193164075688</v>
          </cell>
          <cell r="AB22">
            <v>865.88297558299939</v>
          </cell>
          <cell r="AC22">
            <v>29.77028912081192</v>
          </cell>
          <cell r="AD22">
            <v>80.766257601533695</v>
          </cell>
          <cell r="AE22">
            <v>8310.0658954105966</v>
          </cell>
          <cell r="AF22">
            <v>504.1387005959744</v>
          </cell>
          <cell r="AG22">
            <v>1021.7044488311358</v>
          </cell>
          <cell r="AH22">
            <v>450.95693049346562</v>
          </cell>
          <cell r="AI22">
            <v>449.49361977928436</v>
          </cell>
          <cell r="AJ22">
            <v>14.707067956241646</v>
          </cell>
          <cell r="AK22">
            <v>392.33557068222149</v>
          </cell>
          <cell r="AL22">
            <v>254.36429516120367</v>
          </cell>
          <cell r="AM22">
            <v>293.20400718878284</v>
          </cell>
          <cell r="AN22">
            <v>420.76663103192561</v>
          </cell>
          <cell r="AO22">
            <v>18.44745539439004</v>
          </cell>
          <cell r="AP22">
            <v>213.40434961546694</v>
          </cell>
          <cell r="AQ22">
            <v>3688.7249574896082</v>
          </cell>
          <cell r="AR22">
            <v>1059.9418477270697</v>
          </cell>
          <cell r="AS22">
            <v>111.22586350273187</v>
          </cell>
          <cell r="AT22">
            <v>145.11087428460502</v>
          </cell>
          <cell r="AU22">
            <v>2.4784966759051397</v>
          </cell>
          <cell r="AV22">
            <v>106.19072484356363</v>
          </cell>
          <cell r="AW22">
            <v>0</v>
          </cell>
          <cell r="AX22">
            <v>745.01017757974739</v>
          </cell>
          <cell r="AY22">
            <v>1153.532379753429</v>
          </cell>
          <cell r="AZ22">
            <v>19.902486791299552</v>
          </cell>
          <cell r="BA22">
            <v>124.65947500446676</v>
          </cell>
          <cell r="BB22">
            <v>52.905863523551069</v>
          </cell>
          <cell r="BC22">
            <v>28.227880692423057</v>
          </cell>
          <cell r="BD22">
            <v>0.3249283312778033</v>
          </cell>
          <cell r="BE22">
            <v>518.56728274222883</v>
          </cell>
          <cell r="BF22">
            <v>914.61791202581651</v>
          </cell>
          <cell r="BG22">
            <v>302.92737384880661</v>
          </cell>
          <cell r="BH22">
            <v>129.38651283403308</v>
          </cell>
          <cell r="BI22">
            <v>48.704052521081145</v>
          </cell>
          <cell r="BJ22">
            <v>32.572835348137183</v>
          </cell>
          <cell r="BK22">
            <v>149.9359810295789</v>
          </cell>
          <cell r="BL22">
            <v>179.03694898964633</v>
          </cell>
          <cell r="BM22">
            <v>423.47639449743531</v>
          </cell>
          <cell r="BN22">
            <v>103.50210114895994</v>
          </cell>
          <cell r="BO22">
            <v>21.827954190114593</v>
          </cell>
          <cell r="BP22">
            <v>0</v>
          </cell>
          <cell r="BQ22">
            <v>0</v>
          </cell>
          <cell r="BS22">
            <v>30086.114424257648</v>
          </cell>
          <cell r="BT22">
            <v>0</v>
          </cell>
          <cell r="BV22">
            <v>14048.976705786579</v>
          </cell>
          <cell r="BW22">
            <v>97.69025993228685</v>
          </cell>
          <cell r="BY22">
            <v>2032.7639599760064</v>
          </cell>
        </row>
        <row r="23">
          <cell r="E23">
            <v>297.60547149427782</v>
          </cell>
          <cell r="F23">
            <v>76.2152896440777</v>
          </cell>
          <cell r="G23">
            <v>254.91754045291933</v>
          </cell>
          <cell r="H23">
            <v>4527.9016756136498</v>
          </cell>
          <cell r="I23">
            <v>1317.1931020457037</v>
          </cell>
          <cell r="J23">
            <v>0</v>
          </cell>
          <cell r="K23">
            <v>146.39153074765568</v>
          </cell>
          <cell r="L23">
            <v>0</v>
          </cell>
          <cell r="M23">
            <v>57.281328103201403</v>
          </cell>
          <cell r="N23">
            <v>9.5979622335051662</v>
          </cell>
          <cell r="O23">
            <v>0</v>
          </cell>
          <cell r="P23">
            <v>46.255141060301355</v>
          </cell>
          <cell r="Q23">
            <v>68.203506544058271</v>
          </cell>
          <cell r="R23">
            <v>2305.2606096384284</v>
          </cell>
          <cell r="S23">
            <v>526.10950744734441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0.76733209001495684</v>
          </cell>
          <cell r="Z23">
            <v>10.262271482816391</v>
          </cell>
          <cell r="AA23">
            <v>258.76585809519736</v>
          </cell>
          <cell r="AB23">
            <v>519.9202682340283</v>
          </cell>
          <cell r="AC23">
            <v>100.06265808126706</v>
          </cell>
          <cell r="AD23">
            <v>168.94323644680136</v>
          </cell>
          <cell r="AE23">
            <v>6213.3236874187151</v>
          </cell>
          <cell r="AF23">
            <v>4903.7877983869976</v>
          </cell>
          <cell r="AG23">
            <v>745.83191098196198</v>
          </cell>
          <cell r="AH23">
            <v>384.34452267590092</v>
          </cell>
          <cell r="AI23">
            <v>539.80485033177365</v>
          </cell>
          <cell r="AJ23">
            <v>281.14574933404805</v>
          </cell>
          <cell r="AK23">
            <v>2.8205027363049817</v>
          </cell>
          <cell r="AL23">
            <v>288.39337272710276</v>
          </cell>
          <cell r="AM23">
            <v>27.280687443678215</v>
          </cell>
          <cell r="AN23">
            <v>551.62270001701711</v>
          </cell>
          <cell r="AO23">
            <v>17.570773348353125</v>
          </cell>
          <cell r="AP23">
            <v>184.2699973540123</v>
          </cell>
          <cell r="AQ23">
            <v>363.55210226310913</v>
          </cell>
          <cell r="AR23">
            <v>3740.0275401380195</v>
          </cell>
          <cell r="AS23">
            <v>691.04331623419989</v>
          </cell>
          <cell r="AT23">
            <v>454.45310664099611</v>
          </cell>
          <cell r="AU23">
            <v>8.9642911649557586</v>
          </cell>
          <cell r="AV23">
            <v>142.28342462261236</v>
          </cell>
          <cell r="AW23">
            <v>0</v>
          </cell>
          <cell r="AX23">
            <v>1425.4247619739522</v>
          </cell>
          <cell r="AY23">
            <v>1949.5619139561995</v>
          </cell>
          <cell r="AZ23">
            <v>5.7529203056731655</v>
          </cell>
          <cell r="BA23">
            <v>85.98572069726211</v>
          </cell>
          <cell r="BB23">
            <v>220.61496407558346</v>
          </cell>
          <cell r="BC23">
            <v>1385.9322961615626</v>
          </cell>
          <cell r="BD23">
            <v>1.5540269804423701</v>
          </cell>
          <cell r="BE23">
            <v>459.37082627247952</v>
          </cell>
          <cell r="BF23">
            <v>524.31238799923813</v>
          </cell>
          <cell r="BG23">
            <v>25.41601007952903</v>
          </cell>
          <cell r="BH23">
            <v>63.612140871637024</v>
          </cell>
          <cell r="BI23">
            <v>1301.0267042585508</v>
          </cell>
          <cell r="BJ23">
            <v>2.5937117578923443</v>
          </cell>
          <cell r="BK23">
            <v>135.02436349327002</v>
          </cell>
          <cell r="BL23">
            <v>96.992541003097131</v>
          </cell>
          <cell r="BM23">
            <v>156.54734455495705</v>
          </cell>
          <cell r="BN23">
            <v>317.60788671526876</v>
          </cell>
          <cell r="BO23">
            <v>65.47965126169062</v>
          </cell>
          <cell r="BP23">
            <v>0</v>
          </cell>
          <cell r="BQ23">
            <v>0</v>
          </cell>
          <cell r="BS23">
            <v>1214.6914019103626</v>
          </cell>
          <cell r="BT23">
            <v>0</v>
          </cell>
          <cell r="BV23">
            <v>26677.353142471457</v>
          </cell>
          <cell r="BW23">
            <v>-203.70996721413013</v>
          </cell>
          <cell r="BY23">
            <v>2481.0372372500192</v>
          </cell>
        </row>
        <row r="24">
          <cell r="E24">
            <v>93.566761625160083</v>
          </cell>
          <cell r="F24">
            <v>4.1848448127993576</v>
          </cell>
          <cell r="G24">
            <v>58.305308614350309</v>
          </cell>
          <cell r="H24">
            <v>126.9660235355654</v>
          </cell>
          <cell r="I24">
            <v>25.70169501757319</v>
          </cell>
          <cell r="J24">
            <v>0</v>
          </cell>
          <cell r="K24">
            <v>2.2289263160161679</v>
          </cell>
          <cell r="L24">
            <v>0</v>
          </cell>
          <cell r="M24">
            <v>1.1615679618000869</v>
          </cell>
          <cell r="N24">
            <v>0.51459579922282084</v>
          </cell>
          <cell r="O24">
            <v>0</v>
          </cell>
          <cell r="P24">
            <v>0</v>
          </cell>
          <cell r="Q24">
            <v>7.0887896325724791</v>
          </cell>
          <cell r="R24">
            <v>203.86388322559031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0.32595618620679767</v>
          </cell>
          <cell r="Z24">
            <v>2.4171327556534616</v>
          </cell>
          <cell r="AA24">
            <v>21.151036236416015</v>
          </cell>
          <cell r="AB24">
            <v>44.511895054076362</v>
          </cell>
          <cell r="AC24">
            <v>2.7380018337550133E-2</v>
          </cell>
          <cell r="AD24">
            <v>139.74934911426561</v>
          </cell>
          <cell r="AE24">
            <v>466.46294046972537</v>
          </cell>
          <cell r="AF24">
            <v>860.45612430180881</v>
          </cell>
          <cell r="AG24">
            <v>73.40420283436346</v>
          </cell>
          <cell r="AH24">
            <v>40.75657441058403</v>
          </cell>
          <cell r="AI24">
            <v>135.61776109875555</v>
          </cell>
          <cell r="AJ24">
            <v>6.2927291357101796</v>
          </cell>
          <cell r="AK24">
            <v>6.261280855463415</v>
          </cell>
          <cell r="AL24">
            <v>104.10145051446577</v>
          </cell>
          <cell r="AM24">
            <v>156.64816874090002</v>
          </cell>
          <cell r="AN24">
            <v>92.062044625864445</v>
          </cell>
          <cell r="AO24">
            <v>2.3972473044048819</v>
          </cell>
          <cell r="AP24">
            <v>2.8287909575023917</v>
          </cell>
          <cell r="AQ24">
            <v>11.31926901195216</v>
          </cell>
          <cell r="AR24">
            <v>32.550297108983756</v>
          </cell>
          <cell r="AS24">
            <v>35.423550342857737</v>
          </cell>
          <cell r="AT24">
            <v>25.563769992926218</v>
          </cell>
          <cell r="AU24">
            <v>0.46858361747123844</v>
          </cell>
          <cell r="AV24">
            <v>5.5177303804671283</v>
          </cell>
          <cell r="AW24">
            <v>0</v>
          </cell>
          <cell r="AX24">
            <v>158.96809405504027</v>
          </cell>
          <cell r="AY24">
            <v>165.90437455311684</v>
          </cell>
          <cell r="AZ24">
            <v>9.9485427555627226E-2</v>
          </cell>
          <cell r="BA24">
            <v>4.864447591347739</v>
          </cell>
          <cell r="BB24">
            <v>19.937763125982347</v>
          </cell>
          <cell r="BC24">
            <v>58.334014513183845</v>
          </cell>
          <cell r="BD24">
            <v>3.6232642005893254</v>
          </cell>
          <cell r="BE24">
            <v>43.178450177250475</v>
          </cell>
          <cell r="BF24">
            <v>70.80008378101472</v>
          </cell>
          <cell r="BG24">
            <v>188.10032795744903</v>
          </cell>
          <cell r="BH24">
            <v>11.131079059809773</v>
          </cell>
          <cell r="BI24">
            <v>306.63749301117008</v>
          </cell>
          <cell r="BJ24">
            <v>2.0842951871445861</v>
          </cell>
          <cell r="BK24">
            <v>8.7831842195786205</v>
          </cell>
          <cell r="BL24">
            <v>2.4353528064532646</v>
          </cell>
          <cell r="BM24">
            <v>4.0824851128964141</v>
          </cell>
          <cell r="BN24">
            <v>8.8336683452692775</v>
          </cell>
          <cell r="BO24">
            <v>40.518491727695498</v>
          </cell>
          <cell r="BP24">
            <v>0</v>
          </cell>
          <cell r="BQ24">
            <v>0</v>
          </cell>
          <cell r="BS24">
            <v>35033.139692836849</v>
          </cell>
          <cell r="BT24">
            <v>0</v>
          </cell>
          <cell r="BV24">
            <v>25916.023690478702</v>
          </cell>
          <cell r="BW24">
            <v>-1460.3569889729602</v>
          </cell>
          <cell r="BY24">
            <v>11089.752070837396</v>
          </cell>
        </row>
        <row r="25">
          <cell r="E25">
            <v>31.320541094651634</v>
          </cell>
          <cell r="F25">
            <v>1.345190619607525</v>
          </cell>
          <cell r="G25">
            <v>0.40995111483242624</v>
          </cell>
          <cell r="H25">
            <v>31.474566595423923</v>
          </cell>
          <cell r="I25">
            <v>8.7935562755553676</v>
          </cell>
          <cell r="J25">
            <v>9.5697719325848034E-5</v>
          </cell>
          <cell r="K25">
            <v>1.2247729682264084</v>
          </cell>
          <cell r="L25">
            <v>1.2778243197009006E-3</v>
          </cell>
          <cell r="M25">
            <v>1.4197834568751724E-2</v>
          </cell>
          <cell r="N25">
            <v>0</v>
          </cell>
          <cell r="O25">
            <v>0</v>
          </cell>
          <cell r="P25">
            <v>2.6128205119473748E-3</v>
          </cell>
          <cell r="Q25">
            <v>0.63647936514305703</v>
          </cell>
          <cell r="R25">
            <v>84.019674684010596</v>
          </cell>
          <cell r="S25">
            <v>2.369402398294175</v>
          </cell>
          <cell r="T25">
            <v>0</v>
          </cell>
          <cell r="U25">
            <v>0</v>
          </cell>
          <cell r="V25">
            <v>3.8414168241261172E-4</v>
          </cell>
          <cell r="W25">
            <v>0</v>
          </cell>
          <cell r="X25">
            <v>0.19552081420113634</v>
          </cell>
          <cell r="Y25">
            <v>57.26544066454948</v>
          </cell>
          <cell r="Z25">
            <v>1.4152196664179166</v>
          </cell>
          <cell r="AA25">
            <v>0.49675042594246605</v>
          </cell>
          <cell r="AB25">
            <v>2.7575933084193559E-2</v>
          </cell>
          <cell r="AC25">
            <v>9.252131499929602E-5</v>
          </cell>
          <cell r="AD25">
            <v>0.1769145579875788</v>
          </cell>
          <cell r="AE25">
            <v>26.791599417391577</v>
          </cell>
          <cell r="AF25">
            <v>8.0043132961564005</v>
          </cell>
          <cell r="AG25">
            <v>2.5001508320940449</v>
          </cell>
          <cell r="AH25">
            <v>1.1043899450701653</v>
          </cell>
          <cell r="AI25">
            <v>0.91250052386077163</v>
          </cell>
          <cell r="AJ25">
            <v>0.15756015893757319</v>
          </cell>
          <cell r="AK25">
            <v>3088.1788263769736</v>
          </cell>
          <cell r="AL25">
            <v>214.06365316007469</v>
          </cell>
          <cell r="AM25">
            <v>4.928700319025717</v>
          </cell>
          <cell r="AN25">
            <v>3.7775943762441564</v>
          </cell>
          <cell r="AO25">
            <v>0.10214123719089568</v>
          </cell>
          <cell r="AP25">
            <v>0.96956825068893671</v>
          </cell>
          <cell r="AQ25">
            <v>0.65003949458520338</v>
          </cell>
          <cell r="AR25">
            <v>4.9778730126136299</v>
          </cell>
          <cell r="AS25">
            <v>0.6447047036858834</v>
          </cell>
          <cell r="AT25">
            <v>0.14464773689466318</v>
          </cell>
          <cell r="AU25">
            <v>1.7335202884834651E-3</v>
          </cell>
          <cell r="AV25">
            <v>6.8893201160634396E-2</v>
          </cell>
          <cell r="AW25">
            <v>0</v>
          </cell>
          <cell r="AX25">
            <v>3.6739750537277631</v>
          </cell>
          <cell r="AY25">
            <v>2.5411921900024397</v>
          </cell>
          <cell r="AZ25">
            <v>0</v>
          </cell>
          <cell r="BA25">
            <v>1.3274486212968735</v>
          </cell>
          <cell r="BB25">
            <v>1.8101893721080797E-2</v>
          </cell>
          <cell r="BC25">
            <v>3.1339908202383485E-2</v>
          </cell>
          <cell r="BD25">
            <v>4.3431550781258734E-3</v>
          </cell>
          <cell r="BE25">
            <v>10.618874261583523</v>
          </cell>
          <cell r="BF25">
            <v>7.9795021973347842</v>
          </cell>
          <cell r="BG25">
            <v>0</v>
          </cell>
          <cell r="BH25">
            <v>2.4130878057551836E-2</v>
          </cell>
          <cell r="BI25">
            <v>0</v>
          </cell>
          <cell r="BJ25">
            <v>0</v>
          </cell>
          <cell r="BK25">
            <v>0.1687565357175575</v>
          </cell>
          <cell r="BL25">
            <v>2.3541397759482073E-2</v>
          </cell>
          <cell r="BM25">
            <v>0.70364293062269645</v>
          </cell>
          <cell r="BN25">
            <v>2.9683688134721931</v>
          </cell>
          <cell r="BO25">
            <v>0.46030521997767826</v>
          </cell>
          <cell r="BP25">
            <v>0</v>
          </cell>
          <cell r="BQ25">
            <v>0</v>
          </cell>
          <cell r="BS25">
            <v>3635.7312360656033</v>
          </cell>
          <cell r="BT25">
            <v>0</v>
          </cell>
          <cell r="BV25">
            <v>740.11813280008346</v>
          </cell>
          <cell r="BW25">
            <v>-15.174662171645004</v>
          </cell>
          <cell r="BY25">
            <v>999.05267527055787</v>
          </cell>
        </row>
        <row r="26">
          <cell r="E26">
            <v>6.5166247693259134</v>
          </cell>
          <cell r="F26">
            <v>4.5411180880247484</v>
          </cell>
          <cell r="G26">
            <v>0.58888956449717222</v>
          </cell>
          <cell r="H26">
            <v>171.47957168955688</v>
          </cell>
          <cell r="I26">
            <v>97.567615993589072</v>
          </cell>
          <cell r="J26">
            <v>91.406014024896152</v>
          </cell>
          <cell r="K26">
            <v>58.777649007688026</v>
          </cell>
          <cell r="L26">
            <v>4.0002676408092346E-2</v>
          </cell>
          <cell r="M26">
            <v>2.6546790091694588</v>
          </cell>
          <cell r="N26">
            <v>9.5283933141962436</v>
          </cell>
          <cell r="O26">
            <v>0.37762184284735156</v>
          </cell>
          <cell r="P26">
            <v>12.952712078282339</v>
          </cell>
          <cell r="Q26">
            <v>71.917612077301541</v>
          </cell>
          <cell r="R26">
            <v>99.842455389294116</v>
          </cell>
          <cell r="S26">
            <v>412.59876790132068</v>
          </cell>
          <cell r="T26">
            <v>0</v>
          </cell>
          <cell r="U26">
            <v>0</v>
          </cell>
          <cell r="V26">
            <v>1.3933925093416533</v>
          </cell>
          <cell r="W26">
            <v>0</v>
          </cell>
          <cell r="X26">
            <v>0</v>
          </cell>
          <cell r="Y26">
            <v>6.6968308964798856E-2</v>
          </cell>
          <cell r="Z26">
            <v>119.09741396157301</v>
          </cell>
          <cell r="AA26">
            <v>1.5901272162506039</v>
          </cell>
          <cell r="AB26">
            <v>0.48840853878270685</v>
          </cell>
          <cell r="AC26">
            <v>1.3995333152547597E-2</v>
          </cell>
          <cell r="AD26">
            <v>25.681233786529212</v>
          </cell>
          <cell r="AE26">
            <v>236.09751114626684</v>
          </cell>
          <cell r="AF26">
            <v>28.918464617232402</v>
          </cell>
          <cell r="AG26">
            <v>1329.3848306649268</v>
          </cell>
          <cell r="AH26">
            <v>11.38650689211379</v>
          </cell>
          <cell r="AI26">
            <v>71.940893343456878</v>
          </cell>
          <cell r="AJ26">
            <v>0.3285525939095863</v>
          </cell>
          <cell r="AK26">
            <v>352.54889466218782</v>
          </cell>
          <cell r="AL26">
            <v>137.30131035685173</v>
          </cell>
          <cell r="AM26">
            <v>28.348957564265373</v>
          </cell>
          <cell r="AN26">
            <v>163.80135387595777</v>
          </cell>
          <cell r="AO26">
            <v>5.3256839740544892</v>
          </cell>
          <cell r="AP26">
            <v>18.229387958929692</v>
          </cell>
          <cell r="AQ26">
            <v>625.80812535048824</v>
          </cell>
          <cell r="AR26">
            <v>85.751645036007332</v>
          </cell>
          <cell r="AS26">
            <v>139.87063801241862</v>
          </cell>
          <cell r="AT26">
            <v>22.260212960532506</v>
          </cell>
          <cell r="AU26">
            <v>1.4271979722679753</v>
          </cell>
          <cell r="AV26">
            <v>36.903013706409844</v>
          </cell>
          <cell r="AW26">
            <v>0</v>
          </cell>
          <cell r="AX26">
            <v>71.976752957106115</v>
          </cell>
          <cell r="AY26">
            <v>31.445858059686778</v>
          </cell>
          <cell r="AZ26">
            <v>0</v>
          </cell>
          <cell r="BA26">
            <v>24.606481663122892</v>
          </cell>
          <cell r="BB26">
            <v>60.672557194862996</v>
          </cell>
          <cell r="BC26">
            <v>10.70886129504076</v>
          </cell>
          <cell r="BD26">
            <v>4.8533278690887131E-2</v>
          </cell>
          <cell r="BE26">
            <v>30.421572410159609</v>
          </cell>
          <cell r="BF26">
            <v>188.5290855866354</v>
          </cell>
          <cell r="BG26">
            <v>0</v>
          </cell>
          <cell r="BH26">
            <v>0.17802438825368427</v>
          </cell>
          <cell r="BI26">
            <v>223.02158825600623</v>
          </cell>
          <cell r="BJ26">
            <v>1.9036546499635767</v>
          </cell>
          <cell r="BK26">
            <v>30.233873319765163</v>
          </cell>
          <cell r="BL26">
            <v>136.67280918494757</v>
          </cell>
          <cell r="BM26">
            <v>261.5255761523847</v>
          </cell>
          <cell r="BN26">
            <v>67.428442882398144</v>
          </cell>
          <cell r="BO26">
            <v>46.804570221889726</v>
          </cell>
          <cell r="BP26">
            <v>0</v>
          </cell>
          <cell r="BQ26">
            <v>0</v>
          </cell>
          <cell r="BS26">
            <v>39393.242271348616</v>
          </cell>
          <cell r="BT26">
            <v>0</v>
          </cell>
          <cell r="BV26">
            <v>1235.8247345761911</v>
          </cell>
          <cell r="BW26">
            <v>58.931750518106583</v>
          </cell>
          <cell r="BY26">
            <v>6755.7873128129986</v>
          </cell>
        </row>
        <row r="27">
          <cell r="E27">
            <v>0</v>
          </cell>
          <cell r="F27">
            <v>7.9232315373878537</v>
          </cell>
          <cell r="G27">
            <v>0.70593891418526855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1.3591115206773594</v>
          </cell>
          <cell r="O27">
            <v>0</v>
          </cell>
          <cell r="P27">
            <v>9.026071045346697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22.552982445774543</v>
          </cell>
          <cell r="AB27">
            <v>0</v>
          </cell>
          <cell r="AC27">
            <v>0</v>
          </cell>
          <cell r="AD27">
            <v>59.88381138091647</v>
          </cell>
          <cell r="AE27">
            <v>264.63067544075602</v>
          </cell>
          <cell r="AF27">
            <v>0.49399947020016749</v>
          </cell>
          <cell r="AG27">
            <v>496.81311933692621</v>
          </cell>
          <cell r="AH27">
            <v>75.470756358185184</v>
          </cell>
          <cell r="AI27">
            <v>1.8691769199566757</v>
          </cell>
          <cell r="AJ27">
            <v>4.3127617356497998E-2</v>
          </cell>
          <cell r="AK27">
            <v>0</v>
          </cell>
          <cell r="AL27">
            <v>231.46328820735656</v>
          </cell>
          <cell r="AM27">
            <v>13.047081972540024</v>
          </cell>
          <cell r="AN27">
            <v>17.021791608733377</v>
          </cell>
          <cell r="AO27">
            <v>0.70273172961179875</v>
          </cell>
          <cell r="AP27">
            <v>6.297750574709851</v>
          </cell>
          <cell r="AQ27">
            <v>1395.5274059763567</v>
          </cell>
          <cell r="AR27">
            <v>13.04214877042824</v>
          </cell>
          <cell r="AS27">
            <v>4.3854005547140034</v>
          </cell>
          <cell r="AT27">
            <v>2.0320319340024495</v>
          </cell>
          <cell r="AU27">
            <v>1.901578785528997E-2</v>
          </cell>
          <cell r="AV27">
            <v>5.1477188626777437</v>
          </cell>
          <cell r="AW27">
            <v>0</v>
          </cell>
          <cell r="AX27">
            <v>80.914609034406979</v>
          </cell>
          <cell r="AY27">
            <v>107.93605398292411</v>
          </cell>
          <cell r="AZ27">
            <v>2.7016241584979248</v>
          </cell>
          <cell r="BA27">
            <v>55.452426743319343</v>
          </cell>
          <cell r="BB27">
            <v>5.5313711291707364</v>
          </cell>
          <cell r="BC27">
            <v>9.7845767919537405E-2</v>
          </cell>
          <cell r="BD27">
            <v>1.3173212161221274E-2</v>
          </cell>
          <cell r="BE27">
            <v>266.07421543199399</v>
          </cell>
          <cell r="BF27">
            <v>73.208416397020329</v>
          </cell>
          <cell r="BG27">
            <v>972.58572251770204</v>
          </cell>
          <cell r="BH27">
            <v>157.13013187739847</v>
          </cell>
          <cell r="BI27">
            <v>863.430276849861</v>
          </cell>
          <cell r="BJ27">
            <v>8.8260090410918259</v>
          </cell>
          <cell r="BK27">
            <v>9.4423268958012958</v>
          </cell>
          <cell r="BL27">
            <v>2.6031740984277576</v>
          </cell>
          <cell r="BM27">
            <v>0.34938906977329642</v>
          </cell>
          <cell r="BN27">
            <v>1.0670896674399728</v>
          </cell>
          <cell r="BO27">
            <v>244.10741534200554</v>
          </cell>
          <cell r="BP27">
            <v>0</v>
          </cell>
          <cell r="BQ27">
            <v>0</v>
          </cell>
          <cell r="BS27">
            <v>619.96791129137819</v>
          </cell>
          <cell r="BT27">
            <v>27.73312</v>
          </cell>
          <cell r="BV27">
            <v>970.08556881714378</v>
          </cell>
          <cell r="BW27">
            <v>-23.105514411622043</v>
          </cell>
          <cell r="BY27">
            <v>0</v>
          </cell>
        </row>
        <row r="28">
          <cell r="E28">
            <v>1553.8578392141533</v>
          </cell>
          <cell r="F28">
            <v>13.969485796643843</v>
          </cell>
          <cell r="G28">
            <v>0.82984422836196359</v>
          </cell>
          <cell r="H28">
            <v>2040.2277814742692</v>
          </cell>
          <cell r="I28">
            <v>3896.7836603794717</v>
          </cell>
          <cell r="J28">
            <v>1381.5393722763472</v>
          </cell>
          <cell r="K28">
            <v>25.820219244256485</v>
          </cell>
          <cell r="L28">
            <v>244.22304107913615</v>
          </cell>
          <cell r="M28">
            <v>79.102060036243387</v>
          </cell>
          <cell r="N28">
            <v>27.088501141637234</v>
          </cell>
          <cell r="O28">
            <v>222.7543530635362</v>
          </cell>
          <cell r="P28">
            <v>94.001072789981905</v>
          </cell>
          <cell r="Q28">
            <v>53.516233918023012</v>
          </cell>
          <cell r="R28">
            <v>1922.5863035884206</v>
          </cell>
          <cell r="S28">
            <v>5174.1718335614951</v>
          </cell>
          <cell r="T28">
            <v>1585.3574406814221</v>
          </cell>
          <cell r="U28">
            <v>7.6795540296824552</v>
          </cell>
          <cell r="V28">
            <v>181.67137166895455</v>
          </cell>
          <cell r="W28">
            <v>38.066152617249571</v>
          </cell>
          <cell r="X28">
            <v>0</v>
          </cell>
          <cell r="Y28">
            <v>5.2964156105268687</v>
          </cell>
          <cell r="Z28">
            <v>139.14473341732463</v>
          </cell>
          <cell r="AA28">
            <v>21.000012546894503</v>
          </cell>
          <cell r="AB28">
            <v>9575.7597553311225</v>
          </cell>
          <cell r="AC28">
            <v>1.8606237458066215E-6</v>
          </cell>
          <cell r="AD28">
            <v>243.80144956604124</v>
          </cell>
          <cell r="AE28">
            <v>2235.6868507437243</v>
          </cell>
          <cell r="AF28">
            <v>350.85419206144991</v>
          </cell>
          <cell r="AG28">
            <v>1720.8916712094226</v>
          </cell>
          <cell r="AH28">
            <v>696.85201178537022</v>
          </cell>
          <cell r="AI28">
            <v>679.77638091903657</v>
          </cell>
          <cell r="AJ28">
            <v>35.071497575136839</v>
          </cell>
          <cell r="AK28">
            <v>241.03922512247357</v>
          </cell>
          <cell r="AL28">
            <v>503.32515257571617</v>
          </cell>
          <cell r="AM28">
            <v>59.375131053863889</v>
          </cell>
          <cell r="AN28">
            <v>1528.3484603606912</v>
          </cell>
          <cell r="AO28">
            <v>33.066104780315669</v>
          </cell>
          <cell r="AP28">
            <v>218.89727785011786</v>
          </cell>
          <cell r="AQ28">
            <v>1202.6798435498818</v>
          </cell>
          <cell r="AR28">
            <v>266.14492753113814</v>
          </cell>
          <cell r="AS28">
            <v>655.68281911270708</v>
          </cell>
          <cell r="AT28">
            <v>187.01761779589762</v>
          </cell>
          <cell r="AU28">
            <v>2.7406758494136059E-7</v>
          </cell>
          <cell r="AV28">
            <v>559.46337909244812</v>
          </cell>
          <cell r="AW28">
            <v>0</v>
          </cell>
          <cell r="AX28">
            <v>641.16311259849863</v>
          </cell>
          <cell r="AY28">
            <v>436.82305726940018</v>
          </cell>
          <cell r="AZ28">
            <v>8.5010230428520792</v>
          </cell>
          <cell r="BA28">
            <v>122.41482499502538</v>
          </cell>
          <cell r="BB28">
            <v>64.193327497262445</v>
          </cell>
          <cell r="BC28">
            <v>43.851597774502977</v>
          </cell>
          <cell r="BD28">
            <v>6.1846792742626828</v>
          </cell>
          <cell r="BE28">
            <v>809.82092972264502</v>
          </cell>
          <cell r="BF28">
            <v>358.30547512883174</v>
          </cell>
          <cell r="BG28">
            <v>2387.0095729780237</v>
          </cell>
          <cell r="BH28">
            <v>557.92298234312511</v>
          </cell>
          <cell r="BI28">
            <v>2065.5495295750238</v>
          </cell>
          <cell r="BJ28">
            <v>45.732388409469522</v>
          </cell>
          <cell r="BK28">
            <v>140.68175089484305</v>
          </cell>
          <cell r="BL28">
            <v>104.74250444650123</v>
          </cell>
          <cell r="BM28">
            <v>111.217444270299</v>
          </cell>
          <cell r="BN28">
            <v>86.462046287501053</v>
          </cell>
          <cell r="BO28">
            <v>116.16823992791198</v>
          </cell>
          <cell r="BP28">
            <v>0</v>
          </cell>
          <cell r="BQ28">
            <v>0</v>
          </cell>
          <cell r="BS28">
            <v>38390.303450382671</v>
          </cell>
          <cell r="BT28">
            <v>277.02038945686564</v>
          </cell>
          <cell r="BV28">
            <v>0</v>
          </cell>
          <cell r="BW28">
            <v>6.8542830591079767E-2</v>
          </cell>
          <cell r="BY28">
            <v>30906.262345796786</v>
          </cell>
        </row>
        <row r="29">
          <cell r="E29">
            <v>557.38260757914986</v>
          </cell>
          <cell r="F29">
            <v>7.1530988953500921E-2</v>
          </cell>
          <cell r="G29">
            <v>1.5407540304385057</v>
          </cell>
          <cell r="H29">
            <v>16.139145695391996</v>
          </cell>
          <cell r="I29">
            <v>4.7400037704064584</v>
          </cell>
          <cell r="J29">
            <v>96.220917385517083</v>
          </cell>
          <cell r="K29">
            <v>1.4981016422629001E-2</v>
          </cell>
          <cell r="L29">
            <v>0.5380930643472579</v>
          </cell>
          <cell r="M29">
            <v>1.303261173844549E-2</v>
          </cell>
          <cell r="N29">
            <v>0</v>
          </cell>
          <cell r="O29">
            <v>0.1739364783790211</v>
          </cell>
          <cell r="P29">
            <v>0</v>
          </cell>
          <cell r="Q29">
            <v>0.16836375103349588</v>
          </cell>
          <cell r="R29">
            <v>14.626669489025996</v>
          </cell>
          <cell r="S29">
            <v>0</v>
          </cell>
          <cell r="T29">
            <v>12.273900149739276</v>
          </cell>
          <cell r="U29">
            <v>0</v>
          </cell>
          <cell r="V29">
            <v>0</v>
          </cell>
          <cell r="W29">
            <v>8.1349537793790976</v>
          </cell>
          <cell r="X29">
            <v>10.082484698705221</v>
          </cell>
          <cell r="Y29">
            <v>0.30147583393056454</v>
          </cell>
          <cell r="Z29">
            <v>0.3324187883859534</v>
          </cell>
          <cell r="AA29">
            <v>5.407490967545904</v>
          </cell>
          <cell r="AB29">
            <v>0.90515305910952792</v>
          </cell>
          <cell r="AC29">
            <v>4450.434018694119</v>
          </cell>
          <cell r="AD29">
            <v>12.657762237512081</v>
          </cell>
          <cell r="AE29">
            <v>216.85548020956759</v>
          </cell>
          <cell r="AF29">
            <v>0.45248588243791438</v>
          </cell>
          <cell r="AG29">
            <v>50.200379498315918</v>
          </cell>
          <cell r="AH29">
            <v>7.995799517833686</v>
          </cell>
          <cell r="AI29">
            <v>99.202211755484626</v>
          </cell>
          <cell r="AJ29">
            <v>0</v>
          </cell>
          <cell r="AK29">
            <v>0</v>
          </cell>
          <cell r="AL29">
            <v>18.790027022278171</v>
          </cell>
          <cell r="AM29">
            <v>2.1630894876765021</v>
          </cell>
          <cell r="AN29">
            <v>183.69340674379555</v>
          </cell>
          <cell r="AO29">
            <v>4.8519206527039067E-2</v>
          </cell>
          <cell r="AP29">
            <v>46.361565253804102</v>
          </cell>
          <cell r="AQ29">
            <v>0.28205987073110522</v>
          </cell>
          <cell r="AR29">
            <v>0.74603373145930407</v>
          </cell>
          <cell r="AS29">
            <v>16.230524944557317</v>
          </cell>
          <cell r="AT29">
            <v>54.303170781982494</v>
          </cell>
          <cell r="AU29">
            <v>0.5081929577602291</v>
          </cell>
          <cell r="AV29">
            <v>37.108628200025215</v>
          </cell>
          <cell r="AW29">
            <v>0</v>
          </cell>
          <cell r="AX29">
            <v>34.414755158452451</v>
          </cell>
          <cell r="AY29">
            <v>18.084476648061877</v>
          </cell>
          <cell r="AZ29">
            <v>0.76948689283035177</v>
          </cell>
          <cell r="BA29">
            <v>22.144592279718534</v>
          </cell>
          <cell r="BB29">
            <v>1.7245284807888575</v>
          </cell>
          <cell r="BC29">
            <v>0.25225907544546256</v>
          </cell>
          <cell r="BD29">
            <v>0</v>
          </cell>
          <cell r="BE29">
            <v>75.253303101576734</v>
          </cell>
          <cell r="BF29">
            <v>8.3994297378745575</v>
          </cell>
          <cell r="BG29">
            <v>475.88477958555507</v>
          </cell>
          <cell r="BH29">
            <v>106.7394255637446</v>
          </cell>
          <cell r="BI29">
            <v>690.21956160274704</v>
          </cell>
          <cell r="BJ29">
            <v>13.263244894402876</v>
          </cell>
          <cell r="BK29">
            <v>154.08797562538683</v>
          </cell>
          <cell r="BL29">
            <v>16.049859936390124</v>
          </cell>
          <cell r="BM29">
            <v>14.854684091655876</v>
          </cell>
          <cell r="BN29">
            <v>0.13392200806136409</v>
          </cell>
          <cell r="BO29">
            <v>13.458118564573375</v>
          </cell>
          <cell r="BP29">
            <v>0</v>
          </cell>
          <cell r="BQ29">
            <v>0</v>
          </cell>
          <cell r="BS29">
            <v>4837.7180956366938</v>
          </cell>
          <cell r="BT29">
            <v>4162.7284528975006</v>
          </cell>
          <cell r="BV29">
            <v>0</v>
          </cell>
          <cell r="BW29">
            <v>0</v>
          </cell>
          <cell r="BY29">
            <v>0</v>
          </cell>
        </row>
        <row r="30">
          <cell r="E30">
            <v>0.36661726748435119</v>
          </cell>
          <cell r="F30">
            <v>3.6419248984246129E-3</v>
          </cell>
          <cell r="G30">
            <v>1.6713365895658929E-3</v>
          </cell>
          <cell r="H30">
            <v>257.94947452630021</v>
          </cell>
          <cell r="I30">
            <v>31.338821181493213</v>
          </cell>
          <cell r="J30">
            <v>449.44936246429683</v>
          </cell>
          <cell r="K30">
            <v>0.30030027254950964</v>
          </cell>
          <cell r="L30">
            <v>2653.3539530750395</v>
          </cell>
          <cell r="M30">
            <v>7.3071089855922446E-3</v>
          </cell>
          <cell r="N30">
            <v>55.311327457140237</v>
          </cell>
          <cell r="O30">
            <v>162.75215430143666</v>
          </cell>
          <cell r="P30">
            <v>2.8684333275273751E-3</v>
          </cell>
          <cell r="Q30">
            <v>19.687472850344264</v>
          </cell>
          <cell r="R30">
            <v>115.74427889521861</v>
          </cell>
          <cell r="S30">
            <v>255.52872736851643</v>
          </cell>
          <cell r="T30">
            <v>2.0352006678254546</v>
          </cell>
          <cell r="U30">
            <v>9.5783346489010889E-4</v>
          </cell>
          <cell r="V30">
            <v>1.0167893459941584E-3</v>
          </cell>
          <cell r="W30">
            <v>0.41994162740718982</v>
          </cell>
          <cell r="X30">
            <v>6.3291192881022862E-3</v>
          </cell>
          <cell r="Y30">
            <v>3.3428665744322321E-3</v>
          </cell>
          <cell r="Z30">
            <v>3.2662965163092759</v>
          </cell>
          <cell r="AA30">
            <v>9.1710132556130528</v>
          </cell>
          <cell r="AB30">
            <v>244.24427280874184</v>
          </cell>
          <cell r="AC30">
            <v>1677.5180265741269</v>
          </cell>
          <cell r="AD30">
            <v>2318.845995568116</v>
          </cell>
          <cell r="AE30">
            <v>338.3690090457705</v>
          </cell>
          <cell r="AF30">
            <v>18.037234073124154</v>
          </cell>
          <cell r="AG30">
            <v>377.29192090086303</v>
          </cell>
          <cell r="AH30">
            <v>6.6506957594229306</v>
          </cell>
          <cell r="AI30">
            <v>0.92911162857233842</v>
          </cell>
          <cell r="AJ30">
            <v>2.3065569438315885E-2</v>
          </cell>
          <cell r="AK30">
            <v>2.2975540547714247E-4</v>
          </cell>
          <cell r="AL30">
            <v>0.50941827402292783</v>
          </cell>
          <cell r="AM30">
            <v>24.157829409974983</v>
          </cell>
          <cell r="AN30">
            <v>171.66616844182809</v>
          </cell>
          <cell r="AO30">
            <v>1.0935592005184163</v>
          </cell>
          <cell r="AP30">
            <v>0.21080618451914424</v>
          </cell>
          <cell r="AQ30">
            <v>58.748793549129815</v>
          </cell>
          <cell r="AR30">
            <v>14.558460760167804</v>
          </cell>
          <cell r="AS30">
            <v>0.55521792982904772</v>
          </cell>
          <cell r="AT30">
            <v>0.12493319466440181</v>
          </cell>
          <cell r="AU30">
            <v>1.1710764900394223E-3</v>
          </cell>
          <cell r="AV30">
            <v>3.5652549918114147</v>
          </cell>
          <cell r="AW30">
            <v>0</v>
          </cell>
          <cell r="AX30">
            <v>1.1817194281608376</v>
          </cell>
          <cell r="AY30">
            <v>1.4124342513234711</v>
          </cell>
          <cell r="AZ30">
            <v>1.1736725013886163E-3</v>
          </cell>
          <cell r="BA30">
            <v>0.47595375892508368</v>
          </cell>
          <cell r="BB30">
            <v>0.18980981998097965</v>
          </cell>
          <cell r="BC30">
            <v>7.048914449942361E-3</v>
          </cell>
          <cell r="BD30">
            <v>1.0851702472253699</v>
          </cell>
          <cell r="BE30">
            <v>0.98786640994182862</v>
          </cell>
          <cell r="BF30">
            <v>194.70193431188724</v>
          </cell>
          <cell r="BG30">
            <v>0</v>
          </cell>
          <cell r="BH30">
            <v>5.2088226374522361E-3</v>
          </cell>
          <cell r="BI30">
            <v>2.1879266247026692</v>
          </cell>
          <cell r="BJ30">
            <v>7.8471995331229468E-4</v>
          </cell>
          <cell r="BK30">
            <v>0.11892672600680487</v>
          </cell>
          <cell r="BL30">
            <v>2.3164142597849901E-3</v>
          </cell>
          <cell r="BM30">
            <v>0.91752198870357438</v>
          </cell>
          <cell r="BN30">
            <v>4.3009881632673563</v>
          </cell>
          <cell r="BO30">
            <v>1.9684617501555396E-2</v>
          </cell>
          <cell r="BP30">
            <v>0</v>
          </cell>
          <cell r="BQ30">
            <v>0</v>
          </cell>
          <cell r="BS30">
            <v>9111.4009195818653</v>
          </cell>
          <cell r="BT30">
            <v>3474.7999728680957</v>
          </cell>
          <cell r="BV30">
            <v>0</v>
          </cell>
          <cell r="BW30">
            <v>-103.04736207969239</v>
          </cell>
          <cell r="BY30">
            <v>5292.6491080875949</v>
          </cell>
        </row>
        <row r="31">
          <cell r="E31">
            <v>73.652505739021493</v>
          </cell>
          <cell r="F31">
            <v>17.738695476398775</v>
          </cell>
          <cell r="G31">
            <v>2.6592709841543355E-2</v>
          </cell>
          <cell r="H31">
            <v>31.924154666348123</v>
          </cell>
          <cell r="I31">
            <v>13.2502234453718</v>
          </cell>
          <cell r="J31">
            <v>627.89116847279035</v>
          </cell>
          <cell r="K31">
            <v>9.4859305435425478E-3</v>
          </cell>
          <cell r="L31">
            <v>19.309369282174494</v>
          </cell>
          <cell r="M31">
            <v>0.92391527349584068</v>
          </cell>
          <cell r="N31">
            <v>0</v>
          </cell>
          <cell r="O31">
            <v>0.97378020217885619</v>
          </cell>
          <cell r="P31">
            <v>0</v>
          </cell>
          <cell r="Q31">
            <v>1.2145394029000052</v>
          </cell>
          <cell r="R31">
            <v>1097.4848720220862</v>
          </cell>
          <cell r="S31">
            <v>2916.0177949397971</v>
          </cell>
          <cell r="T31">
            <v>524.69063446360167</v>
          </cell>
          <cell r="U31">
            <v>3.1587017830774378</v>
          </cell>
          <cell r="V31">
            <v>510.85313736702989</v>
          </cell>
          <cell r="W31">
            <v>67.378632543754946</v>
          </cell>
          <cell r="X31">
            <v>83.509289224152141</v>
          </cell>
          <cell r="Y31">
            <v>2.4969846994264757</v>
          </cell>
          <cell r="Z31">
            <v>7.5711473904521105</v>
          </cell>
          <cell r="AA31">
            <v>1.9570161822805452</v>
          </cell>
          <cell r="AB31">
            <v>7.379997093548754</v>
          </cell>
          <cell r="AC31">
            <v>0</v>
          </cell>
          <cell r="AD31">
            <v>323.45617383563211</v>
          </cell>
          <cell r="AE31">
            <v>25513.935218373328</v>
          </cell>
          <cell r="AF31">
            <v>38.087310831431317</v>
          </cell>
          <cell r="AG31">
            <v>628.5568561983614</v>
          </cell>
          <cell r="AH31">
            <v>23.072906563757321</v>
          </cell>
          <cell r="AI31">
            <v>104.24991097903849</v>
          </cell>
          <cell r="AJ31">
            <v>0</v>
          </cell>
          <cell r="AK31">
            <v>2.0032793722806443E-2</v>
          </cell>
          <cell r="AL31">
            <v>769.68453778271316</v>
          </cell>
          <cell r="AM31">
            <v>33.299918981934766</v>
          </cell>
          <cell r="AN31">
            <v>274.45932404621828</v>
          </cell>
          <cell r="AO31">
            <v>0.62276331887282776</v>
          </cell>
          <cell r="AP31">
            <v>18.021940797671881</v>
          </cell>
          <cell r="AQ31">
            <v>270.40689135203633</v>
          </cell>
          <cell r="AR31">
            <v>269.46162920364691</v>
          </cell>
          <cell r="AS31">
            <v>1.4955116692792978</v>
          </cell>
          <cell r="AT31">
            <v>0.41194739049274742</v>
          </cell>
          <cell r="AU31">
            <v>3.8586003148130166E-3</v>
          </cell>
          <cell r="AV31">
            <v>422.62364565331217</v>
          </cell>
          <cell r="AW31">
            <v>7340.1777963303939</v>
          </cell>
          <cell r="AX31">
            <v>153.16719843053673</v>
          </cell>
          <cell r="AY31">
            <v>73.988210965488406</v>
          </cell>
          <cell r="AZ31">
            <v>5.5479042481634426</v>
          </cell>
          <cell r="BA31">
            <v>309.64833208264236</v>
          </cell>
          <cell r="BB31">
            <v>3.3112518992235715</v>
          </cell>
          <cell r="BC31">
            <v>1.751340053993085</v>
          </cell>
          <cell r="BD31">
            <v>0</v>
          </cell>
          <cell r="BE31">
            <v>3033.947107804976</v>
          </cell>
          <cell r="BF31">
            <v>99.743248639169039</v>
          </cell>
          <cell r="BG31">
            <v>3198.7314082659436</v>
          </cell>
          <cell r="BH31">
            <v>119.31247958443112</v>
          </cell>
          <cell r="BI31">
            <v>575.10970551909577</v>
          </cell>
          <cell r="BJ31">
            <v>19.967506113195238</v>
          </cell>
          <cell r="BK31">
            <v>61.767506620516158</v>
          </cell>
          <cell r="BL31">
            <v>9.3111638395062482</v>
          </cell>
          <cell r="BM31">
            <v>10.244093050430946</v>
          </cell>
          <cell r="BN31">
            <v>16.92412710870483</v>
          </cell>
          <cell r="BO31">
            <v>30.362254509626794</v>
          </cell>
          <cell r="BP31">
            <v>0</v>
          </cell>
          <cell r="BQ31">
            <v>0</v>
          </cell>
          <cell r="BS31">
            <v>23817.587371279657</v>
          </cell>
          <cell r="BT31">
            <v>8441.4421134861059</v>
          </cell>
          <cell r="BV31">
            <v>436491.77407715819</v>
          </cell>
          <cell r="BW31">
            <v>0</v>
          </cell>
          <cell r="BY31">
            <v>2867.0291587584816</v>
          </cell>
        </row>
        <row r="32">
          <cell r="E32">
            <v>163.0852861718204</v>
          </cell>
          <cell r="F32">
            <v>0.7447094611005376</v>
          </cell>
          <cell r="G32">
            <v>0</v>
          </cell>
          <cell r="H32">
            <v>162.75158141202871</v>
          </cell>
          <cell r="I32">
            <v>31.957694030216729</v>
          </cell>
          <cell r="J32">
            <v>2345.8589668720178</v>
          </cell>
          <cell r="K32">
            <v>3.3549702307127463E-2</v>
          </cell>
          <cell r="L32">
            <v>216.52817501098616</v>
          </cell>
          <cell r="M32">
            <v>2.2570232110444399</v>
          </cell>
          <cell r="N32">
            <v>0</v>
          </cell>
          <cell r="O32">
            <v>0.63130745867625471</v>
          </cell>
          <cell r="P32">
            <v>0</v>
          </cell>
          <cell r="Q32">
            <v>15.45687398025985</v>
          </cell>
          <cell r="R32">
            <v>76.489167318699728</v>
          </cell>
          <cell r="S32">
            <v>0.31388021772710417</v>
          </cell>
          <cell r="T32">
            <v>1333.5983839602222</v>
          </cell>
          <cell r="U32">
            <v>0.72890845448139396</v>
          </cell>
          <cell r="V32">
            <v>122.2587690852819</v>
          </cell>
          <cell r="W32">
            <v>0</v>
          </cell>
          <cell r="X32">
            <v>0</v>
          </cell>
          <cell r="Y32">
            <v>0</v>
          </cell>
          <cell r="Z32">
            <v>88.048331347601732</v>
          </cell>
          <cell r="AA32">
            <v>651.81169693777031</v>
          </cell>
          <cell r="AB32">
            <v>11.501133101526822</v>
          </cell>
          <cell r="AC32">
            <v>0</v>
          </cell>
          <cell r="AD32">
            <v>41.044393688193722</v>
          </cell>
          <cell r="AE32">
            <v>391.46445418764313</v>
          </cell>
          <cell r="AF32">
            <v>449.80899359132655</v>
          </cell>
          <cell r="AG32">
            <v>4433.80888565241</v>
          </cell>
          <cell r="AH32">
            <v>209.3459530031044</v>
          </cell>
          <cell r="AI32">
            <v>32.610191225114676</v>
          </cell>
          <cell r="AJ32">
            <v>1.2515721244637974</v>
          </cell>
          <cell r="AK32">
            <v>733.73780037806114</v>
          </cell>
          <cell r="AL32">
            <v>784.13036480120059</v>
          </cell>
          <cell r="AM32">
            <v>23.45398326022957</v>
          </cell>
          <cell r="AN32">
            <v>47.169129147744442</v>
          </cell>
          <cell r="AO32">
            <v>5.1196036246069214</v>
          </cell>
          <cell r="AP32">
            <v>5.0673782579247525E-2</v>
          </cell>
          <cell r="AQ32">
            <v>633.94976206496756</v>
          </cell>
          <cell r="AR32">
            <v>0.84205559956259379</v>
          </cell>
          <cell r="AS32">
            <v>46.871571995113904</v>
          </cell>
          <cell r="AT32">
            <v>45.604047666275441</v>
          </cell>
          <cell r="AU32">
            <v>0.42678134933735717</v>
          </cell>
          <cell r="AV32">
            <v>27.051058392563924</v>
          </cell>
          <cell r="AW32">
            <v>0</v>
          </cell>
          <cell r="AX32">
            <v>5141.194280173584</v>
          </cell>
          <cell r="AY32">
            <v>300.35733561375685</v>
          </cell>
          <cell r="AZ32">
            <v>3.413258135796262E-2</v>
          </cell>
          <cell r="BA32">
            <v>45.64955537098615</v>
          </cell>
          <cell r="BB32">
            <v>3.3198380843484672</v>
          </cell>
          <cell r="BC32">
            <v>55.809410638327861</v>
          </cell>
          <cell r="BD32">
            <v>22.545992349710172</v>
          </cell>
          <cell r="BE32">
            <v>5019.9369637464542</v>
          </cell>
          <cell r="BF32">
            <v>133.57702885450763</v>
          </cell>
          <cell r="BG32">
            <v>0</v>
          </cell>
          <cell r="BH32">
            <v>5.8962826220053133</v>
          </cell>
          <cell r="BI32">
            <v>112.85661093090798</v>
          </cell>
          <cell r="BJ32">
            <v>3.0131127758115008</v>
          </cell>
          <cell r="BK32">
            <v>61.243559422140386</v>
          </cell>
          <cell r="BL32">
            <v>0.97564044318230936</v>
          </cell>
          <cell r="BM32">
            <v>1.0649439594133423</v>
          </cell>
          <cell r="BN32">
            <v>5.8122361691726049E-3</v>
          </cell>
          <cell r="BO32">
            <v>143.72861331061182</v>
          </cell>
          <cell r="BP32">
            <v>0</v>
          </cell>
          <cell r="BQ32">
            <v>0</v>
          </cell>
          <cell r="BS32">
            <v>13994.567813935282</v>
          </cell>
          <cell r="BT32">
            <v>0</v>
          </cell>
          <cell r="BV32">
            <v>0</v>
          </cell>
          <cell r="BW32">
            <v>0</v>
          </cell>
          <cell r="BY32">
            <v>498.8751882300698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15.353830440445336</v>
          </cell>
          <cell r="I33">
            <v>0.22967978890760762</v>
          </cell>
          <cell r="J33">
            <v>30.608246042516015</v>
          </cell>
          <cell r="K33">
            <v>2.5032965870203479E-4</v>
          </cell>
          <cell r="L33">
            <v>5.8933523960772748E-2</v>
          </cell>
          <cell r="M33">
            <v>0.14265502544931918</v>
          </cell>
          <cell r="N33">
            <v>0</v>
          </cell>
          <cell r="O33">
            <v>3.9124445236087685E-3</v>
          </cell>
          <cell r="P33">
            <v>0</v>
          </cell>
          <cell r="Q33">
            <v>1.5659466678210349E-2</v>
          </cell>
          <cell r="R33">
            <v>9.5481598330572737E-2</v>
          </cell>
          <cell r="S33">
            <v>0</v>
          </cell>
          <cell r="T33">
            <v>62.6757622154025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0.70630942852667788</v>
          </cell>
          <cell r="AA33">
            <v>0.51212456684907082</v>
          </cell>
          <cell r="AB33">
            <v>6.2668454482118718E-2</v>
          </cell>
          <cell r="AC33">
            <v>0</v>
          </cell>
          <cell r="AD33">
            <v>0.13389566968570579</v>
          </cell>
          <cell r="AE33">
            <v>77.527537647381948</v>
          </cell>
          <cell r="AF33">
            <v>0.22050984396048867</v>
          </cell>
          <cell r="AG33">
            <v>669.26377788714956</v>
          </cell>
          <cell r="AH33">
            <v>7.5060680638909067</v>
          </cell>
          <cell r="AI33">
            <v>18.115607133567295</v>
          </cell>
          <cell r="AJ33">
            <v>0</v>
          </cell>
          <cell r="AK33">
            <v>2.1638726424659787</v>
          </cell>
          <cell r="AL33">
            <v>35.250724923413919</v>
          </cell>
          <cell r="AM33">
            <v>0</v>
          </cell>
          <cell r="AN33">
            <v>3.9462608637385497</v>
          </cell>
          <cell r="AO33">
            <v>0.87846502924348246</v>
          </cell>
          <cell r="AP33">
            <v>6.3303276320481841</v>
          </cell>
          <cell r="AQ33">
            <v>0.69017248062396896</v>
          </cell>
          <cell r="AR33">
            <v>2.9374853357487556</v>
          </cell>
          <cell r="AS33">
            <v>50.152079548114493</v>
          </cell>
          <cell r="AT33">
            <v>15.799270996034936</v>
          </cell>
          <cell r="AU33">
            <v>0.14785506831800135</v>
          </cell>
          <cell r="AV33">
            <v>1.463565829467478</v>
          </cell>
          <cell r="AW33">
            <v>0</v>
          </cell>
          <cell r="AX33">
            <v>11.430957254500937</v>
          </cell>
          <cell r="AY33">
            <v>4.9223166042726332</v>
          </cell>
          <cell r="AZ33">
            <v>6.867828479841738E-4</v>
          </cell>
          <cell r="BA33">
            <v>7.2361137397730504</v>
          </cell>
          <cell r="BB33">
            <v>0.15782985246793596</v>
          </cell>
          <cell r="BC33">
            <v>3.2796242468993942E-3</v>
          </cell>
          <cell r="BD33">
            <v>0</v>
          </cell>
          <cell r="BE33">
            <v>161.71143991985903</v>
          </cell>
          <cell r="BF33">
            <v>0.53439147542258914</v>
          </cell>
          <cell r="BG33">
            <v>0</v>
          </cell>
          <cell r="BH33">
            <v>0.21279215718093092</v>
          </cell>
          <cell r="BI33">
            <v>29.696378092364832</v>
          </cell>
          <cell r="BJ33">
            <v>0.10896235111072561</v>
          </cell>
          <cell r="BK33">
            <v>19.249753474743866</v>
          </cell>
          <cell r="BL33">
            <v>1.3975601035118277</v>
          </cell>
          <cell r="BM33">
            <v>39.629294940602506</v>
          </cell>
          <cell r="BN33">
            <v>0.26633490369292634</v>
          </cell>
          <cell r="BO33">
            <v>0.16833692193415462</v>
          </cell>
          <cell r="BP33">
            <v>0</v>
          </cell>
          <cell r="BQ33">
            <v>0</v>
          </cell>
          <cell r="BS33">
            <v>0</v>
          </cell>
          <cell r="BT33">
            <v>3361.0069504674393</v>
          </cell>
          <cell r="BV33">
            <v>0</v>
          </cell>
          <cell r="BW33">
            <v>0</v>
          </cell>
          <cell r="BY33">
            <v>2095.2757905662934</v>
          </cell>
        </row>
        <row r="34">
          <cell r="E34">
            <v>0</v>
          </cell>
          <cell r="F34">
            <v>1.7817440505404325</v>
          </cell>
          <cell r="G34">
            <v>8.3259987443342981E-2</v>
          </cell>
          <cell r="H34">
            <v>52.594247236463715</v>
          </cell>
          <cell r="I34">
            <v>22.760805675608445</v>
          </cell>
          <cell r="J34">
            <v>500.9879359582788</v>
          </cell>
          <cell r="K34">
            <v>1.8587426176730464E-2</v>
          </cell>
          <cell r="L34">
            <v>74.340374726453518</v>
          </cell>
          <cell r="M34">
            <v>0.39179241261700931</v>
          </cell>
          <cell r="N34">
            <v>8.9013186921071782E-2</v>
          </cell>
          <cell r="O34">
            <v>0.32692631592125954</v>
          </cell>
          <cell r="P34">
            <v>1.2853646660406834</v>
          </cell>
          <cell r="Q34">
            <v>1.8672781704071517</v>
          </cell>
          <cell r="R34">
            <v>11.996803483248367</v>
          </cell>
          <cell r="S34">
            <v>0.38419929827519483</v>
          </cell>
          <cell r="T34">
            <v>660.44670738868479</v>
          </cell>
          <cell r="U34">
            <v>0.64026771212629707</v>
          </cell>
          <cell r="V34">
            <v>613.10264201460257</v>
          </cell>
          <cell r="W34">
            <v>38.679811279847563</v>
          </cell>
          <cell r="X34">
            <v>47.939883022263999</v>
          </cell>
          <cell r="Y34">
            <v>1.4334332592588841</v>
          </cell>
          <cell r="Z34">
            <v>88.546446348025668</v>
          </cell>
          <cell r="AA34">
            <v>24.338371429886205</v>
          </cell>
          <cell r="AB34">
            <v>1.1566379795099273</v>
          </cell>
          <cell r="AC34">
            <v>0</v>
          </cell>
          <cell r="AD34">
            <v>73.082713038647057</v>
          </cell>
          <cell r="AE34">
            <v>448.37555225030343</v>
          </cell>
          <cell r="AF34">
            <v>43.395983923708357</v>
          </cell>
          <cell r="AG34">
            <v>126.19720675076427</v>
          </cell>
          <cell r="AH34">
            <v>7.3328516919898341</v>
          </cell>
          <cell r="AI34">
            <v>29.618729299093644</v>
          </cell>
          <cell r="AJ34">
            <v>1.4573387502097393E-2</v>
          </cell>
          <cell r="AK34">
            <v>1.8839858979396717</v>
          </cell>
          <cell r="AL34">
            <v>141.39620351078796</v>
          </cell>
          <cell r="AM34">
            <v>14.011305794767212</v>
          </cell>
          <cell r="AN34">
            <v>29.176138152663942</v>
          </cell>
          <cell r="AO34">
            <v>0.85020101449901631</v>
          </cell>
          <cell r="AP34">
            <v>7.4316519262228482</v>
          </cell>
          <cell r="AQ34">
            <v>128.6326973342322</v>
          </cell>
          <cell r="AR34">
            <v>17.709558605757358</v>
          </cell>
          <cell r="AS34">
            <v>120.77222426892699</v>
          </cell>
          <cell r="AT34">
            <v>64.393641754957883</v>
          </cell>
          <cell r="AU34">
            <v>0.60261961761919858</v>
          </cell>
          <cell r="AV34">
            <v>6.5456225641288706</v>
          </cell>
          <cell r="AW34">
            <v>0</v>
          </cell>
          <cell r="AX34">
            <v>25.184694927045484</v>
          </cell>
          <cell r="AY34">
            <v>292.06214112711433</v>
          </cell>
          <cell r="AZ34">
            <v>4.1061914634444499</v>
          </cell>
          <cell r="BA34">
            <v>7.9402812543621115</v>
          </cell>
          <cell r="BB34">
            <v>9.8920168757000937</v>
          </cell>
          <cell r="BC34">
            <v>9.7183020802850181E-3</v>
          </cell>
          <cell r="BD34">
            <v>2.6291345155871042</v>
          </cell>
          <cell r="BE34">
            <v>534.2010080452219</v>
          </cell>
          <cell r="BF34">
            <v>37.580028376555639</v>
          </cell>
          <cell r="BG34">
            <v>500.45784478583869</v>
          </cell>
          <cell r="BH34">
            <v>213.8378614308001</v>
          </cell>
          <cell r="BI34">
            <v>354.04038015144562</v>
          </cell>
          <cell r="BJ34">
            <v>19.355326837336374</v>
          </cell>
          <cell r="BK34">
            <v>35.227171572199708</v>
          </cell>
          <cell r="BL34">
            <v>8.4209232579140636</v>
          </cell>
          <cell r="BM34">
            <v>32.429897454017421</v>
          </cell>
          <cell r="BN34">
            <v>0.30151015759219119</v>
          </cell>
          <cell r="BO34">
            <v>3.0739220650573373</v>
          </cell>
          <cell r="BP34">
            <v>0</v>
          </cell>
          <cell r="BQ34">
            <v>0</v>
          </cell>
          <cell r="BS34">
            <v>0</v>
          </cell>
          <cell r="BT34">
            <v>0</v>
          </cell>
          <cell r="BV34">
            <v>0</v>
          </cell>
          <cell r="BW34">
            <v>0</v>
          </cell>
          <cell r="BY34">
            <v>6357.8008000916925</v>
          </cell>
        </row>
        <row r="35">
          <cell r="E35">
            <v>157.4056301487893</v>
          </cell>
          <cell r="F35">
            <v>5.6209869332600881</v>
          </cell>
          <cell r="G35">
            <v>0.33724779413545808</v>
          </cell>
          <cell r="H35">
            <v>70.764037569812686</v>
          </cell>
          <cell r="I35">
            <v>4.147143237469872</v>
          </cell>
          <cell r="J35">
            <v>568.89269283894396</v>
          </cell>
          <cell r="K35">
            <v>1.629397058204099E-2</v>
          </cell>
          <cell r="L35">
            <v>34.200992175507032</v>
          </cell>
          <cell r="M35">
            <v>0.55536770886203757</v>
          </cell>
          <cell r="N35">
            <v>3.4251222142255469E-2</v>
          </cell>
          <cell r="O35">
            <v>2.3247024055848136</v>
          </cell>
          <cell r="P35">
            <v>8.8986857248868831E-3</v>
          </cell>
          <cell r="Q35">
            <v>1.2740255032676999</v>
          </cell>
          <cell r="R35">
            <v>22.856120353801995</v>
          </cell>
          <cell r="S35">
            <v>8.7146880966699722</v>
          </cell>
          <cell r="T35">
            <v>392.63422232290668</v>
          </cell>
          <cell r="U35">
            <v>2.1559162000852128</v>
          </cell>
          <cell r="V35">
            <v>290.50932284702327</v>
          </cell>
          <cell r="W35">
            <v>24.254558552204138</v>
          </cell>
          <cell r="X35">
            <v>30.061177360075362</v>
          </cell>
          <cell r="Y35">
            <v>0.89884909464353047</v>
          </cell>
          <cell r="Z35">
            <v>44.255043059121292</v>
          </cell>
          <cell r="AA35">
            <v>5.6154566573149536</v>
          </cell>
          <cell r="AB35">
            <v>2.1991786882958779</v>
          </cell>
          <cell r="AC35">
            <v>0</v>
          </cell>
          <cell r="AD35">
            <v>17.508607242839702</v>
          </cell>
          <cell r="AE35">
            <v>214.20785638952427</v>
          </cell>
          <cell r="AF35">
            <v>13.171559455698688</v>
          </cell>
          <cell r="AG35">
            <v>422.11998993680191</v>
          </cell>
          <cell r="AH35">
            <v>14.255205197749763</v>
          </cell>
          <cell r="AI35">
            <v>2971.9349812806627</v>
          </cell>
          <cell r="AJ35">
            <v>0.15738862371551138</v>
          </cell>
          <cell r="AK35">
            <v>0</v>
          </cell>
          <cell r="AL35">
            <v>70.681186675809215</v>
          </cell>
          <cell r="AM35">
            <v>4.9779765761127344</v>
          </cell>
          <cell r="AN35">
            <v>10.25271915107367</v>
          </cell>
          <cell r="AO35">
            <v>0.94204802181927139</v>
          </cell>
          <cell r="AP35">
            <v>1.4254887768830966</v>
          </cell>
          <cell r="AQ35">
            <v>31.639655200791296</v>
          </cell>
          <cell r="AR35">
            <v>3.080315071917858</v>
          </cell>
          <cell r="AS35">
            <v>4.6218712292440003</v>
          </cell>
          <cell r="AT35">
            <v>7.4263935153871676</v>
          </cell>
          <cell r="AU35">
            <v>6.9501274209315955E-2</v>
          </cell>
          <cell r="AV35">
            <v>14.94574895649896</v>
          </cell>
          <cell r="AW35">
            <v>0</v>
          </cell>
          <cell r="AX35">
            <v>12.053962055623797</v>
          </cell>
          <cell r="AY35">
            <v>16.997046419131841</v>
          </cell>
          <cell r="AZ35">
            <v>0.38073281216637062</v>
          </cell>
          <cell r="BA35">
            <v>5.3938480590125417</v>
          </cell>
          <cell r="BB35">
            <v>1.4020070441511292</v>
          </cell>
          <cell r="BC35">
            <v>1.1673900410192034E-5</v>
          </cell>
          <cell r="BD35">
            <v>69.197198154934881</v>
          </cell>
          <cell r="BE35">
            <v>130.8299548038809</v>
          </cell>
          <cell r="BF35">
            <v>45.435286185704641</v>
          </cell>
          <cell r="BG35">
            <v>192.9940327694697</v>
          </cell>
          <cell r="BH35">
            <v>1984.1273445632512</v>
          </cell>
          <cell r="BI35">
            <v>41.505983578948204</v>
          </cell>
          <cell r="BJ35">
            <v>4.0502413759810976</v>
          </cell>
          <cell r="BK35">
            <v>8.2285809270974095</v>
          </cell>
          <cell r="BL35">
            <v>3.4289899271067008</v>
          </cell>
          <cell r="BM35">
            <v>0.80208595619630585</v>
          </cell>
          <cell r="BN35">
            <v>0.21120033921510703</v>
          </cell>
          <cell r="BO35">
            <v>1.4208523029746447</v>
          </cell>
          <cell r="BP35">
            <v>0</v>
          </cell>
          <cell r="BQ35">
            <v>0</v>
          </cell>
          <cell r="BS35">
            <v>16015.330060309996</v>
          </cell>
          <cell r="BT35">
            <v>1062.9761357177867</v>
          </cell>
          <cell r="BV35">
            <v>0</v>
          </cell>
          <cell r="BW35">
            <v>0</v>
          </cell>
          <cell r="BY35">
            <v>31077.081324204955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13.812478160150048</v>
          </cell>
          <cell r="I36">
            <v>1.2755623247749324</v>
          </cell>
          <cell r="J36">
            <v>570.30143891357659</v>
          </cell>
          <cell r="K36">
            <v>8.6662773812622965E-4</v>
          </cell>
          <cell r="L36">
            <v>32.523437499295106</v>
          </cell>
          <cell r="M36">
            <v>6.3103875535526793E-2</v>
          </cell>
          <cell r="N36">
            <v>0</v>
          </cell>
          <cell r="O36">
            <v>2.0877849007975204E-2</v>
          </cell>
          <cell r="P36">
            <v>0</v>
          </cell>
          <cell r="Q36">
            <v>2.436098553202164E-3</v>
          </cell>
          <cell r="R36">
            <v>1.1092151716816723</v>
          </cell>
          <cell r="S36">
            <v>0</v>
          </cell>
          <cell r="T36">
            <v>156.79825953650797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4.6351963599982353</v>
          </cell>
          <cell r="AA36">
            <v>0</v>
          </cell>
          <cell r="AB36">
            <v>0</v>
          </cell>
          <cell r="AC36">
            <v>0</v>
          </cell>
          <cell r="AD36">
            <v>0.23494760245981891</v>
          </cell>
          <cell r="AE36">
            <v>26.349329219753606</v>
          </cell>
          <cell r="AF36">
            <v>2.4367964368123367</v>
          </cell>
          <cell r="AG36">
            <v>75.421345688552876</v>
          </cell>
          <cell r="AH36">
            <v>2.522766373691653</v>
          </cell>
          <cell r="AI36">
            <v>41.813776454799971</v>
          </cell>
          <cell r="AJ36">
            <v>3.7183206465480607</v>
          </cell>
          <cell r="AK36">
            <v>0</v>
          </cell>
          <cell r="AL36">
            <v>15.144699501434197</v>
          </cell>
          <cell r="AM36">
            <v>0.45843124475568098</v>
          </cell>
          <cell r="AN36">
            <v>6.2554171076598735</v>
          </cell>
          <cell r="AO36">
            <v>0</v>
          </cell>
          <cell r="AP36">
            <v>0</v>
          </cell>
          <cell r="AQ36">
            <v>2.0269021962395248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5.6170209102957983E-3</v>
          </cell>
          <cell r="AW36">
            <v>0</v>
          </cell>
          <cell r="AX36">
            <v>0.54251319083280669</v>
          </cell>
          <cell r="AY36">
            <v>9.5545415066485742E-2</v>
          </cell>
          <cell r="AZ36">
            <v>1.0595674188633156E-5</v>
          </cell>
          <cell r="BA36">
            <v>8.6885520159625571E-2</v>
          </cell>
          <cell r="BB36">
            <v>0.19765295399314695</v>
          </cell>
          <cell r="BC36">
            <v>0</v>
          </cell>
          <cell r="BD36">
            <v>0</v>
          </cell>
          <cell r="BE36">
            <v>64.630464478199315</v>
          </cell>
          <cell r="BF36">
            <v>2.935137700317985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0.17993493985640086</v>
          </cell>
          <cell r="BM36">
            <v>0</v>
          </cell>
          <cell r="BN36">
            <v>3.4690473974992651E-3</v>
          </cell>
          <cell r="BO36">
            <v>0</v>
          </cell>
          <cell r="BP36">
            <v>0</v>
          </cell>
          <cell r="BQ36">
            <v>0</v>
          </cell>
          <cell r="BS36">
            <v>7804.8719151305013</v>
          </cell>
          <cell r="BT36">
            <v>0</v>
          </cell>
          <cell r="BV36">
            <v>0</v>
          </cell>
          <cell r="BW36">
            <v>0</v>
          </cell>
          <cell r="BY36">
            <v>16627.573266583604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0.19556746484453189</v>
          </cell>
          <cell r="I37">
            <v>2.6560200297650431E-2</v>
          </cell>
          <cell r="J37">
            <v>8.0096187846471961E-2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1.3639390831687942E-2</v>
          </cell>
          <cell r="P37">
            <v>0</v>
          </cell>
          <cell r="Q37">
            <v>0</v>
          </cell>
          <cell r="R37">
            <v>397.99173447484208</v>
          </cell>
          <cell r="S37">
            <v>295.36166887586</v>
          </cell>
          <cell r="T37">
            <v>0.30881129170285204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9.5010396691316366E-3</v>
          </cell>
          <cell r="AC37">
            <v>0</v>
          </cell>
          <cell r="AD37">
            <v>1.6155423008469949E-2</v>
          </cell>
          <cell r="AE37">
            <v>3.5006396819437833</v>
          </cell>
          <cell r="AF37">
            <v>0.24038037886861702</v>
          </cell>
          <cell r="AG37">
            <v>3.3124355013030953</v>
          </cell>
          <cell r="AH37">
            <v>3.7408609020774675</v>
          </cell>
          <cell r="AI37">
            <v>1.4421995722657426</v>
          </cell>
          <cell r="AJ37">
            <v>0</v>
          </cell>
          <cell r="AK37">
            <v>0</v>
          </cell>
          <cell r="AL37">
            <v>1.3810017306588229</v>
          </cell>
          <cell r="AM37">
            <v>0.85351901755126247</v>
          </cell>
          <cell r="AN37">
            <v>0.16922765110835017</v>
          </cell>
          <cell r="AO37">
            <v>0</v>
          </cell>
          <cell r="AP37">
            <v>0.46348318992529325</v>
          </cell>
          <cell r="AQ37">
            <v>2.6580931483299909E-3</v>
          </cell>
          <cell r="AR37">
            <v>0</v>
          </cell>
          <cell r="AS37">
            <v>0.45302564342130747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3.2434141430123228E-2</v>
          </cell>
          <cell r="AY37">
            <v>40.924887206138223</v>
          </cell>
          <cell r="AZ37">
            <v>13.130484298838603</v>
          </cell>
          <cell r="BA37">
            <v>2.0534827167177847E-2</v>
          </cell>
          <cell r="BB37">
            <v>2.189301317678304</v>
          </cell>
          <cell r="BC37">
            <v>0</v>
          </cell>
          <cell r="BD37">
            <v>0</v>
          </cell>
          <cell r="BE37">
            <v>768.57085525325806</v>
          </cell>
          <cell r="BF37">
            <v>0.19942169092836193</v>
          </cell>
          <cell r="BG37">
            <v>894.48218232970351</v>
          </cell>
          <cell r="BH37">
            <v>7.4768582500055158</v>
          </cell>
          <cell r="BI37">
            <v>3.2265302591449867</v>
          </cell>
          <cell r="BJ37">
            <v>2.0405281358762419</v>
          </cell>
          <cell r="BK37">
            <v>12.67132752522615</v>
          </cell>
          <cell r="BL37">
            <v>4.344608434781998</v>
          </cell>
          <cell r="BM37">
            <v>6.4570978364672573</v>
          </cell>
          <cell r="BN37">
            <v>2.570273512639165E-4</v>
          </cell>
          <cell r="BO37">
            <v>0</v>
          </cell>
          <cell r="BP37">
            <v>0</v>
          </cell>
          <cell r="BQ37">
            <v>0</v>
          </cell>
          <cell r="BS37">
            <v>10294.813895743206</v>
          </cell>
          <cell r="BT37">
            <v>5.6963720000000002</v>
          </cell>
          <cell r="BV37">
            <v>0</v>
          </cell>
          <cell r="BW37">
            <v>0</v>
          </cell>
          <cell r="BY37">
            <v>15663.603213528218</v>
          </cell>
        </row>
        <row r="38">
          <cell r="E38">
            <v>0</v>
          </cell>
          <cell r="F38">
            <v>10.891983643202762</v>
          </cell>
          <cell r="G38">
            <v>0</v>
          </cell>
          <cell r="H38">
            <v>131.12131715915919</v>
          </cell>
          <cell r="I38">
            <v>0.26828296646221561</v>
          </cell>
          <cell r="J38">
            <v>119.35313969123474</v>
          </cell>
          <cell r="K38">
            <v>4.4659513555753193E-4</v>
          </cell>
          <cell r="L38">
            <v>0.62100953619962673</v>
          </cell>
          <cell r="M38">
            <v>1.8821487189932432E-2</v>
          </cell>
          <cell r="N38">
            <v>0</v>
          </cell>
          <cell r="O38">
            <v>8.3358893890810026E-3</v>
          </cell>
          <cell r="P38">
            <v>0</v>
          </cell>
          <cell r="Q38">
            <v>6.9991593684824951E-2</v>
          </cell>
          <cell r="R38">
            <v>0.969361834088596</v>
          </cell>
          <cell r="S38">
            <v>0</v>
          </cell>
          <cell r="T38">
            <v>12.643691017685372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0.43755011882293893</v>
          </cell>
          <cell r="AA38">
            <v>1.6055276161782395</v>
          </cell>
          <cell r="AB38">
            <v>1.5470708555278887</v>
          </cell>
          <cell r="AC38">
            <v>0</v>
          </cell>
          <cell r="AD38">
            <v>1.2552578235040741</v>
          </cell>
          <cell r="AE38">
            <v>177.74257348007811</v>
          </cell>
          <cell r="AF38">
            <v>0.44786153917184213</v>
          </cell>
          <cell r="AG38">
            <v>104.18244844266025</v>
          </cell>
          <cell r="AH38">
            <v>2.2339941891392279</v>
          </cell>
          <cell r="AI38">
            <v>5009.0896889362484</v>
          </cell>
          <cell r="AJ38">
            <v>79.910760994251092</v>
          </cell>
          <cell r="AK38">
            <v>163.40942569893303</v>
          </cell>
          <cell r="AL38">
            <v>10235.638089250086</v>
          </cell>
          <cell r="AM38">
            <v>0</v>
          </cell>
          <cell r="AN38">
            <v>4.2800377437276449</v>
          </cell>
          <cell r="AO38">
            <v>0.1232972785681988</v>
          </cell>
          <cell r="AP38">
            <v>4.9113858375529453</v>
          </cell>
          <cell r="AQ38">
            <v>1560.8681257920275</v>
          </cell>
          <cell r="AR38">
            <v>7.9587654379761412</v>
          </cell>
          <cell r="AS38">
            <v>30.261994581919119</v>
          </cell>
          <cell r="AT38">
            <v>13.43587623332709</v>
          </cell>
          <cell r="AU38">
            <v>0.12574069865733495</v>
          </cell>
          <cell r="AV38">
            <v>4.2251025805652525</v>
          </cell>
          <cell r="AW38">
            <v>0</v>
          </cell>
          <cell r="AX38">
            <v>61.273561180048866</v>
          </cell>
          <cell r="AY38">
            <v>26.385174373264217</v>
          </cell>
          <cell r="AZ38">
            <v>3.709441815620457E-3</v>
          </cell>
          <cell r="BA38">
            <v>38.787870314313686</v>
          </cell>
          <cell r="BB38">
            <v>0.68326471023076085</v>
          </cell>
          <cell r="BC38">
            <v>0.19531549368900261</v>
          </cell>
          <cell r="BD38">
            <v>0</v>
          </cell>
          <cell r="BE38">
            <v>2340.8842285462688</v>
          </cell>
          <cell r="BF38">
            <v>2.8644811837763084</v>
          </cell>
          <cell r="BG38">
            <v>0</v>
          </cell>
          <cell r="BH38">
            <v>4.7296134116033638E-2</v>
          </cell>
          <cell r="BI38">
            <v>10.6181193317564</v>
          </cell>
          <cell r="BJ38">
            <v>3.8965035720614931E-2</v>
          </cell>
          <cell r="BK38">
            <v>14.697977340658047</v>
          </cell>
          <cell r="BL38">
            <v>1.2328272086245455</v>
          </cell>
          <cell r="BM38">
            <v>174.38198149835213</v>
          </cell>
          <cell r="BN38">
            <v>0.50342512322118416</v>
          </cell>
          <cell r="BO38">
            <v>0.57148857307994527</v>
          </cell>
          <cell r="BP38">
            <v>0</v>
          </cell>
          <cell r="BQ38">
            <v>0</v>
          </cell>
          <cell r="BS38">
            <v>2711.1195860047001</v>
          </cell>
          <cell r="BT38">
            <v>114.54169277362061</v>
          </cell>
          <cell r="BV38">
            <v>0</v>
          </cell>
          <cell r="BW38">
            <v>0</v>
          </cell>
          <cell r="BY38">
            <v>31566.698583385802</v>
          </cell>
        </row>
        <row r="39">
          <cell r="E39">
            <v>0</v>
          </cell>
          <cell r="F39">
            <v>1.8201843074109681E-4</v>
          </cell>
          <cell r="G39">
            <v>1.2038186639144677E-2</v>
          </cell>
          <cell r="H39">
            <v>47.81647376648003</v>
          </cell>
          <cell r="I39">
            <v>7.5090537831150259</v>
          </cell>
          <cell r="J39">
            <v>345.11536795555571</v>
          </cell>
          <cell r="K39">
            <v>9.3842459876905936E-3</v>
          </cell>
          <cell r="L39">
            <v>12.590613676776398</v>
          </cell>
          <cell r="M39">
            <v>3.3505822214170435</v>
          </cell>
          <cell r="N39">
            <v>0</v>
          </cell>
          <cell r="O39">
            <v>7.1868566546869816</v>
          </cell>
          <cell r="P39">
            <v>0.76063665554407145</v>
          </cell>
          <cell r="Q39">
            <v>1.9338603596541437</v>
          </cell>
          <cell r="R39">
            <v>13.680391604303436</v>
          </cell>
          <cell r="S39">
            <v>0.49735956925580727</v>
          </cell>
          <cell r="T39">
            <v>427.65762432460849</v>
          </cell>
          <cell r="U39">
            <v>3.3604808842494576</v>
          </cell>
          <cell r="V39">
            <v>126.77160325961076</v>
          </cell>
          <cell r="W39">
            <v>34.141324143613225</v>
          </cell>
          <cell r="X39">
            <v>42.314871343594319</v>
          </cell>
          <cell r="Y39">
            <v>1.2652432566376237</v>
          </cell>
          <cell r="Z39">
            <v>21.7461359670082</v>
          </cell>
          <cell r="AA39">
            <v>5.1530069821661586</v>
          </cell>
          <cell r="AB39">
            <v>65.790520374254541</v>
          </cell>
          <cell r="AC39">
            <v>0</v>
          </cell>
          <cell r="AD39">
            <v>3.831307038913335</v>
          </cell>
          <cell r="AE39">
            <v>973.81835097897579</v>
          </cell>
          <cell r="AF39">
            <v>36.371750303276833</v>
          </cell>
          <cell r="AG39">
            <v>512.73658077566711</v>
          </cell>
          <cell r="AH39">
            <v>37.955152977525742</v>
          </cell>
          <cell r="AI39">
            <v>109.24436311614429</v>
          </cell>
          <cell r="AJ39">
            <v>9.3017138613919817E-2</v>
          </cell>
          <cell r="AK39">
            <v>2.5424990330997166</v>
          </cell>
          <cell r="AL39">
            <v>832.85937054931742</v>
          </cell>
          <cell r="AM39">
            <v>22.4576138491135</v>
          </cell>
          <cell r="AN39">
            <v>110.56798824089734</v>
          </cell>
          <cell r="AO39">
            <v>5.4699647882451208</v>
          </cell>
          <cell r="AP39">
            <v>23.728737975513255</v>
          </cell>
          <cell r="AQ39">
            <v>1790.7026798722659</v>
          </cell>
          <cell r="AR39">
            <v>23.479941943554969</v>
          </cell>
          <cell r="AS39">
            <v>1461.7334850818715</v>
          </cell>
          <cell r="AT39">
            <v>522.68471161058585</v>
          </cell>
          <cell r="AU39">
            <v>4.891497499908227</v>
          </cell>
          <cell r="AV39">
            <v>21.536184507588061</v>
          </cell>
          <cell r="AW39">
            <v>0</v>
          </cell>
          <cell r="AX39">
            <v>151.18175023129112</v>
          </cell>
          <cell r="AY39">
            <v>49.687746559666465</v>
          </cell>
          <cell r="AZ39">
            <v>0.76454502027148341</v>
          </cell>
          <cell r="BA39">
            <v>42.384235714341848</v>
          </cell>
          <cell r="BB39">
            <v>5.0378433374071507</v>
          </cell>
          <cell r="BC39">
            <v>0.54116853537624487</v>
          </cell>
          <cell r="BD39">
            <v>19.052818212572962</v>
          </cell>
          <cell r="BE39">
            <v>861.91961000171477</v>
          </cell>
          <cell r="BF39">
            <v>20.85276068813414</v>
          </cell>
          <cell r="BG39">
            <v>291.07414721077896</v>
          </cell>
          <cell r="BH39">
            <v>13.447158873013263</v>
          </cell>
          <cell r="BI39">
            <v>35.347222708516561</v>
          </cell>
          <cell r="BJ39">
            <v>0.32833023760356544</v>
          </cell>
          <cell r="BK39">
            <v>89.575753756808282</v>
          </cell>
          <cell r="BL39">
            <v>4.4711829870623117</v>
          </cell>
          <cell r="BM39">
            <v>262.38747293845199</v>
          </cell>
          <cell r="BN39">
            <v>1.5595944852464132</v>
          </cell>
          <cell r="BO39">
            <v>55.032870609488356</v>
          </cell>
          <cell r="BP39">
            <v>0</v>
          </cell>
          <cell r="BQ39">
            <v>0</v>
          </cell>
          <cell r="BS39">
            <v>5402.0499549300594</v>
          </cell>
          <cell r="BT39">
            <v>0</v>
          </cell>
          <cell r="BV39">
            <v>0</v>
          </cell>
          <cell r="BW39">
            <v>0</v>
          </cell>
          <cell r="BY39">
            <v>1100.831757379872</v>
          </cell>
        </row>
        <row r="40">
          <cell r="E40">
            <v>0</v>
          </cell>
          <cell r="F40">
            <v>6.1979863043056058</v>
          </cell>
          <cell r="G40">
            <v>2.8002292515807718E-2</v>
          </cell>
          <cell r="H40">
            <v>0.10732308000629009</v>
          </cell>
          <cell r="I40">
            <v>4.1745189650122967</v>
          </cell>
          <cell r="J40">
            <v>84.247742648140289</v>
          </cell>
          <cell r="K40">
            <v>2.8988240556413044E-4</v>
          </cell>
          <cell r="L40">
            <v>9.4935331763357805E-2</v>
          </cell>
          <cell r="M40">
            <v>1.1955545571667101E-3</v>
          </cell>
          <cell r="N40">
            <v>3.0195873481820353E-2</v>
          </cell>
          <cell r="O40">
            <v>4.8271250466046473E-4</v>
          </cell>
          <cell r="P40">
            <v>0.43599431689652313</v>
          </cell>
          <cell r="Q40">
            <v>7.146992288386047E-4</v>
          </cell>
          <cell r="R40">
            <v>1.0836456373107109E-2</v>
          </cell>
          <cell r="S40">
            <v>3.1885548691061123E-3</v>
          </cell>
          <cell r="T40">
            <v>6.3757879923420528</v>
          </cell>
          <cell r="U40">
            <v>4.0165453943972279E-2</v>
          </cell>
          <cell r="V40">
            <v>60.322541206725013</v>
          </cell>
          <cell r="W40">
            <v>3.6259192455851671E-2</v>
          </cell>
          <cell r="X40">
            <v>4.4940586675237454E-2</v>
          </cell>
          <cell r="Y40">
            <v>1.3462077820565385E-3</v>
          </cell>
          <cell r="Z40">
            <v>5.957593049855868</v>
          </cell>
          <cell r="AA40">
            <v>19.947064489885324</v>
          </cell>
          <cell r="AB40">
            <v>0.47069037075928866</v>
          </cell>
          <cell r="AC40">
            <v>0</v>
          </cell>
          <cell r="AD40">
            <v>1.6598330667160945</v>
          </cell>
          <cell r="AE40">
            <v>104.09696607932547</v>
          </cell>
          <cell r="AF40">
            <v>1.0199571841494499</v>
          </cell>
          <cell r="AG40">
            <v>21.387825615760317</v>
          </cell>
          <cell r="AH40">
            <v>1.6861319167556765</v>
          </cell>
          <cell r="AI40">
            <v>65.979013607208671</v>
          </cell>
          <cell r="AJ40">
            <v>2.6238911477594615E-4</v>
          </cell>
          <cell r="AK40">
            <v>17.444171914247836</v>
          </cell>
          <cell r="AL40">
            <v>604.94776244656975</v>
          </cell>
          <cell r="AM40">
            <v>0.11703194950618225</v>
          </cell>
          <cell r="AN40">
            <v>2131.1696033704184</v>
          </cell>
          <cell r="AO40">
            <v>5.8222775311189481E-2</v>
          </cell>
          <cell r="AP40">
            <v>95.105774709332067</v>
          </cell>
          <cell r="AQ40">
            <v>1.0954647586491113</v>
          </cell>
          <cell r="AR40">
            <v>204.24741324376478</v>
          </cell>
          <cell r="AS40">
            <v>197.02443076550745</v>
          </cell>
          <cell r="AT40">
            <v>94.731472930562504</v>
          </cell>
          <cell r="AU40">
            <v>0.88654161332715931</v>
          </cell>
          <cell r="AV40">
            <v>4.6513884961683086E-2</v>
          </cell>
          <cell r="AW40">
            <v>0</v>
          </cell>
          <cell r="AX40">
            <v>36.760463359307472</v>
          </cell>
          <cell r="AY40">
            <v>26.239559258496591</v>
          </cell>
          <cell r="AZ40">
            <v>10.99342265999706</v>
          </cell>
          <cell r="BA40">
            <v>11.725631815496072</v>
          </cell>
          <cell r="BB40">
            <v>45.538276980490778</v>
          </cell>
          <cell r="BC40">
            <v>1.7866143647378359E-4</v>
          </cell>
          <cell r="BD40">
            <v>3.691249687366418</v>
          </cell>
          <cell r="BE40">
            <v>1905.1441642036393</v>
          </cell>
          <cell r="BF40">
            <v>28.790015255689731</v>
          </cell>
          <cell r="BG40">
            <v>1151.9555567439916</v>
          </cell>
          <cell r="BH40">
            <v>387.67789821556551</v>
          </cell>
          <cell r="BI40">
            <v>429.76589083139601</v>
          </cell>
          <cell r="BJ40">
            <v>2.6371837446704216</v>
          </cell>
          <cell r="BK40">
            <v>206.68767283289614</v>
          </cell>
          <cell r="BL40">
            <v>82.346758146316049</v>
          </cell>
          <cell r="BM40">
            <v>28.700693959550215</v>
          </cell>
          <cell r="BN40">
            <v>3.7275741140879117</v>
          </cell>
          <cell r="BO40">
            <v>1.1001364057568179E-2</v>
          </cell>
          <cell r="BP40">
            <v>0</v>
          </cell>
          <cell r="BQ40">
            <v>0</v>
          </cell>
          <cell r="BS40">
            <v>130983.40857044091</v>
          </cell>
          <cell r="BT40">
            <v>486.38957360379004</v>
          </cell>
          <cell r="BV40">
            <v>0</v>
          </cell>
          <cell r="BW40">
            <v>0</v>
          </cell>
          <cell r="BY40">
            <v>129818.04792417411</v>
          </cell>
        </row>
        <row r="41">
          <cell r="E41">
            <v>4.0018664053319695</v>
          </cell>
          <cell r="F41">
            <v>0.13653813216324728</v>
          </cell>
          <cell r="G41">
            <v>1.9099595685448764E-2</v>
          </cell>
          <cell r="H41">
            <v>12.291605201022996</v>
          </cell>
          <cell r="I41">
            <v>90.357704757919507</v>
          </cell>
          <cell r="J41">
            <v>0</v>
          </cell>
          <cell r="K41">
            <v>6.1671309194438417E-2</v>
          </cell>
          <cell r="L41">
            <v>0</v>
          </cell>
          <cell r="M41">
            <v>837.97910515896444</v>
          </cell>
          <cell r="N41">
            <v>0</v>
          </cell>
          <cell r="O41">
            <v>109.19746834531949</v>
          </cell>
          <cell r="P41">
            <v>0.8096893531660676</v>
          </cell>
          <cell r="Q41">
            <v>0.13421594198614961</v>
          </cell>
          <cell r="R41">
            <v>2.3413245051023619</v>
          </cell>
          <cell r="S41">
            <v>1.7667362377132485</v>
          </cell>
          <cell r="T41">
            <v>528.17991162327598</v>
          </cell>
          <cell r="U41">
            <v>0</v>
          </cell>
          <cell r="V41">
            <v>2.7585704933791084</v>
          </cell>
          <cell r="W41">
            <v>0</v>
          </cell>
          <cell r="X41">
            <v>0</v>
          </cell>
          <cell r="Y41">
            <v>2.0746777750828439E-2</v>
          </cell>
          <cell r="Z41">
            <v>2.6174758965979499</v>
          </cell>
          <cell r="AA41">
            <v>24.206777518123999</v>
          </cell>
          <cell r="AB41">
            <v>0.47673628838645832</v>
          </cell>
          <cell r="AC41">
            <v>7.3647123259232156E-7</v>
          </cell>
          <cell r="AD41">
            <v>0.82913951322295421</v>
          </cell>
          <cell r="AE41">
            <v>58.39641567793204</v>
          </cell>
          <cell r="AF41">
            <v>0.99945613034583358</v>
          </cell>
          <cell r="AG41">
            <v>381.31336167972938</v>
          </cell>
          <cell r="AH41">
            <v>54.645684663077311</v>
          </cell>
          <cell r="AI41">
            <v>51.741454663103916</v>
          </cell>
          <cell r="AJ41">
            <v>3.0157130838386954</v>
          </cell>
          <cell r="AK41">
            <v>0.40225671744062758</v>
          </cell>
          <cell r="AL41">
            <v>61.432047016924876</v>
          </cell>
          <cell r="AM41">
            <v>23.393701497263155</v>
          </cell>
          <cell r="AN41">
            <v>10.44578256386982</v>
          </cell>
          <cell r="AO41">
            <v>5.3259128446474371</v>
          </cell>
          <cell r="AP41">
            <v>42.725140038935251</v>
          </cell>
          <cell r="AQ41">
            <v>660.44863935726426</v>
          </cell>
          <cell r="AR41">
            <v>31.680923939064755</v>
          </cell>
          <cell r="AS41">
            <v>658.4079717971515</v>
          </cell>
          <cell r="AT41">
            <v>202.67881639296888</v>
          </cell>
          <cell r="AU41">
            <v>0.81273729908940562</v>
          </cell>
          <cell r="AV41">
            <v>41.335634657758369</v>
          </cell>
          <cell r="AW41">
            <v>0</v>
          </cell>
          <cell r="AX41">
            <v>65.40769984766834</v>
          </cell>
          <cell r="AY41">
            <v>31.251710897174412</v>
          </cell>
          <cell r="AZ41">
            <v>38.858325011755163</v>
          </cell>
          <cell r="BA41">
            <v>341.28200366383544</v>
          </cell>
          <cell r="BB41">
            <v>583.02760644116063</v>
          </cell>
          <cell r="BC41">
            <v>0.5020230951209218</v>
          </cell>
          <cell r="BD41">
            <v>9.575020886438125E-2</v>
          </cell>
          <cell r="BE41">
            <v>280.63272455236552</v>
          </cell>
          <cell r="BF41">
            <v>596.52019917830046</v>
          </cell>
          <cell r="BG41">
            <v>135.27203152599975</v>
          </cell>
          <cell r="BH41">
            <v>137.91284632808626</v>
          </cell>
          <cell r="BI41">
            <v>418.80156562846702</v>
          </cell>
          <cell r="BJ41">
            <v>2.0224130842180785</v>
          </cell>
          <cell r="BK41">
            <v>158.63991248166386</v>
          </cell>
          <cell r="BL41">
            <v>13.722842533657131</v>
          </cell>
          <cell r="BM41">
            <v>168.24718408148192</v>
          </cell>
          <cell r="BN41">
            <v>24.188537403983197</v>
          </cell>
          <cell r="BO41">
            <v>175.8889291756046</v>
          </cell>
          <cell r="BP41">
            <v>0</v>
          </cell>
          <cell r="BQ41">
            <v>0</v>
          </cell>
          <cell r="BS41">
            <v>1887.5376777257459</v>
          </cell>
          <cell r="BT41">
            <v>0</v>
          </cell>
          <cell r="BV41">
            <v>0</v>
          </cell>
          <cell r="BW41">
            <v>-16.030477165974652</v>
          </cell>
          <cell r="BY41">
            <v>1104.9141300504302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0.30269327923823486</v>
          </cell>
          <cell r="I42">
            <v>9.7515271084732E-2</v>
          </cell>
          <cell r="J42">
            <v>0.3780132379627949</v>
          </cell>
          <cell r="K42">
            <v>3.1496269151321765E-11</v>
          </cell>
          <cell r="L42">
            <v>1.9097621640957391E-3</v>
          </cell>
          <cell r="M42">
            <v>1.5463598705406773E-2</v>
          </cell>
          <cell r="N42">
            <v>0</v>
          </cell>
          <cell r="O42">
            <v>5.464239379611677E-4</v>
          </cell>
          <cell r="P42">
            <v>0</v>
          </cell>
          <cell r="Q42">
            <v>5.3955105877505662E-3</v>
          </cell>
          <cell r="R42">
            <v>4.3483926133977739E-3</v>
          </cell>
          <cell r="S42">
            <v>0</v>
          </cell>
          <cell r="T42">
            <v>0.69828046288522838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3.6776274379179495E-3</v>
          </cell>
          <cell r="AA42">
            <v>8.767203439130327E-3</v>
          </cell>
          <cell r="AB42">
            <v>1.9921997833011268E-2</v>
          </cell>
          <cell r="AC42">
            <v>0</v>
          </cell>
          <cell r="AD42">
            <v>2.4342765288885449E-3</v>
          </cell>
          <cell r="AE42">
            <v>1.4038708971823259</v>
          </cell>
          <cell r="AF42">
            <v>8.1035619162887432E-3</v>
          </cell>
          <cell r="AG42">
            <v>3.023282045859613</v>
          </cell>
          <cell r="AH42">
            <v>0.98804988378727165</v>
          </cell>
          <cell r="AI42">
            <v>6.2886310275850432</v>
          </cell>
          <cell r="AJ42">
            <v>0</v>
          </cell>
          <cell r="AK42">
            <v>5.5835217716671416E-4</v>
          </cell>
          <cell r="AL42">
            <v>1.2052463510994724</v>
          </cell>
          <cell r="AM42">
            <v>0</v>
          </cell>
          <cell r="AN42">
            <v>0.36900981792759718</v>
          </cell>
          <cell r="AO42">
            <v>0.10491895458111138</v>
          </cell>
          <cell r="AP42">
            <v>4037.9139393730011</v>
          </cell>
          <cell r="AQ42">
            <v>4509.4656358223083</v>
          </cell>
          <cell r="AR42">
            <v>8.6160156235372515E-2</v>
          </cell>
          <cell r="AS42">
            <v>5.0301754458597649</v>
          </cell>
          <cell r="AT42">
            <v>23.113116038827336</v>
          </cell>
          <cell r="AU42">
            <v>0.21393024322496487</v>
          </cell>
          <cell r="AV42">
            <v>0.15641391678050265</v>
          </cell>
          <cell r="AW42">
            <v>0</v>
          </cell>
          <cell r="AX42">
            <v>0.74437534717384035</v>
          </cell>
          <cell r="AY42">
            <v>0.52612988391480964</v>
          </cell>
          <cell r="AZ42">
            <v>0</v>
          </cell>
          <cell r="BA42">
            <v>925.5788852093433</v>
          </cell>
          <cell r="BB42">
            <v>0.21443647262304685</v>
          </cell>
          <cell r="BC42">
            <v>1.3175851917284342E-5</v>
          </cell>
          <cell r="BD42">
            <v>0</v>
          </cell>
          <cell r="BE42">
            <v>5.0279762533509089</v>
          </cell>
          <cell r="BF42">
            <v>0.17923519810239255</v>
          </cell>
          <cell r="BG42">
            <v>0</v>
          </cell>
          <cell r="BH42">
            <v>8.1363039571630075E-2</v>
          </cell>
          <cell r="BI42">
            <v>2.9984017007189463</v>
          </cell>
          <cell r="BJ42">
            <v>1.5036321141620944E-2</v>
          </cell>
          <cell r="BK42">
            <v>34.952072087106146</v>
          </cell>
          <cell r="BL42">
            <v>2.3436616898354785</v>
          </cell>
          <cell r="BM42">
            <v>6.9469266109527492</v>
          </cell>
          <cell r="BN42">
            <v>2.8037359751547093E-2</v>
          </cell>
          <cell r="BO42">
            <v>4.6975650320955767E-4</v>
          </cell>
          <cell r="BP42">
            <v>0</v>
          </cell>
          <cell r="BQ42">
            <v>0</v>
          </cell>
          <cell r="BS42">
            <v>4697.8922696911286</v>
          </cell>
          <cell r="BT42">
            <v>2415.5759891600046</v>
          </cell>
          <cell r="BV42">
            <v>0</v>
          </cell>
          <cell r="BW42">
            <v>0</v>
          </cell>
          <cell r="BY42">
            <v>7492.4552358537048</v>
          </cell>
        </row>
        <row r="43">
          <cell r="E43">
            <v>0</v>
          </cell>
          <cell r="F43">
            <v>0.57175221000411958</v>
          </cell>
          <cell r="G43">
            <v>0.11190506450892002</v>
          </cell>
          <cell r="H43">
            <v>143.57807046358442</v>
          </cell>
          <cell r="I43">
            <v>23.243108303616516</v>
          </cell>
          <cell r="J43">
            <v>1037.0075947937121</v>
          </cell>
          <cell r="K43">
            <v>2.8785308678566983E-2</v>
          </cell>
          <cell r="L43">
            <v>38.148882223960534</v>
          </cell>
          <cell r="M43">
            <v>10.384748389154536</v>
          </cell>
          <cell r="N43">
            <v>0.11041887347962746</v>
          </cell>
          <cell r="O43">
            <v>22.276318632378157</v>
          </cell>
          <cell r="P43">
            <v>2.3150351753930454</v>
          </cell>
          <cell r="Q43">
            <v>5.9461747573607404</v>
          </cell>
          <cell r="R43">
            <v>42.159762337803983</v>
          </cell>
          <cell r="S43">
            <v>1.3464705073575345</v>
          </cell>
          <cell r="T43">
            <v>1312.5588094109089</v>
          </cell>
          <cell r="U43">
            <v>10.352407100043093</v>
          </cell>
          <cell r="V43">
            <v>391.93008790592336</v>
          </cell>
          <cell r="W43">
            <v>104.39972056782234</v>
          </cell>
          <cell r="X43">
            <v>129.39336559692703</v>
          </cell>
          <cell r="Y43">
            <v>3.8689512875246379</v>
          </cell>
          <cell r="Z43">
            <v>67.161083983085561</v>
          </cell>
          <cell r="AA43">
            <v>16.029028721606235</v>
          </cell>
          <cell r="AB43">
            <v>205.13728441538382</v>
          </cell>
          <cell r="AC43">
            <v>0</v>
          </cell>
          <cell r="AD43">
            <v>11.099261251777016</v>
          </cell>
          <cell r="AE43">
            <v>1177.0379348341905</v>
          </cell>
          <cell r="AF43">
            <v>112.69542966936804</v>
          </cell>
          <cell r="AG43">
            <v>1570.734996585772</v>
          </cell>
          <cell r="AH43">
            <v>117.86370392027732</v>
          </cell>
          <cell r="AI43">
            <v>312.54732924272042</v>
          </cell>
          <cell r="AJ43">
            <v>0.19999903555709858</v>
          </cell>
          <cell r="AK43">
            <v>4.6132442341070687</v>
          </cell>
          <cell r="AL43">
            <v>622.18661098410394</v>
          </cell>
          <cell r="AM43">
            <v>70.082682807772869</v>
          </cell>
          <cell r="AN43">
            <v>348.7191964770409</v>
          </cell>
          <cell r="AO43">
            <v>16.924765793746182</v>
          </cell>
          <cell r="AP43">
            <v>73.754668782411954</v>
          </cell>
          <cell r="AQ43">
            <v>7674.3923802465542</v>
          </cell>
          <cell r="AR43">
            <v>71.55536777299082</v>
          </cell>
          <cell r="AS43">
            <v>4567.3968584603945</v>
          </cell>
          <cell r="AT43">
            <v>1632.9666859952601</v>
          </cell>
          <cell r="AU43">
            <v>15.281961465662295</v>
          </cell>
          <cell r="AV43">
            <v>387.47585261616979</v>
          </cell>
          <cell r="AW43">
            <v>0</v>
          </cell>
          <cell r="AX43">
            <v>467.64064395867405</v>
          </cell>
          <cell r="AY43">
            <v>141.3987890842948</v>
          </cell>
          <cell r="AZ43">
            <v>1.8101627325912848</v>
          </cell>
          <cell r="BA43">
            <v>131.10438731451012</v>
          </cell>
          <cell r="BB43">
            <v>14.743649937657784</v>
          </cell>
          <cell r="BC43">
            <v>1.6698631549262493</v>
          </cell>
          <cell r="BD43">
            <v>58.934896076737601</v>
          </cell>
          <cell r="BE43">
            <v>2623.9566826097043</v>
          </cell>
          <cell r="BF43">
            <v>65.811320572441389</v>
          </cell>
          <cell r="BG43">
            <v>154.21387461641103</v>
          </cell>
          <cell r="BH43">
            <v>19.199704920592144</v>
          </cell>
          <cell r="BI43">
            <v>110.57775558406912</v>
          </cell>
          <cell r="BJ43">
            <v>2.703859896859715</v>
          </cell>
          <cell r="BK43">
            <v>276.81920182340571</v>
          </cell>
          <cell r="BL43">
            <v>14.806556548508786</v>
          </cell>
          <cell r="BM43">
            <v>814.07769916695497</v>
          </cell>
          <cell r="BN43">
            <v>4.7733525001443651</v>
          </cell>
          <cell r="BO43">
            <v>170.8919064299001</v>
          </cell>
          <cell r="BP43">
            <v>0</v>
          </cell>
          <cell r="BQ43">
            <v>0</v>
          </cell>
          <cell r="BS43">
            <v>33672.116079842759</v>
          </cell>
          <cell r="BT43">
            <v>0</v>
          </cell>
          <cell r="BV43">
            <v>0</v>
          </cell>
          <cell r="BW43">
            <v>0</v>
          </cell>
          <cell r="BY43">
            <v>25717.621891849532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7.4685967799147779</v>
          </cell>
          <cell r="I44">
            <v>2.6099208151174751</v>
          </cell>
          <cell r="J44">
            <v>133.9421044843254</v>
          </cell>
          <cell r="K44">
            <v>1.5110134415296478E-3</v>
          </cell>
          <cell r="L44">
            <v>0.89841975851363409</v>
          </cell>
          <cell r="M44">
            <v>33.217710093062088</v>
          </cell>
          <cell r="N44">
            <v>5.8126594993002543E-3</v>
          </cell>
          <cell r="O44">
            <v>0.92856221543539208</v>
          </cell>
          <cell r="P44">
            <v>0</v>
          </cell>
          <cell r="Q44">
            <v>2.5483570212893927E-4</v>
          </cell>
          <cell r="R44">
            <v>0.77104744090069244</v>
          </cell>
          <cell r="S44">
            <v>0</v>
          </cell>
          <cell r="T44">
            <v>20.485385858925056</v>
          </cell>
          <cell r="U44">
            <v>0</v>
          </cell>
          <cell r="V44">
            <v>0</v>
          </cell>
          <cell r="W44">
            <v>5.8528702077565606</v>
          </cell>
          <cell r="X44">
            <v>7.2540766095235396</v>
          </cell>
          <cell r="Y44">
            <v>0.21690091346463666</v>
          </cell>
          <cell r="Z44">
            <v>4.2061306885242837</v>
          </cell>
          <cell r="AA44">
            <v>0.262737355991504</v>
          </cell>
          <cell r="AB44">
            <v>4.1087540553471724</v>
          </cell>
          <cell r="AC44">
            <v>0</v>
          </cell>
          <cell r="AD44">
            <v>2.0848500629784553E-2</v>
          </cell>
          <cell r="AE44">
            <v>22.287247688269744</v>
          </cell>
          <cell r="AF44">
            <v>0.22495795249365086</v>
          </cell>
          <cell r="AG44">
            <v>14.780408313463973</v>
          </cell>
          <cell r="AH44">
            <v>1.7576256648334618</v>
          </cell>
          <cell r="AI44">
            <v>2.6739619982838905</v>
          </cell>
          <cell r="AJ44">
            <v>0</v>
          </cell>
          <cell r="AK44">
            <v>9.9374467213047629E-2</v>
          </cell>
          <cell r="AL44">
            <v>24.97273833740002</v>
          </cell>
          <cell r="AM44">
            <v>0</v>
          </cell>
          <cell r="AN44">
            <v>15.52117900275169</v>
          </cell>
          <cell r="AO44">
            <v>0.78478263892262434</v>
          </cell>
          <cell r="AP44">
            <v>2.8972026555821109</v>
          </cell>
          <cell r="AQ44">
            <v>966.36458080831096</v>
          </cell>
          <cell r="AR44">
            <v>717.49904921328687</v>
          </cell>
          <cell r="AS44">
            <v>855.69384783617363</v>
          </cell>
          <cell r="AT44">
            <v>290.91088880287981</v>
          </cell>
          <cell r="AU44">
            <v>2.7224611376108818</v>
          </cell>
          <cell r="AV44">
            <v>12.88575361562537</v>
          </cell>
          <cell r="AW44">
            <v>0</v>
          </cell>
          <cell r="AX44">
            <v>29.396417354611224</v>
          </cell>
          <cell r="AY44">
            <v>42.512470855675545</v>
          </cell>
          <cell r="AZ44">
            <v>1.2320944943673843E-3</v>
          </cell>
          <cell r="BA44">
            <v>12.923188693747909</v>
          </cell>
          <cell r="BB44">
            <v>0.60185372762563394</v>
          </cell>
          <cell r="BC44">
            <v>7.4730911065853337E-3</v>
          </cell>
          <cell r="BD44">
            <v>9.6132943281961865</v>
          </cell>
          <cell r="BE44">
            <v>147.84642203050998</v>
          </cell>
          <cell r="BF44">
            <v>2.7882237871401703</v>
          </cell>
          <cell r="BG44">
            <v>0</v>
          </cell>
          <cell r="BH44">
            <v>0.27411566641165325</v>
          </cell>
          <cell r="BI44">
            <v>20.940832042591328</v>
          </cell>
          <cell r="BJ44">
            <v>7.6834564626508076E-2</v>
          </cell>
          <cell r="BK44">
            <v>7.7605191744518915</v>
          </cell>
          <cell r="BL44">
            <v>0.54292437840015095</v>
          </cell>
          <cell r="BM44">
            <v>57.864790458616888</v>
          </cell>
          <cell r="BN44">
            <v>1.3788187067451463</v>
          </cell>
          <cell r="BO44">
            <v>1.3067721221181329E-2</v>
          </cell>
          <cell r="BP44">
            <v>0</v>
          </cell>
          <cell r="BQ44">
            <v>0</v>
          </cell>
          <cell r="BS44">
            <v>0</v>
          </cell>
          <cell r="BT44">
            <v>0</v>
          </cell>
          <cell r="BV44">
            <v>18390.605214028739</v>
          </cell>
          <cell r="BW44">
            <v>0</v>
          </cell>
          <cell r="BY44">
            <v>33128.656051473721</v>
          </cell>
        </row>
        <row r="45">
          <cell r="E45">
            <v>0</v>
          </cell>
          <cell r="F45">
            <v>0.20989284670025934</v>
          </cell>
          <cell r="G45">
            <v>0.43816386637296095</v>
          </cell>
          <cell r="H45">
            <v>60.610181716383217</v>
          </cell>
          <cell r="I45">
            <v>8.1695558724300934</v>
          </cell>
          <cell r="J45">
            <v>890.05259670319617</v>
          </cell>
          <cell r="K45">
            <v>1.676657777694952E-2</v>
          </cell>
          <cell r="L45">
            <v>14.564863406290785</v>
          </cell>
          <cell r="M45">
            <v>5.1767177440925467</v>
          </cell>
          <cell r="N45">
            <v>1.8272136980929716</v>
          </cell>
          <cell r="O45">
            <v>1.2002662285167878</v>
          </cell>
          <cell r="P45">
            <v>0.30440977363310989</v>
          </cell>
          <cell r="Q45">
            <v>1.1525812165553448</v>
          </cell>
          <cell r="R45">
            <v>11.89212949443756</v>
          </cell>
          <cell r="S45">
            <v>0.25694556891487869</v>
          </cell>
          <cell r="T45">
            <v>1468.195420095745</v>
          </cell>
          <cell r="U45">
            <v>1.5750836509315704</v>
          </cell>
          <cell r="V45">
            <v>44.725374662438668</v>
          </cell>
          <cell r="W45">
            <v>26.464374527932854</v>
          </cell>
          <cell r="X45">
            <v>32.800026109147737</v>
          </cell>
          <cell r="Y45">
            <v>0.98074322562485283</v>
          </cell>
          <cell r="Z45">
            <v>35.197937341994631</v>
          </cell>
          <cell r="AA45">
            <v>4.8030949830289114</v>
          </cell>
          <cell r="AB45">
            <v>9.3952920565730818</v>
          </cell>
          <cell r="AC45">
            <v>0</v>
          </cell>
          <cell r="AD45">
            <v>19.216444724556176</v>
          </cell>
          <cell r="AE45">
            <v>559.11064269113092</v>
          </cell>
          <cell r="AF45">
            <v>41.163732655560509</v>
          </cell>
          <cell r="AG45">
            <v>1151.9365878652943</v>
          </cell>
          <cell r="AH45">
            <v>73.783498199268394</v>
          </cell>
          <cell r="AI45">
            <v>36.993163937475103</v>
          </cell>
          <cell r="AJ45">
            <v>0.1437279545905559</v>
          </cell>
          <cell r="AK45">
            <v>2.2910033407698798</v>
          </cell>
          <cell r="AL45">
            <v>44.659162625079134</v>
          </cell>
          <cell r="AM45">
            <v>9.4423703005448143</v>
          </cell>
          <cell r="AN45">
            <v>167.765922601753</v>
          </cell>
          <cell r="AO45">
            <v>3.7101240754995746</v>
          </cell>
          <cell r="AP45">
            <v>18.747927027303469</v>
          </cell>
          <cell r="AQ45">
            <v>80.14197148276331</v>
          </cell>
          <cell r="AR45">
            <v>4.9650563951500661</v>
          </cell>
          <cell r="AS45">
            <v>2325.2183100539651</v>
          </cell>
          <cell r="AT45">
            <v>105.94232905665802</v>
          </cell>
          <cell r="AU45">
            <v>0.99145410056232475</v>
          </cell>
          <cell r="AV45">
            <v>250.83758284344316</v>
          </cell>
          <cell r="AW45">
            <v>8343.2206892615141</v>
          </cell>
          <cell r="AX45">
            <v>37.98584195195405</v>
          </cell>
          <cell r="AY45">
            <v>39.470700168248918</v>
          </cell>
          <cell r="AZ45">
            <v>0.182858084474538</v>
          </cell>
          <cell r="BA45">
            <v>15.731406711424826</v>
          </cell>
          <cell r="BB45">
            <v>95.729226906492229</v>
          </cell>
          <cell r="BC45">
            <v>0.46021475315591426</v>
          </cell>
          <cell r="BD45">
            <v>0</v>
          </cell>
          <cell r="BE45">
            <v>242.55423025876712</v>
          </cell>
          <cell r="BF45">
            <v>7.6136544203828844</v>
          </cell>
          <cell r="BG45">
            <v>1014.9746044372931</v>
          </cell>
          <cell r="BH45">
            <v>1.3083353884615276</v>
          </cell>
          <cell r="BI45">
            <v>5.034867970904469</v>
          </cell>
          <cell r="BJ45">
            <v>1.5861338041854692E-2</v>
          </cell>
          <cell r="BK45">
            <v>37.699767568303955</v>
          </cell>
          <cell r="BL45">
            <v>28.73470876795291</v>
          </cell>
          <cell r="BM45">
            <v>134.09343123760323</v>
          </cell>
          <cell r="BN45">
            <v>1.0093823694026642</v>
          </cell>
          <cell r="BO45">
            <v>6.44150622921783</v>
          </cell>
          <cell r="BP45">
            <v>0</v>
          </cell>
          <cell r="BQ45">
            <v>0</v>
          </cell>
          <cell r="BS45">
            <v>13283.090931946695</v>
          </cell>
          <cell r="BT45">
            <v>123.717376</v>
          </cell>
          <cell r="BV45">
            <v>0</v>
          </cell>
          <cell r="BW45">
            <v>0</v>
          </cell>
          <cell r="BY45">
            <v>18956.766129062231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69.572533876037326</v>
          </cell>
          <cell r="I46">
            <v>155.84072736151285</v>
          </cell>
          <cell r="J46">
            <v>201.23217147390648</v>
          </cell>
          <cell r="K46">
            <v>0.79114788154492122</v>
          </cell>
          <cell r="L46">
            <v>23.352018816195198</v>
          </cell>
          <cell r="M46">
            <v>3.209385828382592</v>
          </cell>
          <cell r="N46">
            <v>0</v>
          </cell>
          <cell r="O46">
            <v>12.963200704333754</v>
          </cell>
          <cell r="P46">
            <v>0.28947237268507053</v>
          </cell>
          <cell r="Q46">
            <v>3.6353113061748581</v>
          </cell>
          <cell r="R46">
            <v>44.221388596828469</v>
          </cell>
          <cell r="S46">
            <v>0.82088368088486152</v>
          </cell>
          <cell r="T46">
            <v>49.690021339006677</v>
          </cell>
          <cell r="U46">
            <v>0</v>
          </cell>
          <cell r="V46">
            <v>0.40650397616902784</v>
          </cell>
          <cell r="W46">
            <v>1.7073290044245406</v>
          </cell>
          <cell r="X46">
            <v>0.60839009903941943</v>
          </cell>
          <cell r="Y46">
            <v>0</v>
          </cell>
          <cell r="Z46">
            <v>7.256068132984784</v>
          </cell>
          <cell r="AA46">
            <v>4.995404069180478</v>
          </cell>
          <cell r="AB46">
            <v>0</v>
          </cell>
          <cell r="AC46">
            <v>2.7775250954542168</v>
          </cell>
          <cell r="AD46">
            <v>3.1118490422983318</v>
          </cell>
          <cell r="AE46">
            <v>384.87962362958905</v>
          </cell>
          <cell r="AF46">
            <v>44.361698797710361</v>
          </cell>
          <cell r="AG46">
            <v>965.77244704843679</v>
          </cell>
          <cell r="AH46">
            <v>374.08675832526848</v>
          </cell>
          <cell r="AI46">
            <v>180.15133847339033</v>
          </cell>
          <cell r="AJ46">
            <v>25.841528946828078</v>
          </cell>
          <cell r="AK46">
            <v>0</v>
          </cell>
          <cell r="AL46">
            <v>162.27174554366897</v>
          </cell>
          <cell r="AM46">
            <v>4.7320195852354869</v>
          </cell>
          <cell r="AN46">
            <v>137.96353828372892</v>
          </cell>
          <cell r="AO46">
            <v>1.1122679923452421</v>
          </cell>
          <cell r="AP46">
            <v>19.871504695570984</v>
          </cell>
          <cell r="AQ46">
            <v>5.6798862251847995</v>
          </cell>
          <cell r="AR46">
            <v>11.981962037962356</v>
          </cell>
          <cell r="AS46">
            <v>3698.2736481276015</v>
          </cell>
          <cell r="AT46">
            <v>433.38596815146383</v>
          </cell>
          <cell r="AU46">
            <v>0</v>
          </cell>
          <cell r="AV46">
            <v>43.41863357052199</v>
          </cell>
          <cell r="AW46">
            <v>0</v>
          </cell>
          <cell r="AX46">
            <v>69.892270575111496</v>
          </cell>
          <cell r="AY46">
            <v>25.441329957824543</v>
          </cell>
          <cell r="AZ46">
            <v>0.91391995184707497</v>
          </cell>
          <cell r="BA46">
            <v>10.331588101233717</v>
          </cell>
          <cell r="BB46">
            <v>1.0224827498505806</v>
          </cell>
          <cell r="BC46">
            <v>27.554824180517944</v>
          </cell>
          <cell r="BD46">
            <v>0</v>
          </cell>
          <cell r="BE46">
            <v>59.363394299457248</v>
          </cell>
          <cell r="BF46">
            <v>21.311739406728805</v>
          </cell>
          <cell r="BG46">
            <v>2.018644582650297</v>
          </cell>
          <cell r="BH46">
            <v>34.816932580452487</v>
          </cell>
          <cell r="BI46">
            <v>55.330652553336897</v>
          </cell>
          <cell r="BJ46">
            <v>4.1244522894976182E-2</v>
          </cell>
          <cell r="BK46">
            <v>276.84721083864105</v>
          </cell>
          <cell r="BL46">
            <v>0.61112094259087191</v>
          </cell>
          <cell r="BM46">
            <v>0</v>
          </cell>
          <cell r="BN46">
            <v>0.72795116423324169</v>
          </cell>
          <cell r="BO46">
            <v>1.1443350923612503</v>
          </cell>
          <cell r="BP46">
            <v>0</v>
          </cell>
          <cell r="BQ46">
            <v>0</v>
          </cell>
          <cell r="BS46">
            <v>8929.4344878405645</v>
          </cell>
          <cell r="BT46">
            <v>0</v>
          </cell>
          <cell r="BV46">
            <v>0</v>
          </cell>
          <cell r="BY46">
            <v>10055.903119818837</v>
          </cell>
        </row>
        <row r="47">
          <cell r="E47">
            <v>326.89282903430365</v>
          </cell>
          <cell r="F47">
            <v>4.101336485017991</v>
          </cell>
          <cell r="G47">
            <v>6.1113251789372818</v>
          </cell>
          <cell r="H47">
            <v>281.46297993339641</v>
          </cell>
          <cell r="I47">
            <v>811.7453077955123</v>
          </cell>
          <cell r="J47">
            <v>407.18490685796678</v>
          </cell>
          <cell r="K47">
            <v>90.295535172463403</v>
          </cell>
          <cell r="L47">
            <v>65.849644283765642</v>
          </cell>
          <cell r="M47">
            <v>74.214675870276608</v>
          </cell>
          <cell r="N47">
            <v>7.2656166021287447</v>
          </cell>
          <cell r="O47">
            <v>26.497007392543942</v>
          </cell>
          <cell r="P47">
            <v>16.118524722956654</v>
          </cell>
          <cell r="Q47">
            <v>60.048376887850601</v>
          </cell>
          <cell r="R47">
            <v>368.82774164750958</v>
          </cell>
          <cell r="S47">
            <v>250.62336853894124</v>
          </cell>
          <cell r="T47">
            <v>321.77028886272564</v>
          </cell>
          <cell r="U47">
            <v>2.5182941037180817</v>
          </cell>
          <cell r="V47">
            <v>19.843936722784274</v>
          </cell>
          <cell r="W47">
            <v>9.1845208727202152</v>
          </cell>
          <cell r="X47">
            <v>11.949209722847458</v>
          </cell>
          <cell r="Y47">
            <v>0.60105730764244691</v>
          </cell>
          <cell r="Z47">
            <v>155.68627530603439</v>
          </cell>
          <cell r="AA47">
            <v>49.940058636061202</v>
          </cell>
          <cell r="AB47">
            <v>2435.5680151332931</v>
          </cell>
          <cell r="AC47">
            <v>4.1875358980761419</v>
          </cell>
          <cell r="AD47">
            <v>136.42168372384032</v>
          </cell>
          <cell r="AE47">
            <v>3834.3825628338145</v>
          </cell>
          <cell r="AF47">
            <v>815.89230768694006</v>
          </cell>
          <cell r="AG47">
            <v>3542.0661562560576</v>
          </cell>
          <cell r="AH47">
            <v>3034.744600120644</v>
          </cell>
          <cell r="AI47">
            <v>484.61977592381533</v>
          </cell>
          <cell r="AJ47">
            <v>28.544277217633805</v>
          </cell>
          <cell r="AK47">
            <v>32.140304680291166</v>
          </cell>
          <cell r="AL47">
            <v>255.27041924848535</v>
          </cell>
          <cell r="AM47">
            <v>45.545128154441677</v>
          </cell>
          <cell r="AN47">
            <v>1898.9919768370737</v>
          </cell>
          <cell r="AO47">
            <v>9.1221827648050891</v>
          </cell>
          <cell r="AP47">
            <v>41.983758458426919</v>
          </cell>
          <cell r="AQ47">
            <v>158.50503352105034</v>
          </cell>
          <cell r="AR47">
            <v>125.94465865144699</v>
          </cell>
          <cell r="AS47">
            <v>2508.9796203791566</v>
          </cell>
          <cell r="AT47">
            <v>368.46337865443093</v>
          </cell>
          <cell r="AU47">
            <v>0</v>
          </cell>
          <cell r="AV47">
            <v>16.637418243114087</v>
          </cell>
          <cell r="AW47">
            <v>0</v>
          </cell>
          <cell r="AX47">
            <v>73.785652032478424</v>
          </cell>
          <cell r="AY47">
            <v>46.562172848660126</v>
          </cell>
          <cell r="AZ47">
            <v>1.8724547425738369</v>
          </cell>
          <cell r="BA47">
            <v>15.292515125274004</v>
          </cell>
          <cell r="BB47">
            <v>7.8770016503731037</v>
          </cell>
          <cell r="BC47">
            <v>20.805711142382531</v>
          </cell>
          <cell r="BD47">
            <v>2.3576485778053922</v>
          </cell>
          <cell r="BE47">
            <v>90.424494870125145</v>
          </cell>
          <cell r="BF47">
            <v>108.26222295230411</v>
          </cell>
          <cell r="BG47">
            <v>1.0143338966585479E-5</v>
          </cell>
          <cell r="BH47">
            <v>310.11637748707994</v>
          </cell>
          <cell r="BI47">
            <v>390.6425810985935</v>
          </cell>
          <cell r="BJ47">
            <v>5.4072454912548231</v>
          </cell>
          <cell r="BK47">
            <v>84.853985794864187</v>
          </cell>
          <cell r="BL47">
            <v>13.414264039412323</v>
          </cell>
          <cell r="BM47">
            <v>136.36234589735406</v>
          </cell>
          <cell r="BN47">
            <v>376.06739872472082</v>
          </cell>
          <cell r="BO47">
            <v>842.03105154383991</v>
          </cell>
          <cell r="BP47">
            <v>20.013764770553358</v>
          </cell>
          <cell r="BQ47">
            <v>0</v>
          </cell>
          <cell r="BS47">
            <v>0</v>
          </cell>
          <cell r="BT47">
            <v>0</v>
          </cell>
          <cell r="BV47">
            <v>0</v>
          </cell>
          <cell r="BW47">
            <v>0</v>
          </cell>
          <cell r="BY47">
            <v>0</v>
          </cell>
        </row>
        <row r="48">
          <cell r="E48">
            <v>0</v>
          </cell>
          <cell r="F48">
            <v>9.1137773569028496E-2</v>
          </cell>
          <cell r="G48">
            <v>0</v>
          </cell>
          <cell r="H48">
            <v>14.899578450161082</v>
          </cell>
          <cell r="I48">
            <v>0.73732331387357231</v>
          </cell>
          <cell r="J48">
            <v>52.011704412715972</v>
          </cell>
          <cell r="K48">
            <v>6.0084727124254053E-4</v>
          </cell>
          <cell r="L48">
            <v>1.6324488944103424</v>
          </cell>
          <cell r="M48">
            <v>3.1595524177374684E-2</v>
          </cell>
          <cell r="N48">
            <v>1.8059166997687219E-2</v>
          </cell>
          <cell r="O48">
            <v>7.5723386270466708E-2</v>
          </cell>
          <cell r="P48">
            <v>0.10037692439992683</v>
          </cell>
          <cell r="Q48">
            <v>9.6814138220586085E-2</v>
          </cell>
          <cell r="R48">
            <v>2.1083357379013852</v>
          </cell>
          <cell r="S48">
            <v>1.8968133818560603E-2</v>
          </cell>
          <cell r="T48">
            <v>129.14926033221258</v>
          </cell>
          <cell r="U48">
            <v>4.1055732049679584E-2</v>
          </cell>
          <cell r="V48">
            <v>4.3784058884014243</v>
          </cell>
          <cell r="W48">
            <v>0</v>
          </cell>
          <cell r="X48">
            <v>0</v>
          </cell>
          <cell r="Y48">
            <v>0</v>
          </cell>
          <cell r="Z48">
            <v>2.0126560755515639</v>
          </cell>
          <cell r="AA48">
            <v>9.7219368633105235E-2</v>
          </cell>
          <cell r="AB48">
            <v>0.5686645649479557</v>
          </cell>
          <cell r="AC48">
            <v>0</v>
          </cell>
          <cell r="AD48">
            <v>0.27866120516442289</v>
          </cell>
          <cell r="AE48">
            <v>107.62340182015635</v>
          </cell>
          <cell r="AF48">
            <v>3.8288470108576789</v>
          </cell>
          <cell r="AG48">
            <v>112.96631005174122</v>
          </cell>
          <cell r="AH48">
            <v>4.2135162704223639</v>
          </cell>
          <cell r="AI48">
            <v>1.9678275807528289</v>
          </cell>
          <cell r="AJ48">
            <v>3.7834833242319989E-2</v>
          </cell>
          <cell r="AK48">
            <v>0.44461202832228269</v>
          </cell>
          <cell r="AL48">
            <v>42.250398535453435</v>
          </cell>
          <cell r="AM48">
            <v>0.31676816687638731</v>
          </cell>
          <cell r="AN48">
            <v>6.2478659926406888</v>
          </cell>
          <cell r="AO48">
            <v>0.11265197739565155</v>
          </cell>
          <cell r="AP48">
            <v>0.72128991005980914</v>
          </cell>
          <cell r="AQ48">
            <v>4.8313427668776132</v>
          </cell>
          <cell r="AR48">
            <v>1.1793615845576677</v>
          </cell>
          <cell r="AS48">
            <v>152.58666054268684</v>
          </cell>
          <cell r="AT48">
            <v>117.8077129418926</v>
          </cell>
          <cell r="AU48">
            <v>1.1014266101005818</v>
          </cell>
          <cell r="AV48">
            <v>2.2361654425701585</v>
          </cell>
          <cell r="AW48">
            <v>240.7855116935136</v>
          </cell>
          <cell r="AX48">
            <v>2.9182469964348279</v>
          </cell>
          <cell r="AY48">
            <v>2.802883443534359</v>
          </cell>
          <cell r="AZ48">
            <v>3.0432604058338088E-5</v>
          </cell>
          <cell r="BA48">
            <v>0.25212132522859432</v>
          </cell>
          <cell r="BB48">
            <v>0.39111890887516826</v>
          </cell>
          <cell r="BC48">
            <v>1.5590454025935466E-2</v>
          </cell>
          <cell r="BD48">
            <v>0</v>
          </cell>
          <cell r="BE48">
            <v>10.582491980286735</v>
          </cell>
          <cell r="BF48">
            <v>2.9575941831783705</v>
          </cell>
          <cell r="BG48">
            <v>0</v>
          </cell>
          <cell r="BH48">
            <v>7.0179424718004729E-2</v>
          </cell>
          <cell r="BI48">
            <v>11.586347181224937</v>
          </cell>
          <cell r="BJ48">
            <v>4.2509515847453876E-2</v>
          </cell>
          <cell r="BK48">
            <v>5.533305866257674</v>
          </cell>
          <cell r="BL48">
            <v>0.30665945636261566</v>
          </cell>
          <cell r="BM48">
            <v>9.4542400528634385</v>
          </cell>
          <cell r="BN48">
            <v>0.10051124457055712</v>
          </cell>
          <cell r="BO48">
            <v>7.9061328438637748</v>
          </cell>
          <cell r="BP48">
            <v>0</v>
          </cell>
          <cell r="BQ48">
            <v>0</v>
          </cell>
          <cell r="BS48">
            <v>0</v>
          </cell>
          <cell r="BT48">
            <v>0</v>
          </cell>
          <cell r="BV48">
            <v>0</v>
          </cell>
          <cell r="BY48">
            <v>1116.0521711249983</v>
          </cell>
        </row>
        <row r="49">
          <cell r="E49">
            <v>0</v>
          </cell>
          <cell r="F49">
            <v>34.952485951463331</v>
          </cell>
          <cell r="G49">
            <v>0.17421366996465862</v>
          </cell>
          <cell r="H49">
            <v>147.12002835087185</v>
          </cell>
          <cell r="I49">
            <v>17.567186149429894</v>
          </cell>
          <cell r="J49">
            <v>2842.5421587954388</v>
          </cell>
          <cell r="K49">
            <v>1.7944059439614232E-2</v>
          </cell>
          <cell r="L49">
            <v>338.22940179493139</v>
          </cell>
          <cell r="M49">
            <v>3.5476376313155837</v>
          </cell>
          <cell r="N49">
            <v>6.9591566191161081E-2</v>
          </cell>
          <cell r="O49">
            <v>1.8746201327178156</v>
          </cell>
          <cell r="P49">
            <v>14.104967056728622</v>
          </cell>
          <cell r="Q49">
            <v>1.8365237630500399</v>
          </cell>
          <cell r="R49">
            <v>25.039414684795918</v>
          </cell>
          <cell r="S49">
            <v>0.68854476269872511</v>
          </cell>
          <cell r="T49">
            <v>974.99631712159078</v>
          </cell>
          <cell r="U49">
            <v>116.35180094666929</v>
          </cell>
          <cell r="V49">
            <v>297.44872636066481</v>
          </cell>
          <cell r="W49">
            <v>341.37760842673094</v>
          </cell>
          <cell r="X49">
            <v>423.10454035404422</v>
          </cell>
          <cell r="Y49">
            <v>12.651127619890811</v>
          </cell>
          <cell r="Z49">
            <v>173.03154577487265</v>
          </cell>
          <cell r="AA49">
            <v>9.0313707195942889</v>
          </cell>
          <cell r="AB49">
            <v>23.261715326325021</v>
          </cell>
          <cell r="AC49">
            <v>0</v>
          </cell>
          <cell r="AD49">
            <v>13.173263809841551</v>
          </cell>
          <cell r="AE49">
            <v>1319.2115959973898</v>
          </cell>
          <cell r="AF49">
            <v>61.451995612064628</v>
          </cell>
          <cell r="AG49">
            <v>1249.4136247074105</v>
          </cell>
          <cell r="AH49">
            <v>273.61207903763733</v>
          </cell>
          <cell r="AI49">
            <v>279.01257908724193</v>
          </cell>
          <cell r="AJ49">
            <v>2.4095210275130206E-2</v>
          </cell>
          <cell r="AK49">
            <v>26.184721993744471</v>
          </cell>
          <cell r="AL49">
            <v>417.87948332785845</v>
          </cell>
          <cell r="AM49">
            <v>38.450312061530113</v>
          </cell>
          <cell r="AN49">
            <v>460.58789249328527</v>
          </cell>
          <cell r="AO49">
            <v>16.5313050136192</v>
          </cell>
          <cell r="AP49">
            <v>38.996105968405281</v>
          </cell>
          <cell r="AQ49">
            <v>952.63636171583744</v>
          </cell>
          <cell r="AR49">
            <v>103.04348846492164</v>
          </cell>
          <cell r="AS49">
            <v>2097.4680667020179</v>
          </cell>
          <cell r="AT49">
            <v>574.17369123694289</v>
          </cell>
          <cell r="AU49">
            <v>5.3733499490710113</v>
          </cell>
          <cell r="AV49">
            <v>2793.4002596532023</v>
          </cell>
          <cell r="AW49">
            <v>0</v>
          </cell>
          <cell r="AX49">
            <v>344.79008039206968</v>
          </cell>
          <cell r="AY49">
            <v>222.27224433097496</v>
          </cell>
          <cell r="AZ49">
            <v>20.421365877496914</v>
          </cell>
          <cell r="BA49">
            <v>259.87426219980858</v>
          </cell>
          <cell r="BB49">
            <v>77.489368051926022</v>
          </cell>
          <cell r="BC49">
            <v>6.435096216888283</v>
          </cell>
          <cell r="BD49">
            <v>26.264530607303964</v>
          </cell>
          <cell r="BE49">
            <v>1396.4617946081992</v>
          </cell>
          <cell r="BF49">
            <v>116.93975251426309</v>
          </cell>
          <cell r="BG49">
            <v>895.52299608687497</v>
          </cell>
          <cell r="BH49">
            <v>66.458595372997522</v>
          </cell>
          <cell r="BI49">
            <v>36.570945669439759</v>
          </cell>
          <cell r="BJ49">
            <v>6.2505956218121508</v>
          </cell>
          <cell r="BK49">
            <v>148.46420803913009</v>
          </cell>
          <cell r="BL49">
            <v>21.813038817130341</v>
          </cell>
          <cell r="BM49">
            <v>65.711684593216503</v>
          </cell>
          <cell r="BN49">
            <v>12.053124269468263</v>
          </cell>
          <cell r="BO49">
            <v>756.93186955621468</v>
          </cell>
          <cell r="BP49">
            <v>0</v>
          </cell>
          <cell r="BQ49">
            <v>0</v>
          </cell>
          <cell r="BS49">
            <v>188.09994230533312</v>
          </cell>
          <cell r="BT49">
            <v>152.44815719552338</v>
          </cell>
          <cell r="BV49">
            <v>0</v>
          </cell>
          <cell r="BW49">
            <v>0</v>
          </cell>
          <cell r="BY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121277.99739419139</v>
          </cell>
          <cell r="BT50">
            <v>98.320649792382525</v>
          </cell>
          <cell r="BV50">
            <v>0</v>
          </cell>
          <cell r="BW50">
            <v>0</v>
          </cell>
          <cell r="BY50">
            <v>0</v>
          </cell>
        </row>
        <row r="51">
          <cell r="E51">
            <v>0</v>
          </cell>
          <cell r="F51">
            <v>11.652457644151454</v>
          </cell>
          <cell r="G51">
            <v>1.3181564231855869</v>
          </cell>
          <cell r="H51">
            <v>64.00606037166915</v>
          </cell>
          <cell r="I51">
            <v>26.065893701091738</v>
          </cell>
          <cell r="J51">
            <v>725.81017570879317</v>
          </cell>
          <cell r="K51">
            <v>1.5433844752252609E-3</v>
          </cell>
          <cell r="L51">
            <v>58.87072428388467</v>
          </cell>
          <cell r="M51">
            <v>0.64916250396633868</v>
          </cell>
          <cell r="N51">
            <v>3.2856661867676902</v>
          </cell>
          <cell r="O51">
            <v>1.1044874850904343</v>
          </cell>
          <cell r="P51">
            <v>29.972903927713393</v>
          </cell>
          <cell r="Q51">
            <v>9.8774472372997413E-2</v>
          </cell>
          <cell r="R51">
            <v>12.533490446480254</v>
          </cell>
          <cell r="S51">
            <v>0.16237568025468466</v>
          </cell>
          <cell r="T51">
            <v>979.12442425037705</v>
          </cell>
          <cell r="U51">
            <v>0</v>
          </cell>
          <cell r="V51">
            <v>113.98442977910497</v>
          </cell>
          <cell r="W51">
            <v>0</v>
          </cell>
          <cell r="X51">
            <v>0</v>
          </cell>
          <cell r="Y51">
            <v>0</v>
          </cell>
          <cell r="Z51">
            <v>32.573311385707825</v>
          </cell>
          <cell r="AA51">
            <v>13.786734162066999</v>
          </cell>
          <cell r="AB51">
            <v>74.362594294636963</v>
          </cell>
          <cell r="AC51">
            <v>0</v>
          </cell>
          <cell r="AD51">
            <v>3.3733169059562105</v>
          </cell>
          <cell r="AE51">
            <v>2926.656536432296</v>
          </cell>
          <cell r="AF51">
            <v>238.82708385497159</v>
          </cell>
          <cell r="AG51">
            <v>1898.4082190687002</v>
          </cell>
          <cell r="AH51">
            <v>1237.3970470396791</v>
          </cell>
          <cell r="AI51">
            <v>3276.915724740064</v>
          </cell>
          <cell r="AJ51">
            <v>0.13755511335036694</v>
          </cell>
          <cell r="AK51">
            <v>23.415578929402912</v>
          </cell>
          <cell r="AL51">
            <v>918.88890919142182</v>
          </cell>
          <cell r="AM51">
            <v>19.898147991756627</v>
          </cell>
          <cell r="AN51">
            <v>207.73147161504187</v>
          </cell>
          <cell r="AO51">
            <v>11.842538851516753</v>
          </cell>
          <cell r="AP51">
            <v>126.32929110134745</v>
          </cell>
          <cell r="AQ51">
            <v>775.81205032334469</v>
          </cell>
          <cell r="AR51">
            <v>30.732683078125781</v>
          </cell>
          <cell r="AS51">
            <v>1570.9315618492346</v>
          </cell>
          <cell r="AT51">
            <v>302.60383328598027</v>
          </cell>
          <cell r="AU51">
            <v>2.8318872201216529</v>
          </cell>
          <cell r="AV51">
            <v>51.917518962415919</v>
          </cell>
          <cell r="AW51">
            <v>0</v>
          </cell>
          <cell r="AX51">
            <v>397.94890723211535</v>
          </cell>
          <cell r="AY51">
            <v>1070.853933176119</v>
          </cell>
          <cell r="AZ51">
            <v>1.2652954373004194E-2</v>
          </cell>
          <cell r="BA51">
            <v>132.31680092749934</v>
          </cell>
          <cell r="BB51">
            <v>4.5804490332555661</v>
          </cell>
          <cell r="BC51">
            <v>4.7102269908150189</v>
          </cell>
          <cell r="BD51">
            <v>0</v>
          </cell>
          <cell r="BE51">
            <v>1300.7662592969898</v>
          </cell>
          <cell r="BF51">
            <v>57.337413307703805</v>
          </cell>
          <cell r="BG51">
            <v>0</v>
          </cell>
          <cell r="BH51">
            <v>2.6081104440693025E-2</v>
          </cell>
          <cell r="BI51">
            <v>3.0090911111982046</v>
          </cell>
          <cell r="BJ51">
            <v>1.1036562167284377E-2</v>
          </cell>
          <cell r="BK51">
            <v>191.52565920009269</v>
          </cell>
          <cell r="BL51">
            <v>9.7194572227057012</v>
          </cell>
          <cell r="BM51">
            <v>218.5984346579676</v>
          </cell>
          <cell r="BN51">
            <v>6.5923540781653749</v>
          </cell>
          <cell r="BO51">
            <v>2.8507851709647274</v>
          </cell>
          <cell r="BP51">
            <v>0</v>
          </cell>
          <cell r="BQ51">
            <v>0</v>
          </cell>
          <cell r="BS51">
            <v>114.38365649050088</v>
          </cell>
          <cell r="BT51">
            <v>0</v>
          </cell>
          <cell r="BV51">
            <v>0</v>
          </cell>
          <cell r="BW51">
            <v>0</v>
          </cell>
          <cell r="BY51">
            <v>55705.642629926442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148.20586767208172</v>
          </cell>
          <cell r="I52">
            <v>25.687487885411393</v>
          </cell>
          <cell r="J52">
            <v>687.30700914214037</v>
          </cell>
          <cell r="K52">
            <v>2.609545745698509E-3</v>
          </cell>
          <cell r="L52">
            <v>17.895994224239999</v>
          </cell>
          <cell r="M52">
            <v>10.246891611102367</v>
          </cell>
          <cell r="N52">
            <v>0</v>
          </cell>
          <cell r="O52">
            <v>2.8973470538945851E-2</v>
          </cell>
          <cell r="P52">
            <v>2.1992059152856126E-3</v>
          </cell>
          <cell r="Q52">
            <v>0.29760002192414398</v>
          </cell>
          <cell r="R52">
            <v>13.101953008699233</v>
          </cell>
          <cell r="S52">
            <v>0</v>
          </cell>
          <cell r="T52">
            <v>148.15307813942024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83.829852592118669</v>
          </cell>
          <cell r="AA52">
            <v>3.0757510017069634</v>
          </cell>
          <cell r="AB52">
            <v>0</v>
          </cell>
          <cell r="AC52">
            <v>0</v>
          </cell>
          <cell r="AD52">
            <v>0.72261051159170786</v>
          </cell>
          <cell r="AE52">
            <v>19068.970625346374</v>
          </cell>
          <cell r="AF52">
            <v>52.527573160486398</v>
          </cell>
          <cell r="AG52">
            <v>645.20960280170175</v>
          </cell>
          <cell r="AH52">
            <v>8.0058601592812142</v>
          </cell>
          <cell r="AI52">
            <v>54.183191365969122</v>
          </cell>
          <cell r="AJ52">
            <v>0</v>
          </cell>
          <cell r="AK52">
            <v>89.975799969071829</v>
          </cell>
          <cell r="AL52">
            <v>407.86545779774281</v>
          </cell>
          <cell r="AM52">
            <v>8.3834905529415974E-3</v>
          </cell>
          <cell r="AN52">
            <v>19.076314008963795</v>
          </cell>
          <cell r="AO52">
            <v>5.2875938442190158</v>
          </cell>
          <cell r="AP52">
            <v>110.7640554475017</v>
          </cell>
          <cell r="AQ52">
            <v>239.0189081488154</v>
          </cell>
          <cell r="AR52">
            <v>14.169152598771324</v>
          </cell>
          <cell r="AS52">
            <v>6030.5867592824015</v>
          </cell>
          <cell r="AT52">
            <v>1162.7597681765108</v>
          </cell>
          <cell r="AU52">
            <v>10.449849911666654</v>
          </cell>
          <cell r="AV52">
            <v>52.946101088753068</v>
          </cell>
          <cell r="AW52">
            <v>0</v>
          </cell>
          <cell r="AX52">
            <v>378.07666890443494</v>
          </cell>
          <cell r="AY52">
            <v>5105.6448182890399</v>
          </cell>
          <cell r="AZ52">
            <v>1.4006157316053564E-2</v>
          </cell>
          <cell r="BA52">
            <v>146.87635445317861</v>
          </cell>
          <cell r="BB52">
            <v>50.857819729506232</v>
          </cell>
          <cell r="BC52">
            <v>0.33092731269063486</v>
          </cell>
          <cell r="BD52">
            <v>0</v>
          </cell>
          <cell r="BE52">
            <v>1844.0355861922062</v>
          </cell>
          <cell r="BF52">
            <v>80.267328507188054</v>
          </cell>
          <cell r="BG52">
            <v>0</v>
          </cell>
          <cell r="BH52">
            <v>9.3795572085491122E-2</v>
          </cell>
          <cell r="BI52">
            <v>11.428972558776731</v>
          </cell>
          <cell r="BJ52">
            <v>4.1939006598411883E-2</v>
          </cell>
          <cell r="BK52">
            <v>450.3624466425772</v>
          </cell>
          <cell r="BL52">
            <v>31.200616742290446</v>
          </cell>
          <cell r="BM52">
            <v>392.83340899074034</v>
          </cell>
          <cell r="BN52">
            <v>5.3313478496599362</v>
          </cell>
          <cell r="BO52">
            <v>0</v>
          </cell>
          <cell r="BP52">
            <v>0</v>
          </cell>
          <cell r="BQ52">
            <v>0</v>
          </cell>
          <cell r="BS52">
            <v>1371.7784239924574</v>
          </cell>
          <cell r="BT52">
            <v>3096.3913104816015</v>
          </cell>
          <cell r="BV52">
            <v>29.855794289999999</v>
          </cell>
          <cell r="BW52">
            <v>0</v>
          </cell>
          <cell r="BY52">
            <v>7201.1069061537946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14.560723864904759</v>
          </cell>
          <cell r="I53">
            <v>5.0258045259491974E-4</v>
          </cell>
          <cell r="J53">
            <v>0.18207332677743993</v>
          </cell>
          <cell r="K53">
            <v>7.7877890161544274E-3</v>
          </cell>
          <cell r="L53">
            <v>2.3180813493977446E-4</v>
          </cell>
          <cell r="M53">
            <v>4.5117391925089922E-4</v>
          </cell>
          <cell r="N53">
            <v>0</v>
          </cell>
          <cell r="O53">
            <v>1.4007916936452032E-5</v>
          </cell>
          <cell r="P53">
            <v>0</v>
          </cell>
          <cell r="Q53">
            <v>3.4957933481526769E-6</v>
          </cell>
          <cell r="R53">
            <v>4.4532854800111578E-2</v>
          </cell>
          <cell r="S53">
            <v>0</v>
          </cell>
          <cell r="T53">
            <v>2.1312799924852275E-2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2.138976322616745E-4</v>
          </cell>
          <cell r="AA53">
            <v>2.0519658563565037E-3</v>
          </cell>
          <cell r="AB53">
            <v>4.390830785311989</v>
          </cell>
          <cell r="AC53">
            <v>0</v>
          </cell>
          <cell r="AD53">
            <v>2.4796001804661203E-4</v>
          </cell>
          <cell r="AE53">
            <v>239.28508946524363</v>
          </cell>
          <cell r="AF53">
            <v>11.639238725464091</v>
          </cell>
          <cell r="AG53">
            <v>94.015428517468109</v>
          </cell>
          <cell r="AH53">
            <v>9.4510035602679867</v>
          </cell>
          <cell r="AI53">
            <v>1.9644995933846703E-2</v>
          </cell>
          <cell r="AJ53">
            <v>0</v>
          </cell>
          <cell r="AK53">
            <v>2.7695185147682513E-2</v>
          </cell>
          <cell r="AL53">
            <v>0.16160993456413858</v>
          </cell>
          <cell r="AM53">
            <v>0</v>
          </cell>
          <cell r="AN53">
            <v>8.060175687310973E-3</v>
          </cell>
          <cell r="AO53">
            <v>2.8069313889969296E-3</v>
          </cell>
          <cell r="AP53">
            <v>3.9242441855929808</v>
          </cell>
          <cell r="AQ53">
            <v>0.20999153245114668</v>
          </cell>
          <cell r="AR53">
            <v>3.4717495536351207E-2</v>
          </cell>
          <cell r="AS53">
            <v>2.8949348487408608</v>
          </cell>
          <cell r="AT53">
            <v>0.71096475539285287</v>
          </cell>
          <cell r="AU53">
            <v>6.6525182385063922E-3</v>
          </cell>
          <cell r="AV53">
            <v>1.7038168762972143E-2</v>
          </cell>
          <cell r="AW53">
            <v>0</v>
          </cell>
          <cell r="AX53">
            <v>17.152856164204444</v>
          </cell>
          <cell r="AY53">
            <v>5.8459567103173695</v>
          </cell>
          <cell r="AZ53">
            <v>40.743030838716159</v>
          </cell>
          <cell r="BA53">
            <v>4.5192106310422053</v>
          </cell>
          <cell r="BB53">
            <v>1.2589378638888874E-3</v>
          </cell>
          <cell r="BC53">
            <v>9.2845298178976633E-6</v>
          </cell>
          <cell r="BD53">
            <v>0</v>
          </cell>
          <cell r="BE53">
            <v>0.74137367372964591</v>
          </cell>
          <cell r="BF53">
            <v>0.2477385037591632</v>
          </cell>
          <cell r="BG53">
            <v>3959.474085494267</v>
          </cell>
          <cell r="BH53">
            <v>3.6023387366750071E-4</v>
          </cell>
          <cell r="BI53">
            <v>4.9939553892317128E-2</v>
          </cell>
          <cell r="BJ53">
            <v>1.0549852968448728E-4</v>
          </cell>
          <cell r="BK53">
            <v>1.7248291416135189</v>
          </cell>
          <cell r="BL53">
            <v>1.0277400944315465E-2</v>
          </cell>
          <cell r="BM53">
            <v>3.1158646843288702</v>
          </cell>
          <cell r="BN53">
            <v>59.479458884785132</v>
          </cell>
          <cell r="BO53">
            <v>3.8159232809072992E-4</v>
          </cell>
          <cell r="BP53">
            <v>0</v>
          </cell>
          <cell r="BQ53">
            <v>0</v>
          </cell>
          <cell r="BS53">
            <v>0</v>
          </cell>
          <cell r="BT53">
            <v>1112.1484753239474</v>
          </cell>
          <cell r="BV53">
            <v>0</v>
          </cell>
          <cell r="BW53">
            <v>0</v>
          </cell>
          <cell r="BY53">
            <v>252.56922841773573</v>
          </cell>
        </row>
        <row r="54">
          <cell r="E54">
            <v>0</v>
          </cell>
          <cell r="F54">
            <v>0</v>
          </cell>
          <cell r="G54">
            <v>1.4801720185784875</v>
          </cell>
          <cell r="H54">
            <v>104.5923978746529</v>
          </cell>
          <cell r="I54">
            <v>102.11451893926211</v>
          </cell>
          <cell r="J54">
            <v>548.61890425009028</v>
          </cell>
          <cell r="K54">
            <v>4.0822894269158604E-2</v>
          </cell>
          <cell r="L54">
            <v>3.1337141333952774</v>
          </cell>
          <cell r="M54">
            <v>1.6831539019272688</v>
          </cell>
          <cell r="N54">
            <v>0</v>
          </cell>
          <cell r="O54">
            <v>0.19943768249735055</v>
          </cell>
          <cell r="P54">
            <v>0</v>
          </cell>
          <cell r="Q54">
            <v>5.0295086814084095E-2</v>
          </cell>
          <cell r="R54">
            <v>3.3548945998731954</v>
          </cell>
          <cell r="S54">
            <v>0</v>
          </cell>
          <cell r="T54">
            <v>318.02034213751585</v>
          </cell>
          <cell r="U54">
            <v>0</v>
          </cell>
          <cell r="V54">
            <v>939.26730489197212</v>
          </cell>
          <cell r="W54">
            <v>0</v>
          </cell>
          <cell r="X54">
            <v>0</v>
          </cell>
          <cell r="Y54">
            <v>0</v>
          </cell>
          <cell r="Z54">
            <v>58.641999102789498</v>
          </cell>
          <cell r="AA54">
            <v>2.018865715520775</v>
          </cell>
          <cell r="AB54">
            <v>33.587085926153961</v>
          </cell>
          <cell r="AC54">
            <v>0</v>
          </cell>
          <cell r="AD54">
            <v>11.205907230239346</v>
          </cell>
          <cell r="AE54">
            <v>341.59821232687779</v>
          </cell>
          <cell r="AF54">
            <v>186.65213558527887</v>
          </cell>
          <cell r="AG54">
            <v>1568.7073261685744</v>
          </cell>
          <cell r="AH54">
            <v>148.54357390855921</v>
          </cell>
          <cell r="AI54">
            <v>34.340575900765643</v>
          </cell>
          <cell r="AJ54">
            <v>0.3359262383500759</v>
          </cell>
          <cell r="AK54">
            <v>54.92933780309604</v>
          </cell>
          <cell r="AL54">
            <v>500.4356206810964</v>
          </cell>
          <cell r="AM54">
            <v>89.079821512965211</v>
          </cell>
          <cell r="AN54">
            <v>130.75562504251931</v>
          </cell>
          <cell r="AO54">
            <v>25.531881180638987</v>
          </cell>
          <cell r="AP54">
            <v>166.12369416780228</v>
          </cell>
          <cell r="AQ54">
            <v>6684.1188532389815</v>
          </cell>
          <cell r="AR54">
            <v>15.691850188510973</v>
          </cell>
          <cell r="AS54">
            <v>3681.2421544596136</v>
          </cell>
          <cell r="AT54">
            <v>710.01085520670108</v>
          </cell>
          <cell r="AU54">
            <v>6.6445658212161769</v>
          </cell>
          <cell r="AV54">
            <v>499.32218128413984</v>
          </cell>
          <cell r="AW54">
            <v>0</v>
          </cell>
          <cell r="AX54">
            <v>239.73659070276324</v>
          </cell>
          <cell r="AY54">
            <v>125.67176886493134</v>
          </cell>
          <cell r="AZ54">
            <v>2.2116733731258907E-2</v>
          </cell>
          <cell r="BA54">
            <v>231.28820826183224</v>
          </cell>
          <cell r="BB54">
            <v>4.0622711033500201</v>
          </cell>
          <cell r="BC54">
            <v>3.0550742600931273</v>
          </cell>
          <cell r="BD54">
            <v>0</v>
          </cell>
          <cell r="BE54">
            <v>1742.9362371125719</v>
          </cell>
          <cell r="BF54">
            <v>33.196649530858409</v>
          </cell>
          <cell r="BG54">
            <v>0</v>
          </cell>
          <cell r="BH54">
            <v>6.3227191613020955E-2</v>
          </cell>
          <cell r="BI54">
            <v>7.1487178227869537</v>
          </cell>
          <cell r="BJ54">
            <v>2.6234795633543376E-2</v>
          </cell>
          <cell r="BK54">
            <v>298.0632732940677</v>
          </cell>
          <cell r="BL54">
            <v>24.395542037109184</v>
          </cell>
          <cell r="BM54">
            <v>288.83070933835239</v>
          </cell>
          <cell r="BN54">
            <v>2.8772364212055694</v>
          </cell>
          <cell r="BO54">
            <v>301.34608963430065</v>
          </cell>
          <cell r="BP54">
            <v>0</v>
          </cell>
          <cell r="BQ54">
            <v>0</v>
          </cell>
          <cell r="BS54">
            <v>0</v>
          </cell>
          <cell r="BT54">
            <v>0</v>
          </cell>
          <cell r="BV54">
            <v>24.879828574999998</v>
          </cell>
          <cell r="BW54">
            <v>0</v>
          </cell>
          <cell r="BY54">
            <v>282.79567597292413</v>
          </cell>
        </row>
        <row r="55">
          <cell r="E55">
            <v>423.41464473648813</v>
          </cell>
          <cell r="F55">
            <v>0</v>
          </cell>
          <cell r="G55">
            <v>1.279573728788197E-2</v>
          </cell>
          <cell r="H55">
            <v>10.659729887683069</v>
          </cell>
          <cell r="I55">
            <v>4.131434365819195</v>
          </cell>
          <cell r="J55">
            <v>148.99741513587563</v>
          </cell>
          <cell r="K55">
            <v>9.5528125886452167E-3</v>
          </cell>
          <cell r="L55">
            <v>2.7305338297311961</v>
          </cell>
          <cell r="M55">
            <v>2.2743629470729139</v>
          </cell>
          <cell r="N55">
            <v>0</v>
          </cell>
          <cell r="O55">
            <v>0.96918137246953184</v>
          </cell>
          <cell r="P55">
            <v>0</v>
          </cell>
          <cell r="Q55">
            <v>0.34998471997990094</v>
          </cell>
          <cell r="R55">
            <v>5.923192837368596</v>
          </cell>
          <cell r="S55">
            <v>0.1753319687819771</v>
          </cell>
          <cell r="T55">
            <v>133.0470861697838</v>
          </cell>
          <cell r="U55">
            <v>6.3983904016190252E-2</v>
          </cell>
          <cell r="V55">
            <v>141.69854115658103</v>
          </cell>
          <cell r="W55">
            <v>1.1658775452561885</v>
          </cell>
          <cell r="X55">
            <v>1.4464922663255064</v>
          </cell>
          <cell r="Y55">
            <v>4.3300289287457161E-2</v>
          </cell>
          <cell r="Z55">
            <v>8.0292677402692334</v>
          </cell>
          <cell r="AA55">
            <v>1.3272654939359025</v>
          </cell>
          <cell r="AB55">
            <v>15.786290739234712</v>
          </cell>
          <cell r="AC55">
            <v>0</v>
          </cell>
          <cell r="AD55">
            <v>1.7249199590659379</v>
          </cell>
          <cell r="AE55">
            <v>173.64769019505147</v>
          </cell>
          <cell r="AF55">
            <v>4.80355972818752</v>
          </cell>
          <cell r="AG55">
            <v>22.736656184562669</v>
          </cell>
          <cell r="AH55">
            <v>12.285531267979048</v>
          </cell>
          <cell r="AI55">
            <v>7.5086073659345427</v>
          </cell>
          <cell r="AJ55">
            <v>0</v>
          </cell>
          <cell r="AK55">
            <v>3.5087014581402225</v>
          </cell>
          <cell r="AL55">
            <v>31.836925941374105</v>
          </cell>
          <cell r="AM55">
            <v>0.77780705867090261</v>
          </cell>
          <cell r="AN55">
            <v>30.638789870780755</v>
          </cell>
          <cell r="AO55">
            <v>5.3160803166973221</v>
          </cell>
          <cell r="AP55">
            <v>5.7954450420538119</v>
          </cell>
          <cell r="AQ55">
            <v>100.38006049048127</v>
          </cell>
          <cell r="AR55">
            <v>0.54039675820734689</v>
          </cell>
          <cell r="AS55">
            <v>235.95697615996019</v>
          </cell>
          <cell r="AT55">
            <v>45.487781037967373</v>
          </cell>
          <cell r="AU55">
            <v>0.42582916158837891</v>
          </cell>
          <cell r="AV55">
            <v>9.2702467412928229</v>
          </cell>
          <cell r="AW55">
            <v>0</v>
          </cell>
          <cell r="AX55">
            <v>35.229008016696227</v>
          </cell>
          <cell r="AY55">
            <v>86.331522636495833</v>
          </cell>
          <cell r="AZ55">
            <v>1.5829354367667203E-2</v>
          </cell>
          <cell r="BA55">
            <v>6.9385979937235636</v>
          </cell>
          <cell r="BB55">
            <v>3.3205529702301027</v>
          </cell>
          <cell r="BC55">
            <v>5.6651090787034298E-6</v>
          </cell>
          <cell r="BD55">
            <v>16.544825060938521</v>
          </cell>
          <cell r="BE55">
            <v>130.83767861767001</v>
          </cell>
          <cell r="BF55">
            <v>12.085617228439464</v>
          </cell>
          <cell r="BG55">
            <v>196.89494889291524</v>
          </cell>
          <cell r="BH55">
            <v>4.0141758282667679</v>
          </cell>
          <cell r="BI55">
            <v>27.771846896769819</v>
          </cell>
          <cell r="BJ55">
            <v>1.6233559994170538E-3</v>
          </cell>
          <cell r="BK55">
            <v>24.671038264863476</v>
          </cell>
          <cell r="BL55">
            <v>1.2838558633551944</v>
          </cell>
          <cell r="BM55">
            <v>15.377190584281614</v>
          </cell>
          <cell r="BN55">
            <v>2.703519425565501E-2</v>
          </cell>
          <cell r="BO55">
            <v>49.662182366812409</v>
          </cell>
          <cell r="BP55">
            <v>0</v>
          </cell>
          <cell r="BQ55">
            <v>0</v>
          </cell>
          <cell r="BS55">
            <v>4041.225931860431</v>
          </cell>
          <cell r="BT55">
            <v>306.03126810314075</v>
          </cell>
          <cell r="BV55">
            <v>7.1085224499999997</v>
          </cell>
          <cell r="BW55">
            <v>0</v>
          </cell>
          <cell r="BY55">
            <v>7383.3527858050329</v>
          </cell>
        </row>
        <row r="56">
          <cell r="E56">
            <v>0</v>
          </cell>
          <cell r="F56">
            <v>0.71914645508614339</v>
          </cell>
          <cell r="G56">
            <v>0</v>
          </cell>
          <cell r="H56">
            <v>58.089559229431778</v>
          </cell>
          <cell r="I56">
            <v>1.0405753961503728</v>
          </cell>
          <cell r="J56">
            <v>150.40447095059679</v>
          </cell>
          <cell r="K56">
            <v>4.060867684012729E-4</v>
          </cell>
          <cell r="L56">
            <v>0.4945804507464317</v>
          </cell>
          <cell r="M56">
            <v>5.5645158689612513E-2</v>
          </cell>
          <cell r="N56">
            <v>0</v>
          </cell>
          <cell r="O56">
            <v>3.09299274042024E-2</v>
          </cell>
          <cell r="P56">
            <v>0</v>
          </cell>
          <cell r="Q56">
            <v>0.10237294108999968</v>
          </cell>
          <cell r="R56">
            <v>0.48293464331953195</v>
          </cell>
          <cell r="S56">
            <v>0</v>
          </cell>
          <cell r="T56">
            <v>202.53146126419716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0.70058641079133077</v>
          </cell>
          <cell r="AA56">
            <v>0.85712396988113226</v>
          </cell>
          <cell r="AB56">
            <v>0.1611092252787929</v>
          </cell>
          <cell r="AC56">
            <v>0</v>
          </cell>
          <cell r="AD56">
            <v>2.3675834565733838</v>
          </cell>
          <cell r="AE56">
            <v>178.33741714386332</v>
          </cell>
          <cell r="AF56">
            <v>1.2159334968677333</v>
          </cell>
          <cell r="AG56">
            <v>534.17722379198233</v>
          </cell>
          <cell r="AH56">
            <v>3.4629614419657959</v>
          </cell>
          <cell r="AI56">
            <v>63.489152915425159</v>
          </cell>
          <cell r="AJ56">
            <v>0</v>
          </cell>
          <cell r="AK56">
            <v>5.7078379672060926</v>
          </cell>
          <cell r="AL56">
            <v>47.569174708538633</v>
          </cell>
          <cell r="AM56">
            <v>0</v>
          </cell>
          <cell r="AN56">
            <v>8.2108317513468965</v>
          </cell>
          <cell r="AO56">
            <v>0.34527078187682858</v>
          </cell>
          <cell r="AP56">
            <v>2.9424599254088299</v>
          </cell>
          <cell r="AQ56">
            <v>0.51938617169471546</v>
          </cell>
          <cell r="AR56">
            <v>3.8259531178829915</v>
          </cell>
          <cell r="AS56">
            <v>153.2416121697253</v>
          </cell>
          <cell r="AT56">
            <v>45.879617058624667</v>
          </cell>
          <cell r="AU56">
            <v>0.42936268925657334</v>
          </cell>
          <cell r="AV56">
            <v>1.2883024933543901</v>
          </cell>
          <cell r="AW56">
            <v>0</v>
          </cell>
          <cell r="AX56">
            <v>11.520087519905772</v>
          </cell>
          <cell r="AY56">
            <v>4.9606986739129182</v>
          </cell>
          <cell r="AZ56">
            <v>0.12181629363654445</v>
          </cell>
          <cell r="BA56">
            <v>7.2925337514168911</v>
          </cell>
          <cell r="BB56">
            <v>0.13977596154268837</v>
          </cell>
          <cell r="BC56">
            <v>9.809207504121932E-3</v>
          </cell>
          <cell r="BD56">
            <v>0</v>
          </cell>
          <cell r="BE56">
            <v>218.22190133063057</v>
          </cell>
          <cell r="BF56">
            <v>0.5385543216399532</v>
          </cell>
          <cell r="BG56">
            <v>211.08001019917961</v>
          </cell>
          <cell r="BH56">
            <v>3.1743451050355018</v>
          </cell>
          <cell r="BI56">
            <v>1.053682422278023</v>
          </cell>
          <cell r="BJ56">
            <v>0.1042705004645514</v>
          </cell>
          <cell r="BK56">
            <v>14.035951441487988</v>
          </cell>
          <cell r="BL56">
            <v>0.77905103860942582</v>
          </cell>
          <cell r="BM56">
            <v>29.988039344105712</v>
          </cell>
          <cell r="BN56">
            <v>0.26634779145786475</v>
          </cell>
          <cell r="BO56">
            <v>0.2591728526836618</v>
          </cell>
          <cell r="BP56">
            <v>0</v>
          </cell>
          <cell r="BQ56">
            <v>0</v>
          </cell>
          <cell r="BS56">
            <v>17985.770178741564</v>
          </cell>
          <cell r="BT56">
            <v>2.5559999999999999E-2</v>
          </cell>
          <cell r="BV56">
            <v>0</v>
          </cell>
          <cell r="BW56">
            <v>0</v>
          </cell>
          <cell r="BY56">
            <v>3945.8373229232252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76.913402084090706</v>
          </cell>
          <cell r="I57">
            <v>0.84665455313208793</v>
          </cell>
          <cell r="J57">
            <v>67.936830456850217</v>
          </cell>
          <cell r="K57">
            <v>3.2843208359305379E-5</v>
          </cell>
          <cell r="L57">
            <v>0.39769888491508948</v>
          </cell>
          <cell r="M57">
            <v>0.49432330533014462</v>
          </cell>
          <cell r="N57">
            <v>0</v>
          </cell>
          <cell r="O57">
            <v>1.6468761655299733E-2</v>
          </cell>
          <cell r="P57">
            <v>0</v>
          </cell>
          <cell r="Q57">
            <v>5.8892704770786789E-3</v>
          </cell>
          <cell r="R57">
            <v>2.8042699692942572E-2</v>
          </cell>
          <cell r="S57">
            <v>0</v>
          </cell>
          <cell r="T57">
            <v>5.2156629963770751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0.17582448963121436</v>
          </cell>
          <cell r="AA57">
            <v>1.7577449284948838</v>
          </cell>
          <cell r="AB57">
            <v>0.44414917050391761</v>
          </cell>
          <cell r="AC57">
            <v>0</v>
          </cell>
          <cell r="AD57">
            <v>0.51279201377061168</v>
          </cell>
          <cell r="AE57">
            <v>182.73669064152162</v>
          </cell>
          <cell r="AF57">
            <v>1.5343009908790006</v>
          </cell>
          <cell r="AG57">
            <v>75.331081509758604</v>
          </cell>
          <cell r="AH57">
            <v>3.7345408195006429</v>
          </cell>
          <cell r="AI57">
            <v>30.820859954561456</v>
          </cell>
          <cell r="AJ57">
            <v>0</v>
          </cell>
          <cell r="AK57">
            <v>51.730183015074175</v>
          </cell>
          <cell r="AL57">
            <v>230.00903283524949</v>
          </cell>
          <cell r="AM57">
            <v>0</v>
          </cell>
          <cell r="AN57">
            <v>7.0146525055464508</v>
          </cell>
          <cell r="AO57">
            <v>3.0398970393294222</v>
          </cell>
          <cell r="AP57">
            <v>85.096920366856821</v>
          </cell>
          <cell r="AQ57">
            <v>8.9311647944913464</v>
          </cell>
          <cell r="AR57">
            <v>5.9776676462889604</v>
          </cell>
          <cell r="AS57">
            <v>92.589053042652935</v>
          </cell>
          <cell r="AT57">
            <v>668.36624485942036</v>
          </cell>
          <cell r="AU57">
            <v>6.2548370494759329</v>
          </cell>
          <cell r="AV57">
            <v>29.695794425885349</v>
          </cell>
          <cell r="AW57">
            <v>0</v>
          </cell>
          <cell r="AX57">
            <v>133.3032641245683</v>
          </cell>
          <cell r="AY57">
            <v>57.40206924054786</v>
          </cell>
          <cell r="AZ57">
            <v>8.0614648631413578E-3</v>
          </cell>
          <cell r="BA57">
            <v>84.384688321419034</v>
          </cell>
          <cell r="BB57">
            <v>1.9039636554929171</v>
          </cell>
          <cell r="BC57">
            <v>0</v>
          </cell>
          <cell r="BD57">
            <v>0</v>
          </cell>
          <cell r="BE57">
            <v>1055.1581835443394</v>
          </cell>
          <cell r="BF57">
            <v>6.333655749559898</v>
          </cell>
          <cell r="BG57">
            <v>12.020425928413829</v>
          </cell>
          <cell r="BH57">
            <v>0.35933193573493105</v>
          </cell>
          <cell r="BI57">
            <v>6.4124649962278371</v>
          </cell>
          <cell r="BJ57">
            <v>4.8439782551521246E-2</v>
          </cell>
          <cell r="BK57">
            <v>43.893745830256634</v>
          </cell>
          <cell r="BL57">
            <v>18.209271031765351</v>
          </cell>
          <cell r="BM57">
            <v>225.78058916763896</v>
          </cell>
          <cell r="BN57">
            <v>0.39510556890017939</v>
          </cell>
          <cell r="BO57">
            <v>0.68611252502531561</v>
          </cell>
          <cell r="BP57">
            <v>0</v>
          </cell>
          <cell r="BQ57">
            <v>0</v>
          </cell>
          <cell r="BS57">
            <v>169.98988228564312</v>
          </cell>
          <cell r="BT57">
            <v>0</v>
          </cell>
          <cell r="BV57">
            <v>0</v>
          </cell>
          <cell r="BW57">
            <v>0</v>
          </cell>
          <cell r="BY57">
            <v>0</v>
          </cell>
        </row>
        <row r="58">
          <cell r="E58">
            <v>0</v>
          </cell>
          <cell r="F58">
            <v>0</v>
          </cell>
          <cell r="G58">
            <v>6.2400006150212196E-4</v>
          </cell>
          <cell r="H58">
            <v>61.147310726243354</v>
          </cell>
          <cell r="I58">
            <v>3.3459892570430334</v>
          </cell>
          <cell r="J58">
            <v>229.70189225171325</v>
          </cell>
          <cell r="K58">
            <v>5.064448553721239E-3</v>
          </cell>
          <cell r="L58">
            <v>41.681832107774042</v>
          </cell>
          <cell r="M58">
            <v>2.6206506461300124E-2</v>
          </cell>
          <cell r="N58">
            <v>0</v>
          </cell>
          <cell r="O58">
            <v>0.11126429955696254</v>
          </cell>
          <cell r="P58">
            <v>0.10705135742598194</v>
          </cell>
          <cell r="Q58">
            <v>0.90455999594729974</v>
          </cell>
          <cell r="R58">
            <v>12.358488732985423</v>
          </cell>
          <cell r="S58">
            <v>2.3812274119119041</v>
          </cell>
          <cell r="T58">
            <v>22.250659101692236</v>
          </cell>
          <cell r="U58">
            <v>1.1760612554889787</v>
          </cell>
          <cell r="V58">
            <v>505.48373073759382</v>
          </cell>
          <cell r="W58">
            <v>23.983773731308904</v>
          </cell>
          <cell r="X58">
            <v>29.725507739648442</v>
          </cell>
          <cell r="Y58">
            <v>0.88883003276254569</v>
          </cell>
          <cell r="Z58">
            <v>10.935711373673113</v>
          </cell>
          <cell r="AA58">
            <v>8.1599663553091339</v>
          </cell>
          <cell r="AB58">
            <v>8.507158328380191</v>
          </cell>
          <cell r="AC58">
            <v>0</v>
          </cell>
          <cell r="AD58">
            <v>0.68790749297857468</v>
          </cell>
          <cell r="AE58">
            <v>292.31449688208789</v>
          </cell>
          <cell r="AF58">
            <v>12.807678115398263</v>
          </cell>
          <cell r="AG58">
            <v>83.344906952507159</v>
          </cell>
          <cell r="AH58">
            <v>2.7335269227380099</v>
          </cell>
          <cell r="AI58">
            <v>294.42888436466245</v>
          </cell>
          <cell r="AJ58">
            <v>0.60095311261894557</v>
          </cell>
          <cell r="AK58">
            <v>67.472911008714078</v>
          </cell>
          <cell r="AL58">
            <v>251.30475014627461</v>
          </cell>
          <cell r="AM58">
            <v>31.698606729220412</v>
          </cell>
          <cell r="AN58">
            <v>5.3323539257177188</v>
          </cell>
          <cell r="AO58">
            <v>7.5967955706968016E-2</v>
          </cell>
          <cell r="AP58">
            <v>4.9381054064018954</v>
          </cell>
          <cell r="AQ58">
            <v>291.01347731779111</v>
          </cell>
          <cell r="AR58">
            <v>17.739713657640962</v>
          </cell>
          <cell r="AS58">
            <v>10.588232161736308</v>
          </cell>
          <cell r="AT58">
            <v>5.3596263797666408</v>
          </cell>
          <cell r="AU58">
            <v>5.0159595336728979E-2</v>
          </cell>
          <cell r="AV58">
            <v>12.635025756752039</v>
          </cell>
          <cell r="AW58">
            <v>0</v>
          </cell>
          <cell r="AX58">
            <v>83.318362390489909</v>
          </cell>
          <cell r="AY58">
            <v>50.607018278266587</v>
          </cell>
          <cell r="AZ58">
            <v>2.5200677981431635E-3</v>
          </cell>
          <cell r="BA58">
            <v>26.268773688695639</v>
          </cell>
          <cell r="BB58">
            <v>1.0035188270780806</v>
          </cell>
          <cell r="BC58">
            <v>0.28234458195438666</v>
          </cell>
          <cell r="BD58">
            <v>8.6978970587187252</v>
          </cell>
          <cell r="BE58">
            <v>1829.4823768497417</v>
          </cell>
          <cell r="BF58">
            <v>59.955562562400118</v>
          </cell>
          <cell r="BG58">
            <v>0</v>
          </cell>
          <cell r="BH58">
            <v>2.0097869788777978E-2</v>
          </cell>
          <cell r="BI58">
            <v>4.2705927528640499</v>
          </cell>
          <cell r="BJ58">
            <v>1.566992751616595E-2</v>
          </cell>
          <cell r="BK58">
            <v>10.050548027369022</v>
          </cell>
          <cell r="BL58">
            <v>1.0727543668431283</v>
          </cell>
          <cell r="BM58">
            <v>74.154561526731044</v>
          </cell>
          <cell r="BN58">
            <v>0.27386161485745375</v>
          </cell>
          <cell r="BO58">
            <v>0.23243881458054988</v>
          </cell>
          <cell r="BP58">
            <v>0</v>
          </cell>
          <cell r="BQ58">
            <v>0</v>
          </cell>
          <cell r="BS58">
            <v>23226.97736623036</v>
          </cell>
          <cell r="BT58">
            <v>0</v>
          </cell>
          <cell r="BV58">
            <v>0</v>
          </cell>
          <cell r="BW58">
            <v>0</v>
          </cell>
          <cell r="BY58">
            <v>35512.535906309022</v>
          </cell>
        </row>
        <row r="59">
          <cell r="E59">
            <v>0.17180338625490016</v>
          </cell>
          <cell r="F59">
            <v>8.1900934307763151</v>
          </cell>
          <cell r="G59">
            <v>0</v>
          </cell>
          <cell r="H59">
            <v>171.74606694971948</v>
          </cell>
          <cell r="I59">
            <v>37.277111175045448</v>
          </cell>
          <cell r="J59">
            <v>1468.7813748615149</v>
          </cell>
          <cell r="K59">
            <v>4.3437913397127173E-2</v>
          </cell>
          <cell r="L59">
            <v>45.714287158614496</v>
          </cell>
          <cell r="M59">
            <v>10.520721145289349</v>
          </cell>
          <cell r="N59">
            <v>0</v>
          </cell>
          <cell r="O59">
            <v>4.0819982857992585</v>
          </cell>
          <cell r="P59">
            <v>24.027991296368995</v>
          </cell>
          <cell r="Q59">
            <v>7.0300114607153636</v>
          </cell>
          <cell r="R59">
            <v>40.671256514018268</v>
          </cell>
          <cell r="S59">
            <v>0.59928359841924983</v>
          </cell>
          <cell r="T59">
            <v>2144.3039002156338</v>
          </cell>
          <cell r="U59">
            <v>2.816591635946025</v>
          </cell>
          <cell r="V59">
            <v>543.38255584265676</v>
          </cell>
          <cell r="W59">
            <v>4.7861102494053043</v>
          </cell>
          <cell r="X59">
            <v>5.9319161012296018</v>
          </cell>
          <cell r="Y59">
            <v>0.17736673782297363</v>
          </cell>
          <cell r="Z59">
            <v>56.166950477875766</v>
          </cell>
          <cell r="AA59">
            <v>76.876265857005976</v>
          </cell>
          <cell r="AB59">
            <v>166.1720760192859</v>
          </cell>
          <cell r="AC59">
            <v>0</v>
          </cell>
          <cell r="AD59">
            <v>94.246581341912986</v>
          </cell>
          <cell r="AE59">
            <v>5954.1962548951669</v>
          </cell>
          <cell r="AF59">
            <v>46.891440134961478</v>
          </cell>
          <cell r="AG59">
            <v>1135.2487629323787</v>
          </cell>
          <cell r="AH59">
            <v>130.41407948843337</v>
          </cell>
          <cell r="AI59">
            <v>7844.8954287872357</v>
          </cell>
          <cell r="AJ59">
            <v>3.6864290324761753E-2</v>
          </cell>
          <cell r="AK59">
            <v>12.127680921829288</v>
          </cell>
          <cell r="AL59">
            <v>537.85481715085746</v>
          </cell>
          <cell r="AM59">
            <v>14.541261287906103</v>
          </cell>
          <cell r="AN59">
            <v>402.67333783808357</v>
          </cell>
          <cell r="AO59">
            <v>78.190938456550839</v>
          </cell>
          <cell r="AP59">
            <v>113.02403029000564</v>
          </cell>
          <cell r="AQ59">
            <v>5028.1193264160183</v>
          </cell>
          <cell r="AR59">
            <v>8.1697425255293243</v>
          </cell>
          <cell r="AS59">
            <v>1383.9499919775199</v>
          </cell>
          <cell r="AT59">
            <v>210.08424470397614</v>
          </cell>
          <cell r="AU59">
            <v>1.9571550174160461</v>
          </cell>
          <cell r="AV59">
            <v>183.97591909583127</v>
          </cell>
          <cell r="AW59">
            <v>0</v>
          </cell>
          <cell r="AX59">
            <v>404.34514382560837</v>
          </cell>
          <cell r="AY59">
            <v>1193.0262714286646</v>
          </cell>
          <cell r="AZ59">
            <v>55.071127243775841</v>
          </cell>
          <cell r="BA59">
            <v>110.95699438911079</v>
          </cell>
          <cell r="BB59">
            <v>67.80751457205254</v>
          </cell>
          <cell r="BC59">
            <v>2.8755055063652644E-5</v>
          </cell>
          <cell r="BD59">
            <v>57.217225366664621</v>
          </cell>
          <cell r="BE59">
            <v>1203.1393231176535</v>
          </cell>
          <cell r="BF59">
            <v>287.33829274402433</v>
          </cell>
          <cell r="BG59">
            <v>5330.1747112605826</v>
          </cell>
          <cell r="BH59">
            <v>192.06095832833122</v>
          </cell>
          <cell r="BI59">
            <v>3246.0222592692794</v>
          </cell>
          <cell r="BJ59">
            <v>63.090005676542908</v>
          </cell>
          <cell r="BK59">
            <v>295.48847369413153</v>
          </cell>
          <cell r="BL59">
            <v>14.057306840221727</v>
          </cell>
          <cell r="BM59">
            <v>158.23203429449023</v>
          </cell>
          <cell r="BN59">
            <v>1.9336532101652915</v>
          </cell>
          <cell r="BO59">
            <v>200.54449373180688</v>
          </cell>
          <cell r="BP59">
            <v>0</v>
          </cell>
          <cell r="BQ59">
            <v>0</v>
          </cell>
          <cell r="BS59">
            <v>2367.2257355079173</v>
          </cell>
          <cell r="BT59">
            <v>1845.2179748188451</v>
          </cell>
          <cell r="BV59">
            <v>0</v>
          </cell>
          <cell r="BW59">
            <v>0</v>
          </cell>
          <cell r="BY59">
            <v>39297.058272668059</v>
          </cell>
        </row>
        <row r="60">
          <cell r="E60">
            <v>0</v>
          </cell>
          <cell r="F60">
            <v>2.002491444558828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0.40168846474379305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0.79318562804067339</v>
          </cell>
          <cell r="AB60">
            <v>0</v>
          </cell>
          <cell r="AC60">
            <v>0</v>
          </cell>
          <cell r="AD60">
            <v>239.79458722143622</v>
          </cell>
          <cell r="AE60">
            <v>115.38388015920974</v>
          </cell>
          <cell r="AF60">
            <v>0</v>
          </cell>
          <cell r="AG60">
            <v>221.84128800660224</v>
          </cell>
          <cell r="AH60">
            <v>0</v>
          </cell>
          <cell r="AI60">
            <v>35.70950027857694</v>
          </cell>
          <cell r="AJ60">
            <v>0</v>
          </cell>
          <cell r="AK60">
            <v>0</v>
          </cell>
          <cell r="AL60">
            <v>12.393744726571862</v>
          </cell>
          <cell r="AM60">
            <v>0</v>
          </cell>
          <cell r="AN60">
            <v>14.469834014165908</v>
          </cell>
          <cell r="AO60">
            <v>0</v>
          </cell>
          <cell r="AP60">
            <v>0.39755416936463778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191.41464932388672</v>
          </cell>
          <cell r="AZ60">
            <v>58.796965737584159</v>
          </cell>
          <cell r="BA60">
            <v>0</v>
          </cell>
          <cell r="BB60">
            <v>9.8560441969168817</v>
          </cell>
          <cell r="BC60">
            <v>0</v>
          </cell>
          <cell r="BD60">
            <v>0</v>
          </cell>
          <cell r="BE60">
            <v>0</v>
          </cell>
          <cell r="BF60">
            <v>169.45803429662064</v>
          </cell>
          <cell r="BG60">
            <v>4819.3994083774896</v>
          </cell>
          <cell r="BH60">
            <v>458.13447056350293</v>
          </cell>
          <cell r="BI60">
            <v>2935.0540403611972</v>
          </cell>
          <cell r="BJ60">
            <v>39.265742742247525</v>
          </cell>
          <cell r="BK60">
            <v>298.16612273193687</v>
          </cell>
          <cell r="BL60">
            <v>253.3018699958057</v>
          </cell>
          <cell r="BM60">
            <v>5.6974161335458104</v>
          </cell>
          <cell r="BN60">
            <v>0</v>
          </cell>
          <cell r="BO60">
            <v>15.767163492321433</v>
          </cell>
          <cell r="BP60">
            <v>0</v>
          </cell>
          <cell r="BQ60">
            <v>0</v>
          </cell>
          <cell r="BS60">
            <v>80.547909966350034</v>
          </cell>
          <cell r="BT60">
            <v>154569.63782175709</v>
          </cell>
          <cell r="BV60">
            <v>0</v>
          </cell>
          <cell r="BW60">
            <v>0</v>
          </cell>
          <cell r="BY60">
            <v>4536.4220955814681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13.757150660876821</v>
          </cell>
          <cell r="I61">
            <v>5.4312036554902514E-2</v>
          </cell>
          <cell r="J61">
            <v>9.7641028862185397</v>
          </cell>
          <cell r="K61">
            <v>1.955077830634442E-5</v>
          </cell>
          <cell r="L61">
            <v>1.6706433301826973E-2</v>
          </cell>
          <cell r="M61">
            <v>1.9782437451319962E-3</v>
          </cell>
          <cell r="N61">
            <v>0</v>
          </cell>
          <cell r="O61">
            <v>2.3355303845120456E-3</v>
          </cell>
          <cell r="P61">
            <v>0</v>
          </cell>
          <cell r="Q61">
            <v>2.3745790754236328E-4</v>
          </cell>
          <cell r="R61">
            <v>1.2123257292897831E-2</v>
          </cell>
          <cell r="S61">
            <v>0</v>
          </cell>
          <cell r="T61">
            <v>0.76112828341856176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2.708098990352556E-2</v>
          </cell>
          <cell r="AA61">
            <v>3.8183952272554569</v>
          </cell>
          <cell r="AB61">
            <v>1.5737680517492667E-2</v>
          </cell>
          <cell r="AC61">
            <v>0</v>
          </cell>
          <cell r="AD61">
            <v>0.11241418673041678</v>
          </cell>
          <cell r="AE61">
            <v>25.112576178745499</v>
          </cell>
          <cell r="AF61">
            <v>6.6458205356419997E-2</v>
          </cell>
          <cell r="AG61">
            <v>4.5477869196281366</v>
          </cell>
          <cell r="AH61">
            <v>0.29964550763468262</v>
          </cell>
          <cell r="AI61">
            <v>15.648859820186898</v>
          </cell>
          <cell r="AJ61">
            <v>0</v>
          </cell>
          <cell r="AK61">
            <v>1.497250902382982E-2</v>
          </cell>
          <cell r="AL61">
            <v>10.305023434397251</v>
          </cell>
          <cell r="AM61">
            <v>0</v>
          </cell>
          <cell r="AN61">
            <v>1.5443887526326485</v>
          </cell>
          <cell r="AO61">
            <v>1.2306935043906168E-2</v>
          </cell>
          <cell r="AP61">
            <v>4.4499437171840235</v>
          </cell>
          <cell r="AQ61">
            <v>0.21639684304516085</v>
          </cell>
          <cell r="AR61">
            <v>0.16677395850741103</v>
          </cell>
          <cell r="AS61">
            <v>128.25952531345482</v>
          </cell>
          <cell r="AT61">
            <v>0.19838027011106435</v>
          </cell>
          <cell r="AU61">
            <v>1.8528273107681311E-3</v>
          </cell>
          <cell r="AV61">
            <v>0.31176120985431005</v>
          </cell>
          <cell r="AW61">
            <v>0</v>
          </cell>
          <cell r="AX61">
            <v>27.192090020435874</v>
          </cell>
          <cell r="AY61">
            <v>12.097484200584793</v>
          </cell>
          <cell r="AZ61">
            <v>1.0871046813201207E-2</v>
          </cell>
          <cell r="BA61">
            <v>17.213361508486269</v>
          </cell>
          <cell r="BB61">
            <v>0.32404972726817605</v>
          </cell>
          <cell r="BC61">
            <v>3.1533400340121539E-3</v>
          </cell>
          <cell r="BD61">
            <v>0</v>
          </cell>
          <cell r="BE61">
            <v>46.974634525431966</v>
          </cell>
          <cell r="BF61">
            <v>1.271211425883219</v>
          </cell>
          <cell r="BG61">
            <v>12.777077258455064</v>
          </cell>
          <cell r="BH61">
            <v>5401.7549781771122</v>
          </cell>
          <cell r="BI61">
            <v>4.4207601425602059</v>
          </cell>
          <cell r="BJ61">
            <v>0.41837711208946382</v>
          </cell>
          <cell r="BK61">
            <v>13.607089456591847</v>
          </cell>
          <cell r="BL61">
            <v>0.95315398347003777</v>
          </cell>
          <cell r="BM61">
            <v>1.6683164961816286</v>
          </cell>
          <cell r="BN61">
            <v>1.3257397848943647E-2</v>
          </cell>
          <cell r="BO61">
            <v>3.0411672570434752E-2</v>
          </cell>
          <cell r="BP61">
            <v>0</v>
          </cell>
          <cell r="BQ61">
            <v>0</v>
          </cell>
          <cell r="BS61">
            <v>30919.915620635453</v>
          </cell>
          <cell r="BT61">
            <v>49248.415581351328</v>
          </cell>
          <cell r="BV61">
            <v>0</v>
          </cell>
          <cell r="BW61">
            <v>0</v>
          </cell>
          <cell r="BY61">
            <v>192.17031822918102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7.0089909386015838</v>
          </cell>
          <cell r="I62">
            <v>2.7675902882700949E-2</v>
          </cell>
          <cell r="J62">
            <v>4.9947276712756628</v>
          </cell>
          <cell r="K62">
            <v>9.1094951216926673E-6</v>
          </cell>
          <cell r="L62">
            <v>8.5153259080721667E-3</v>
          </cell>
          <cell r="M62">
            <v>9.4862104102308095E-4</v>
          </cell>
          <cell r="N62">
            <v>0</v>
          </cell>
          <cell r="O62">
            <v>1.1959402401083047E-3</v>
          </cell>
          <cell r="P62">
            <v>0</v>
          </cell>
          <cell r="Q62">
            <v>1.272831040712726E-4</v>
          </cell>
          <cell r="R62">
            <v>6.2439605778029971E-3</v>
          </cell>
          <cell r="S62">
            <v>0</v>
          </cell>
          <cell r="T62">
            <v>0.40123891749977919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1.4024882592135468E-2</v>
          </cell>
          <cell r="AA62">
            <v>1.9468456900739566</v>
          </cell>
          <cell r="AB62">
            <v>7.980811419074375E-3</v>
          </cell>
          <cell r="AC62">
            <v>0</v>
          </cell>
          <cell r="AD62">
            <v>4.6397507861208463E-2</v>
          </cell>
          <cell r="AE62">
            <v>12.727807597865473</v>
          </cell>
          <cell r="AF62">
            <v>3.382077245038171E-2</v>
          </cell>
          <cell r="AG62">
            <v>2.3251800285404962</v>
          </cell>
          <cell r="AH62">
            <v>0.15264166084494935</v>
          </cell>
          <cell r="AI62">
            <v>8.0011792680462452</v>
          </cell>
          <cell r="AJ62">
            <v>0</v>
          </cell>
          <cell r="AK62">
            <v>7.3789467829302119E-3</v>
          </cell>
          <cell r="AL62">
            <v>5.4066529876234162</v>
          </cell>
          <cell r="AM62">
            <v>0</v>
          </cell>
          <cell r="AN62">
            <v>0.7870101574344871</v>
          </cell>
          <cell r="AO62">
            <v>6.0091033165611931E-3</v>
          </cell>
          <cell r="AP62">
            <v>4.1692506898300685</v>
          </cell>
          <cell r="AQ62">
            <v>0.10899092427362</v>
          </cell>
          <cell r="AR62">
            <v>0.10014157176470627</v>
          </cell>
          <cell r="AS62">
            <v>9.6690619484240528E-2</v>
          </cell>
          <cell r="AT62">
            <v>5.3779408661348768E-2</v>
          </cell>
          <cell r="AU62">
            <v>5.0101923399290915E-4</v>
          </cell>
          <cell r="AV62">
            <v>0.15462432880866755</v>
          </cell>
          <cell r="AW62">
            <v>0</v>
          </cell>
          <cell r="AX62">
            <v>13.851413999582903</v>
          </cell>
          <cell r="AY62">
            <v>5.9645595443564829</v>
          </cell>
          <cell r="AZ62">
            <v>8.3973202857108716E-4</v>
          </cell>
          <cell r="BA62">
            <v>8.7682754860171013</v>
          </cell>
          <cell r="BB62">
            <v>0.17178210405648939</v>
          </cell>
          <cell r="BC62">
            <v>1.6203234748705764E-3</v>
          </cell>
          <cell r="BD62">
            <v>0</v>
          </cell>
          <cell r="BE62">
            <v>24.80292018849082</v>
          </cell>
          <cell r="BF62">
            <v>0.6475247917324356</v>
          </cell>
          <cell r="BG62">
            <v>9655.1732951804097</v>
          </cell>
          <cell r="BH62">
            <v>3.1157918293185816E-2</v>
          </cell>
          <cell r="BI62">
            <v>942.69483826245596</v>
          </cell>
          <cell r="BJ62">
            <v>6.8235765984730893E-3</v>
          </cell>
          <cell r="BK62">
            <v>12.742535316638001</v>
          </cell>
          <cell r="BL62">
            <v>0.88917415023286905</v>
          </cell>
          <cell r="BM62">
            <v>1.265259449371348</v>
          </cell>
          <cell r="BN62">
            <v>7.6710419059664034E-3</v>
          </cell>
          <cell r="BO62">
            <v>1.5423573396186989E-2</v>
          </cell>
          <cell r="BP62">
            <v>0</v>
          </cell>
          <cell r="BQ62">
            <v>0</v>
          </cell>
          <cell r="BS62">
            <v>47258.934181590179</v>
          </cell>
          <cell r="BT62">
            <v>34252.7337366473</v>
          </cell>
          <cell r="BV62">
            <v>0</v>
          </cell>
          <cell r="BW62">
            <v>0</v>
          </cell>
          <cell r="BY62">
            <v>9934.4872711000753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1.4376114184351523E-3</v>
          </cell>
          <cell r="I63">
            <v>0</v>
          </cell>
          <cell r="J63">
            <v>1.0347012110239894E-3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8.4519228353016084E-5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3.7480819594649982E-4</v>
          </cell>
          <cell r="AB63">
            <v>1.6131095253826672E-6</v>
          </cell>
          <cell r="AC63">
            <v>0</v>
          </cell>
          <cell r="AD63">
            <v>0</v>
          </cell>
          <cell r="AE63">
            <v>2.611467070215838E-3</v>
          </cell>
          <cell r="AF63">
            <v>2.714793250316065E-5</v>
          </cell>
          <cell r="AG63">
            <v>4.5923591404537997E-4</v>
          </cell>
          <cell r="AH63">
            <v>4.0810153817244847E-5</v>
          </cell>
          <cell r="AI63">
            <v>1.6230424377712117E-3</v>
          </cell>
          <cell r="AJ63">
            <v>0</v>
          </cell>
          <cell r="AK63">
            <v>0</v>
          </cell>
          <cell r="AL63">
            <v>1.0586931664685554E-3</v>
          </cell>
          <cell r="AM63">
            <v>0</v>
          </cell>
          <cell r="AN63">
            <v>1.6868883203615927E-4</v>
          </cell>
          <cell r="AO63">
            <v>0</v>
          </cell>
          <cell r="AP63">
            <v>8.699355100677727E-4</v>
          </cell>
          <cell r="AQ63">
            <v>3.4225293937740228E-5</v>
          </cell>
          <cell r="AR63">
            <v>3.1432959825227165E-5</v>
          </cell>
          <cell r="AS63">
            <v>0</v>
          </cell>
          <cell r="AT63">
            <v>0</v>
          </cell>
          <cell r="AU63">
            <v>0</v>
          </cell>
          <cell r="AV63">
            <v>4.2212423484619058E-5</v>
          </cell>
          <cell r="AW63">
            <v>0</v>
          </cell>
          <cell r="AX63">
            <v>2.8654880049842554E-3</v>
          </cell>
          <cell r="AY63">
            <v>1.205111561791718E-3</v>
          </cell>
          <cell r="AZ63">
            <v>0</v>
          </cell>
          <cell r="BA63">
            <v>1.8022033670377683E-3</v>
          </cell>
          <cell r="BB63">
            <v>4.0299703742914219E-5</v>
          </cell>
          <cell r="BC63">
            <v>0</v>
          </cell>
          <cell r="BD63">
            <v>0</v>
          </cell>
          <cell r="BE63">
            <v>4.8915592412802252E-3</v>
          </cell>
          <cell r="BF63">
            <v>1.450585509381878E-4</v>
          </cell>
          <cell r="BG63">
            <v>0</v>
          </cell>
          <cell r="BH63">
            <v>1.3436788627857325E-5</v>
          </cell>
          <cell r="BI63">
            <v>3.5832880714915984E-4</v>
          </cell>
          <cell r="BJ63">
            <v>101.54381660833826</v>
          </cell>
          <cell r="BK63">
            <v>4.0975979519226451</v>
          </cell>
          <cell r="BL63">
            <v>2.03466640721438E-4</v>
          </cell>
          <cell r="BM63">
            <v>5.3503159271706329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S63">
            <v>628.59690654442738</v>
          </cell>
          <cell r="BT63">
            <v>3978.1939996021324</v>
          </cell>
          <cell r="BV63">
            <v>0</v>
          </cell>
          <cell r="BW63">
            <v>0</v>
          </cell>
          <cell r="BY63">
            <v>0</v>
          </cell>
        </row>
        <row r="64">
          <cell r="E64">
            <v>0.39745567287849637</v>
          </cell>
          <cell r="F64">
            <v>3.4001486318136981E-3</v>
          </cell>
          <cell r="G64">
            <v>0</v>
          </cell>
          <cell r="H64">
            <v>4.5062041656384964E-2</v>
          </cell>
          <cell r="I64">
            <v>3.8462931979761465E-2</v>
          </cell>
          <cell r="J64">
            <v>5.0856599719206219</v>
          </cell>
          <cell r="K64">
            <v>3.0483079346966459E-2</v>
          </cell>
          <cell r="L64">
            <v>4.9164531780060529E-3</v>
          </cell>
          <cell r="M64">
            <v>1.0138526820085143E-3</v>
          </cell>
          <cell r="N64">
            <v>0</v>
          </cell>
          <cell r="O64">
            <v>8.9575185872263962E-4</v>
          </cell>
          <cell r="P64">
            <v>0</v>
          </cell>
          <cell r="Q64">
            <v>6.6010635296711105E-6</v>
          </cell>
          <cell r="R64">
            <v>1.8667607645617621E-3</v>
          </cell>
          <cell r="S64">
            <v>0.51151956698471546</v>
          </cell>
          <cell r="T64">
            <v>5.3985765881052195E-2</v>
          </cell>
          <cell r="U64">
            <v>0</v>
          </cell>
          <cell r="V64">
            <v>0</v>
          </cell>
          <cell r="W64">
            <v>2.3870610916368108E-3</v>
          </cell>
          <cell r="X64">
            <v>3.0081886458788142E-3</v>
          </cell>
          <cell r="Y64">
            <v>8.6864016943230145E-5</v>
          </cell>
          <cell r="Z64">
            <v>0.59090296693638733</v>
          </cell>
          <cell r="AA64">
            <v>9.5413684892937012E-4</v>
          </cell>
          <cell r="AB64">
            <v>2.2561643018576402E-3</v>
          </cell>
          <cell r="AC64">
            <v>3.2254377475021254E-15</v>
          </cell>
          <cell r="AD64">
            <v>1.1037611923492771E-3</v>
          </cell>
          <cell r="AE64">
            <v>0.13813948948469346</v>
          </cell>
          <cell r="AF64">
            <v>8.1556740964613061E-4</v>
          </cell>
          <cell r="AG64">
            <v>4.1705956126428752E-2</v>
          </cell>
          <cell r="AH64">
            <v>2.0701588949693173E-3</v>
          </cell>
          <cell r="AI64">
            <v>2.0696323185260285E-2</v>
          </cell>
          <cell r="AJ64">
            <v>0</v>
          </cell>
          <cell r="AK64">
            <v>3.1936381064414744E-2</v>
          </cell>
          <cell r="AL64">
            <v>8.2674348827156106</v>
          </cell>
          <cell r="AM64">
            <v>0.48080764331789433</v>
          </cell>
          <cell r="AN64">
            <v>2.0960537682746705</v>
          </cell>
          <cell r="AO64">
            <v>0.24759450820328319</v>
          </cell>
          <cell r="AP64">
            <v>13.178527168201693</v>
          </cell>
          <cell r="AQ64">
            <v>0.54659631317562385</v>
          </cell>
          <cell r="AR64">
            <v>1.1653013312106117E-2</v>
          </cell>
          <cell r="AS64">
            <v>7.9102391757228023</v>
          </cell>
          <cell r="AT64">
            <v>45.832905020449239</v>
          </cell>
          <cell r="AU64">
            <v>0.42766962281781273</v>
          </cell>
          <cell r="AV64">
            <v>2.3044616348199324E-2</v>
          </cell>
          <cell r="AW64">
            <v>0</v>
          </cell>
          <cell r="AX64">
            <v>15.884213282834436</v>
          </cell>
          <cell r="AY64">
            <v>2.3220739477253716</v>
          </cell>
          <cell r="AZ64">
            <v>2.0521326797541753E-7</v>
          </cell>
          <cell r="BA64">
            <v>4.8019414205425187E-2</v>
          </cell>
          <cell r="BB64">
            <v>0.10707745271879321</v>
          </cell>
          <cell r="BC64">
            <v>8.0261793522939383E-12</v>
          </cell>
          <cell r="BD64">
            <v>0</v>
          </cell>
          <cell r="BE64">
            <v>1.5947647873121065</v>
          </cell>
          <cell r="BF64">
            <v>3.9946661213075968E-3</v>
          </cell>
          <cell r="BG64">
            <v>68.933760839925483</v>
          </cell>
          <cell r="BH64">
            <v>7.9299679309526708E-2</v>
          </cell>
          <cell r="BI64">
            <v>5.1452453309769695</v>
          </cell>
          <cell r="BJ64">
            <v>4.8518729326633859E-3</v>
          </cell>
          <cell r="BK64">
            <v>106.25414023242064</v>
          </cell>
          <cell r="BL64">
            <v>2.7692829753543351</v>
          </cell>
          <cell r="BM64">
            <v>3.7751962975365281</v>
          </cell>
          <cell r="BN64">
            <v>9.9422542472348474E-4</v>
          </cell>
          <cell r="BO64">
            <v>0</v>
          </cell>
          <cell r="BP64">
            <v>0</v>
          </cell>
          <cell r="BQ64">
            <v>0</v>
          </cell>
          <cell r="BS64">
            <v>14344.733643967884</v>
          </cell>
          <cell r="BT64">
            <v>8889.6477781988851</v>
          </cell>
          <cell r="BV64">
            <v>0</v>
          </cell>
          <cell r="BW64">
            <v>0</v>
          </cell>
          <cell r="BY64">
            <v>2368.299970608994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0.45160530840853735</v>
          </cell>
          <cell r="I65">
            <v>8.2529422248213691E-3</v>
          </cell>
          <cell r="J65">
            <v>1.2196708842267794</v>
          </cell>
          <cell r="K65">
            <v>3.2820280169681816E-6</v>
          </cell>
          <cell r="L65">
            <v>4.0370524064051684E-3</v>
          </cell>
          <cell r="M65">
            <v>4.9410949815739441E-4</v>
          </cell>
          <cell r="N65">
            <v>0</v>
          </cell>
          <cell r="O65">
            <v>2.43954746418713E-4</v>
          </cell>
          <cell r="P65">
            <v>0</v>
          </cell>
          <cell r="Q65">
            <v>8.1754427119493653E-4</v>
          </cell>
          <cell r="R65">
            <v>3.9083619026743536E-3</v>
          </cell>
          <cell r="S65">
            <v>0</v>
          </cell>
          <cell r="T65">
            <v>1.6066346331980972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5.4598379610239674E-3</v>
          </cell>
          <cell r="AA65">
            <v>7.3985284916042206E-3</v>
          </cell>
          <cell r="AB65">
            <v>1.295718632352984E-3</v>
          </cell>
          <cell r="AC65">
            <v>0</v>
          </cell>
          <cell r="AD65">
            <v>6.2495858550166853E-3</v>
          </cell>
          <cell r="AE65">
            <v>1.3746933458912021</v>
          </cell>
          <cell r="AF65">
            <v>1.004878336620583E-2</v>
          </cell>
          <cell r="AG65">
            <v>0.55868537164644483</v>
          </cell>
          <cell r="AH65">
            <v>2.7141456913279117E-2</v>
          </cell>
          <cell r="AI65">
            <v>0.51523345904808693</v>
          </cell>
          <cell r="AJ65">
            <v>0</v>
          </cell>
          <cell r="AK65">
            <v>4.8591954368300799E-2</v>
          </cell>
          <cell r="AL65">
            <v>0.53563595193186297</v>
          </cell>
          <cell r="AM65">
            <v>0</v>
          </cell>
          <cell r="AN65">
            <v>6.3590947355591981E-2</v>
          </cell>
          <cell r="AO65">
            <v>3.0494799296709994E-3</v>
          </cell>
          <cell r="AP65">
            <v>5.5998000926516349</v>
          </cell>
          <cell r="AQ65">
            <v>3.9258829637803553E-3</v>
          </cell>
          <cell r="AR65">
            <v>3.6678678978810754E-2</v>
          </cell>
          <cell r="AS65">
            <v>4.1425337565329823</v>
          </cell>
          <cell r="AT65">
            <v>19.47173015135883</v>
          </cell>
          <cell r="AU65">
            <v>0.18222416780967454</v>
          </cell>
          <cell r="AV65">
            <v>9.5726721404507491E-3</v>
          </cell>
          <cell r="AW65">
            <v>0</v>
          </cell>
          <cell r="AX65">
            <v>9.0164142224170296E-2</v>
          </cell>
          <cell r="AY65">
            <v>3.8834775652345319E-2</v>
          </cell>
          <cell r="AZ65">
            <v>0</v>
          </cell>
          <cell r="BA65">
            <v>5.7090003877909794E-2</v>
          </cell>
          <cell r="BB65">
            <v>3.2490267118935177E-2</v>
          </cell>
          <cell r="BC65">
            <v>1.1318624955675351E-3</v>
          </cell>
          <cell r="BD65">
            <v>0</v>
          </cell>
          <cell r="BE65">
            <v>2.4572086321179811</v>
          </cell>
          <cell r="BF65">
            <v>4.2149397203369889E-3</v>
          </cell>
          <cell r="BG65">
            <v>51.136806757456668</v>
          </cell>
          <cell r="BH65">
            <v>3.7404990729272525</v>
          </cell>
          <cell r="BI65">
            <v>2.2720404043823734</v>
          </cell>
          <cell r="BJ65">
            <v>0.51052971327488472</v>
          </cell>
          <cell r="BK65">
            <v>18.245882360980929</v>
          </cell>
          <cell r="BL65">
            <v>2846.89780136532</v>
          </cell>
          <cell r="BM65">
            <v>1.7661270448544286</v>
          </cell>
          <cell r="BN65">
            <v>2.4905844505938757E-3</v>
          </cell>
          <cell r="BO65">
            <v>1.9788155740716575E-3</v>
          </cell>
          <cell r="BP65">
            <v>0</v>
          </cell>
          <cell r="BQ65">
            <v>0</v>
          </cell>
          <cell r="BS65">
            <v>11667.688331692903</v>
          </cell>
          <cell r="BT65">
            <v>1837.3161146967268</v>
          </cell>
          <cell r="BV65">
            <v>0</v>
          </cell>
          <cell r="BW65">
            <v>0</v>
          </cell>
          <cell r="BY65">
            <v>10199.261849473985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1.7024995854182507E-2</v>
          </cell>
          <cell r="I66">
            <v>35.463211015418381</v>
          </cell>
          <cell r="J66">
            <v>130.77399357339755</v>
          </cell>
          <cell r="K66">
            <v>9.7883897690990361E-5</v>
          </cell>
          <cell r="L66">
            <v>4.2288376064994644E-3</v>
          </cell>
          <cell r="M66">
            <v>1.7316599496810836E-4</v>
          </cell>
          <cell r="N66">
            <v>0</v>
          </cell>
          <cell r="O66">
            <v>8.558613599953406E-3</v>
          </cell>
          <cell r="P66">
            <v>0</v>
          </cell>
          <cell r="Q66">
            <v>2.3368423658965832E-6</v>
          </cell>
          <cell r="R66">
            <v>4.5729728031302951E-2</v>
          </cell>
          <cell r="S66">
            <v>0</v>
          </cell>
          <cell r="T66">
            <v>0.45429254474632258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8.316016558895502E-4</v>
          </cell>
          <cell r="AA66">
            <v>4.8958536177930395E-4</v>
          </cell>
          <cell r="AB66">
            <v>9.8161356664154317E-5</v>
          </cell>
          <cell r="AC66">
            <v>0</v>
          </cell>
          <cell r="AD66">
            <v>3.9647094460520886E-2</v>
          </cell>
          <cell r="AE66">
            <v>18.639386441947458</v>
          </cell>
          <cell r="AF66">
            <v>3.4217483865055232E-4</v>
          </cell>
          <cell r="AG66">
            <v>774.72261539889348</v>
          </cell>
          <cell r="AH66">
            <v>1.3337348377128477</v>
          </cell>
          <cell r="AI66">
            <v>6.7911263589355538E-3</v>
          </cell>
          <cell r="AJ66">
            <v>0</v>
          </cell>
          <cell r="AK66">
            <v>1.140808124021443E-2</v>
          </cell>
          <cell r="AL66">
            <v>5.07115413981035E-2</v>
          </cell>
          <cell r="AM66">
            <v>0</v>
          </cell>
          <cell r="AN66">
            <v>73.33200157521199</v>
          </cell>
          <cell r="AO66">
            <v>1.0640965760391836E-3</v>
          </cell>
          <cell r="AP66">
            <v>0.24425635793305689</v>
          </cell>
          <cell r="AQ66">
            <v>1.9639840750509691E-3</v>
          </cell>
          <cell r="AR66">
            <v>1.312358458670088E-3</v>
          </cell>
          <cell r="AS66">
            <v>0.76434368142846887</v>
          </cell>
          <cell r="AT66">
            <v>0.14735343292579811</v>
          </cell>
          <cell r="AU66">
            <v>1.3776665949803372E-3</v>
          </cell>
          <cell r="AV66">
            <v>1.6688170250360335</v>
          </cell>
          <cell r="AW66">
            <v>0</v>
          </cell>
          <cell r="AX66">
            <v>0.19667553986515263</v>
          </cell>
          <cell r="AY66">
            <v>8.469311069911141E-2</v>
          </cell>
          <cell r="AZ66">
            <v>1.5967588955630455E-5</v>
          </cell>
          <cell r="BA66">
            <v>0.12450797036146413</v>
          </cell>
          <cell r="BB66">
            <v>3.4791767554452043E-3</v>
          </cell>
          <cell r="BC66">
            <v>0</v>
          </cell>
          <cell r="BD66">
            <v>0</v>
          </cell>
          <cell r="BE66">
            <v>0.2326334854608442</v>
          </cell>
          <cell r="BF66">
            <v>9.1937048326229155E-3</v>
          </cell>
          <cell r="BG66">
            <v>0</v>
          </cell>
          <cell r="BH66">
            <v>1.1288797246267192E-2</v>
          </cell>
          <cell r="BI66">
            <v>1.1161543766243709</v>
          </cell>
          <cell r="BJ66">
            <v>4.3948316839906481E-3</v>
          </cell>
          <cell r="BK66">
            <v>0.74721307586553642</v>
          </cell>
          <cell r="BL66">
            <v>8.1783621484758873E-2</v>
          </cell>
          <cell r="BM66">
            <v>0.80068508731436561</v>
          </cell>
          <cell r="BN66">
            <v>1.5796574843118277E-2</v>
          </cell>
          <cell r="BO66">
            <v>8.0151710554905109E-2</v>
          </cell>
          <cell r="BP66">
            <v>0</v>
          </cell>
          <cell r="BQ66">
            <v>0</v>
          </cell>
          <cell r="BS66">
            <v>5465.6859348875023</v>
          </cell>
          <cell r="BT66">
            <v>4834.7836567338172</v>
          </cell>
          <cell r="BV66">
            <v>0</v>
          </cell>
          <cell r="BW66">
            <v>0</v>
          </cell>
          <cell r="BY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0.13434284153813306</v>
          </cell>
          <cell r="I67">
            <v>20.451436222839313</v>
          </cell>
          <cell r="J67">
            <v>1.7674667614828645</v>
          </cell>
          <cell r="K67">
            <v>1.8146721980280367E-6</v>
          </cell>
          <cell r="L67">
            <v>5.5546195028004989E-4</v>
          </cell>
          <cell r="M67">
            <v>5.7015443279875566E-3</v>
          </cell>
          <cell r="N67">
            <v>0</v>
          </cell>
          <cell r="O67">
            <v>3.8538706086973032E-4</v>
          </cell>
          <cell r="P67">
            <v>0</v>
          </cell>
          <cell r="Q67">
            <v>4.5683874821150243E-5</v>
          </cell>
          <cell r="R67">
            <v>4.5846197641896741E-3</v>
          </cell>
          <cell r="S67">
            <v>0</v>
          </cell>
          <cell r="T67">
            <v>0.99635899420306473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8.2012516883623546E-3</v>
          </cell>
          <cell r="AA67">
            <v>4.386031264778769E-2</v>
          </cell>
          <cell r="AB67">
            <v>8.5326505649978429E-3</v>
          </cell>
          <cell r="AC67">
            <v>0</v>
          </cell>
          <cell r="AD67">
            <v>2.6279381220404088E-3</v>
          </cell>
          <cell r="AE67">
            <v>2.2350844435720281</v>
          </cell>
          <cell r="AF67">
            <v>2.9694833305692746E-2</v>
          </cell>
          <cell r="AG67">
            <v>367.37674826853748</v>
          </cell>
          <cell r="AH67">
            <v>130.57478074347654</v>
          </cell>
          <cell r="AI67">
            <v>0.25191827801506378</v>
          </cell>
          <cell r="AJ67">
            <v>0</v>
          </cell>
          <cell r="AK67">
            <v>0</v>
          </cell>
          <cell r="AL67">
            <v>2.1399699431556738</v>
          </cell>
          <cell r="AM67">
            <v>0</v>
          </cell>
          <cell r="AN67">
            <v>0.26142469270076485</v>
          </cell>
          <cell r="AO67">
            <v>3.6787496809623454E-2</v>
          </cell>
          <cell r="AP67">
            <v>0.18340014504746749</v>
          </cell>
          <cell r="AQ67">
            <v>0.50874666248811062</v>
          </cell>
          <cell r="AR67">
            <v>39.233807820760049</v>
          </cell>
          <cell r="AS67">
            <v>64.410878338725823</v>
          </cell>
          <cell r="AT67">
            <v>21.890642087412473</v>
          </cell>
          <cell r="AU67">
            <v>0.20486395242651564</v>
          </cell>
          <cell r="AV67">
            <v>7.0621464505522952E-2</v>
          </cell>
          <cell r="AW67">
            <v>0</v>
          </cell>
          <cell r="AX67">
            <v>1.2893686202626706</v>
          </cell>
          <cell r="AY67">
            <v>0.55521897940107889</v>
          </cell>
          <cell r="AZ67">
            <v>8.2146537577262608E-5</v>
          </cell>
          <cell r="BA67">
            <v>0.81620217957568442</v>
          </cell>
          <cell r="BB67">
            <v>1.4689444439466119E-2</v>
          </cell>
          <cell r="BC67">
            <v>5.6196098845251159E-4</v>
          </cell>
          <cell r="BD67">
            <v>0</v>
          </cell>
          <cell r="BE67">
            <v>9.8170461818277897</v>
          </cell>
          <cell r="BF67">
            <v>6.0277387283667702E-2</v>
          </cell>
          <cell r="BG67">
            <v>0</v>
          </cell>
          <cell r="BH67">
            <v>2.1139380834394511E-2</v>
          </cell>
          <cell r="BI67">
            <v>1.5838594961381234</v>
          </cell>
          <cell r="BJ67">
            <v>5.840568670053589E-3</v>
          </cell>
          <cell r="BK67">
            <v>0.47734393606689868</v>
          </cell>
          <cell r="BL67">
            <v>3.4840421411064915E-2</v>
          </cell>
          <cell r="BM67">
            <v>4.3832489765563993</v>
          </cell>
          <cell r="BN67">
            <v>0.11351483314658012</v>
          </cell>
          <cell r="BO67">
            <v>4.6547132579396692E-3</v>
          </cell>
          <cell r="BP67">
            <v>0</v>
          </cell>
          <cell r="BQ67">
            <v>0</v>
          </cell>
          <cell r="BS67">
            <v>9698.2595423481325</v>
          </cell>
          <cell r="BT67">
            <v>0</v>
          </cell>
          <cell r="BV67">
            <v>0</v>
          </cell>
          <cell r="BW67">
            <v>0</v>
          </cell>
          <cell r="BY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1.9749719292644272E-2</v>
          </cell>
          <cell r="I68">
            <v>9.585179713879257E-5</v>
          </cell>
          <cell r="J68">
            <v>1.1125465591899992E-2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5.8346743608703649E-6</v>
          </cell>
          <cell r="R68">
            <v>2.8972060850156151E-5</v>
          </cell>
          <cell r="S68">
            <v>0</v>
          </cell>
          <cell r="T68">
            <v>4.857188698467252E-3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94.207941478161487</v>
          </cell>
          <cell r="AA68">
            <v>5.0582335457029031E-4</v>
          </cell>
          <cell r="AB68">
            <v>3.0477664905405209E-5</v>
          </cell>
          <cell r="AC68">
            <v>0</v>
          </cell>
          <cell r="AD68">
            <v>8.1517529814004493E-6</v>
          </cell>
          <cell r="AE68">
            <v>1.0645516114597129E-2</v>
          </cell>
          <cell r="AF68">
            <v>8.0095211510581671E-5</v>
          </cell>
          <cell r="AG68">
            <v>6.3934045500518557E-3</v>
          </cell>
          <cell r="AH68">
            <v>5.4616484871159528E-4</v>
          </cell>
          <cell r="AI68">
            <v>2.0373751472186247E-2</v>
          </cell>
          <cell r="AJ68">
            <v>0</v>
          </cell>
          <cell r="AK68">
            <v>6.3616831964520785E-3</v>
          </cell>
          <cell r="AL68">
            <v>0.10017178619572953</v>
          </cell>
          <cell r="AM68">
            <v>0</v>
          </cell>
          <cell r="AN68">
            <v>3.9839527440508346E-4</v>
          </cell>
          <cell r="AO68">
            <v>0</v>
          </cell>
          <cell r="AP68">
            <v>1.3396023717177465E-2</v>
          </cell>
          <cell r="AQ68">
            <v>2.694348563829424E-5</v>
          </cell>
          <cell r="AR68">
            <v>8.2536315173457209E-3</v>
          </cell>
          <cell r="AS68">
            <v>4.5674751128333954E-2</v>
          </cell>
          <cell r="AT68">
            <v>3.6806219836045893E-2</v>
          </cell>
          <cell r="AU68">
            <v>3.3723385046301467E-4</v>
          </cell>
          <cell r="AV68">
            <v>6.6462530781146901E-5</v>
          </cell>
          <cell r="AW68">
            <v>0</v>
          </cell>
          <cell r="AX68">
            <v>3.2699034103718426E-3</v>
          </cell>
          <cell r="AY68">
            <v>1.4229628387735528E-3</v>
          </cell>
          <cell r="AZ68">
            <v>0</v>
          </cell>
          <cell r="BA68">
            <v>2.1002320438147566E-3</v>
          </cell>
          <cell r="BB68">
            <v>1.0572264728057407E-4</v>
          </cell>
          <cell r="BC68">
            <v>4.7542951725399227E-2</v>
          </cell>
          <cell r="BD68">
            <v>0</v>
          </cell>
          <cell r="BE68">
            <v>0.45957249859744531</v>
          </cell>
          <cell r="BF68">
            <v>1.375586242420622E-4</v>
          </cell>
          <cell r="BG68">
            <v>0</v>
          </cell>
          <cell r="BH68">
            <v>2.510716192214912E-4</v>
          </cell>
          <cell r="BI68">
            <v>3.5887920725518739E-2</v>
          </cell>
          <cell r="BJ68">
            <v>1.0789886498642483E-4</v>
          </cell>
          <cell r="BK68">
            <v>4.101787213888293E-2</v>
          </cell>
          <cell r="BL68">
            <v>2.8659504275986409E-3</v>
          </cell>
          <cell r="BM68">
            <v>9.3378520009494662E-2</v>
          </cell>
          <cell r="BN68">
            <v>5.0203597554403267E-4</v>
          </cell>
          <cell r="BO68">
            <v>25.202605514459954</v>
          </cell>
          <cell r="BP68">
            <v>0</v>
          </cell>
          <cell r="BQ68">
            <v>0</v>
          </cell>
          <cell r="BS68">
            <v>20612.546457129141</v>
          </cell>
          <cell r="BT68">
            <v>91.762679100384119</v>
          </cell>
          <cell r="BV68">
            <v>0</v>
          </cell>
          <cell r="BW68">
            <v>0</v>
          </cell>
          <cell r="BY68">
            <v>27630.76452182424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S69">
            <v>53.923497574709124</v>
          </cell>
          <cell r="BT69">
            <v>0</v>
          </cell>
          <cell r="BV69">
            <v>0</v>
          </cell>
          <cell r="BW69">
            <v>0</v>
          </cell>
          <cell r="BY69">
            <v>184.27781377542149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S70">
            <v>0</v>
          </cell>
          <cell r="BT70">
            <v>0</v>
          </cell>
          <cell r="BV70">
            <v>0</v>
          </cell>
          <cell r="BW70">
            <v>0</v>
          </cell>
          <cell r="BY70">
            <v>0</v>
          </cell>
        </row>
        <row r="71">
          <cell r="E71">
            <v>156424.43475890465</v>
          </cell>
          <cell r="F71">
            <v>1794.2512290788166</v>
          </cell>
          <cell r="G71">
            <v>7076.4854154275563</v>
          </cell>
          <cell r="H71">
            <v>47390.848346015438</v>
          </cell>
          <cell r="I71">
            <v>72301.999713510464</v>
          </cell>
          <cell r="J71">
            <v>23961.751563908067</v>
          </cell>
          <cell r="K71">
            <v>6818.6019234489195</v>
          </cell>
          <cell r="L71">
            <v>5685.8701518622738</v>
          </cell>
          <cell r="M71">
            <v>3524.3735509203948</v>
          </cell>
          <cell r="N71">
            <v>1514.7954082859078</v>
          </cell>
          <cell r="O71">
            <v>3750.0027471749208</v>
          </cell>
          <cell r="P71">
            <v>2880.8590084163038</v>
          </cell>
          <cell r="Q71">
            <v>7423.150138492204</v>
          </cell>
          <cell r="R71">
            <v>42241.162408413598</v>
          </cell>
          <cell r="S71">
            <v>24738.280772552895</v>
          </cell>
          <cell r="T71">
            <v>28650.047035055679</v>
          </cell>
          <cell r="U71">
            <v>161.56584784721105</v>
          </cell>
          <cell r="V71">
            <v>4958.6065134306218</v>
          </cell>
          <cell r="W71">
            <v>747.91775522559499</v>
          </cell>
          <cell r="X71">
            <v>4608.1528284802407</v>
          </cell>
          <cell r="Y71">
            <v>425.77074740100744</v>
          </cell>
          <cell r="Z71">
            <v>9159.4415758450104</v>
          </cell>
          <cell r="AA71">
            <v>3564.5687258099661</v>
          </cell>
          <cell r="AB71">
            <v>23713.162045769353</v>
          </cell>
          <cell r="AC71">
            <v>6325.5717971312797</v>
          </cell>
          <cell r="AD71">
            <v>12600.875238485261</v>
          </cell>
          <cell r="AE71">
            <v>239987.21518941486</v>
          </cell>
          <cell r="AF71">
            <v>11977.446501442837</v>
          </cell>
          <cell r="AG71">
            <v>64586.152010405916</v>
          </cell>
          <cell r="AH71">
            <v>22859.196050310744</v>
          </cell>
          <cell r="AI71">
            <v>32268.262564267116</v>
          </cell>
          <cell r="AJ71">
            <v>1697.2471044897075</v>
          </cell>
          <cell r="AK71">
            <v>10844.013232062009</v>
          </cell>
          <cell r="AL71">
            <v>23603.83625022446</v>
          </cell>
          <cell r="AM71">
            <v>2678.2417105110085</v>
          </cell>
          <cell r="AN71">
            <v>57520.031524912112</v>
          </cell>
          <cell r="AO71">
            <v>1460.7161464230826</v>
          </cell>
          <cell r="AP71">
            <v>11508.629752382418</v>
          </cell>
          <cell r="AQ71">
            <v>61107.8829291683</v>
          </cell>
          <cell r="AR71">
            <v>14390.122658113016</v>
          </cell>
          <cell r="AS71">
            <v>35647.629089999959</v>
          </cell>
          <cell r="AT71">
            <v>9915.5183399999987</v>
          </cell>
          <cell r="AU71">
            <v>295.00002941910401</v>
          </cell>
          <cell r="AV71">
            <v>7820.1438840105275</v>
          </cell>
          <cell r="AW71">
            <v>15924.183997285421</v>
          </cell>
          <cell r="AX71">
            <v>31667.238185910559</v>
          </cell>
          <cell r="AY71">
            <v>20278.688184224331</v>
          </cell>
          <cell r="AZ71">
            <v>304.38292985279537</v>
          </cell>
          <cell r="BA71">
            <v>6208.6814812878129</v>
          </cell>
          <cell r="BB71">
            <v>3597.3827243454703</v>
          </cell>
          <cell r="BC71">
            <v>2264.548083528261</v>
          </cell>
          <cell r="BD71">
            <v>341.51131314925419</v>
          </cell>
          <cell r="BE71">
            <v>38114.830278441201</v>
          </cell>
          <cell r="BF71">
            <v>13644.714279155693</v>
          </cell>
          <cell r="BG71">
            <v>43978.979795961517</v>
          </cell>
          <cell r="BH71">
            <v>11769.445749967606</v>
          </cell>
          <cell r="BI71">
            <v>29413.062635070015</v>
          </cell>
          <cell r="BJ71">
            <v>721.57843858225135</v>
          </cell>
          <cell r="BK71">
            <v>4874.4396105305459</v>
          </cell>
          <cell r="BL71">
            <v>4801.9043599506604</v>
          </cell>
          <cell r="BM71">
            <v>5821.1161348369515</v>
          </cell>
          <cell r="BN71">
            <v>4519.2940157476078</v>
          </cell>
          <cell r="BO71">
            <v>5598.9403248657218</v>
          </cell>
          <cell r="BP71">
            <v>20.013764770553358</v>
          </cell>
          <cell r="BQ71">
            <v>0</v>
          </cell>
          <cell r="BR71">
            <v>1356474.768501915</v>
          </cell>
        </row>
        <row r="77">
          <cell r="E77">
            <v>7292.4310400000004</v>
          </cell>
          <cell r="F77">
            <v>41.891171</v>
          </cell>
          <cell r="G77">
            <v>1.5587270000000002</v>
          </cell>
          <cell r="H77">
            <v>11011.141499668927</v>
          </cell>
          <cell r="I77">
            <v>10548.164000000001</v>
          </cell>
          <cell r="J77">
            <v>27754.404999999999</v>
          </cell>
          <cell r="K77">
            <v>1105.5430000000001</v>
          </cell>
          <cell r="L77">
            <v>1843.703</v>
          </cell>
          <cell r="M77">
            <v>1338.0015918666679</v>
          </cell>
          <cell r="N77">
            <v>165.57900000000001</v>
          </cell>
          <cell r="O77">
            <v>533.78700000000003</v>
          </cell>
          <cell r="P77">
            <v>533.94799999999998</v>
          </cell>
          <cell r="Q77">
            <v>652.2299999999999</v>
          </cell>
          <cell r="R77">
            <v>4743.6690000000008</v>
          </cell>
          <cell r="S77">
            <v>1456.0228679999998</v>
          </cell>
          <cell r="T77">
            <v>4424.2950000000001</v>
          </cell>
          <cell r="U77">
            <v>230.9</v>
          </cell>
          <cell r="V77">
            <v>2032.491</v>
          </cell>
          <cell r="W77">
            <v>542.84799999999996</v>
          </cell>
          <cell r="X77">
            <v>1895.021</v>
          </cell>
          <cell r="Y77">
            <v>126.73100000000001</v>
          </cell>
          <cell r="Z77">
            <v>3522.027</v>
          </cell>
          <cell r="AA77">
            <v>664.32388999999989</v>
          </cell>
          <cell r="AB77">
            <v>15214.057617939001</v>
          </cell>
          <cell r="AC77">
            <v>4543.7826765487716</v>
          </cell>
          <cell r="AD77">
            <v>2910.9762500000002</v>
          </cell>
          <cell r="AE77">
            <v>42579.441050000001</v>
          </cell>
          <cell r="AF77">
            <v>6413.2907357217418</v>
          </cell>
          <cell r="AG77">
            <v>41200.176651999995</v>
          </cell>
          <cell r="AH77">
            <v>30098.616999999998</v>
          </cell>
          <cell r="AI77">
            <v>11214.839611544467</v>
          </cell>
          <cell r="AJ77">
            <v>280.99900000000002</v>
          </cell>
          <cell r="AK77">
            <v>1358.506879</v>
          </cell>
          <cell r="AL77">
            <v>6386.3451756211962</v>
          </cell>
          <cell r="AM77">
            <v>3208.6983281604571</v>
          </cell>
          <cell r="AN77">
            <v>31089.098584943451</v>
          </cell>
          <cell r="AO77">
            <v>943.90600000000006</v>
          </cell>
          <cell r="AP77">
            <v>4738.4296058700002</v>
          </cell>
          <cell r="AQ77">
            <v>6009.5990000000011</v>
          </cell>
          <cell r="AR77">
            <v>15025.285</v>
          </cell>
          <cell r="AS77">
            <v>13445.478534056781</v>
          </cell>
          <cell r="AT77">
            <v>1427.6772510000001</v>
          </cell>
          <cell r="AU77">
            <v>45.83</v>
          </cell>
          <cell r="AV77">
            <v>2305.5103831628753</v>
          </cell>
          <cell r="AW77">
            <v>0</v>
          </cell>
          <cell r="AX77">
            <v>9080.8088900000002</v>
          </cell>
          <cell r="AY77">
            <v>6730.3838432733328</v>
          </cell>
          <cell r="AZ77">
            <v>521.31782700000008</v>
          </cell>
          <cell r="BA77">
            <v>2306.8389999999999</v>
          </cell>
          <cell r="BB77">
            <v>1126.866174</v>
          </cell>
          <cell r="BC77">
            <v>1254.8510000000001</v>
          </cell>
          <cell r="BD77">
            <v>775.45699999999999</v>
          </cell>
          <cell r="BE77">
            <v>1899.6620680000001</v>
          </cell>
          <cell r="BF77">
            <v>27996.700721698751</v>
          </cell>
          <cell r="BG77">
            <v>72237.951655713623</v>
          </cell>
          <cell r="BH77">
            <v>30786.217953415984</v>
          </cell>
          <cell r="BI77">
            <v>41608.367381480006</v>
          </cell>
          <cell r="BJ77">
            <v>1380.0817089999998</v>
          </cell>
          <cell r="BK77">
            <v>3868.6067711593996</v>
          </cell>
          <cell r="BL77">
            <v>2098.4028320712373</v>
          </cell>
          <cell r="BM77">
            <v>8077.7619710000026</v>
          </cell>
          <cell r="BN77">
            <v>1283.9217075738927</v>
          </cell>
          <cell r="BO77">
            <v>2729.2514571448619</v>
          </cell>
          <cell r="BP77">
            <v>31.346</v>
          </cell>
          <cell r="BQ77">
            <v>0</v>
          </cell>
        </row>
        <row r="78">
          <cell r="E78">
            <v>1217.58955171</v>
          </cell>
          <cell r="F78">
            <v>6.7663278699999996</v>
          </cell>
          <cell r="G78">
            <v>0.30310899999999996</v>
          </cell>
          <cell r="H78">
            <v>1703.436906510065</v>
          </cell>
          <cell r="I78">
            <v>1747.4188180681545</v>
          </cell>
          <cell r="J78">
            <v>3990.3112077373435</v>
          </cell>
          <cell r="K78">
            <v>178.38612631046297</v>
          </cell>
          <cell r="L78">
            <v>269.35785775146252</v>
          </cell>
          <cell r="M78">
            <v>161.94267457992692</v>
          </cell>
          <cell r="N78">
            <v>11.188971442226121</v>
          </cell>
          <cell r="O78">
            <v>73.617934615037797</v>
          </cell>
          <cell r="P78">
            <v>80.989489176729478</v>
          </cell>
          <cell r="Q78">
            <v>150.70518549286555</v>
          </cell>
          <cell r="R78">
            <v>650.21098102380074</v>
          </cell>
          <cell r="S78">
            <v>174.21942805292028</v>
          </cell>
          <cell r="T78">
            <v>660.24776980091372</v>
          </cell>
          <cell r="U78">
            <v>26.787171808898751</v>
          </cell>
          <cell r="V78">
            <v>261.57694759852956</v>
          </cell>
          <cell r="W78">
            <v>70.384971050586444</v>
          </cell>
          <cell r="X78">
            <v>267.00290961607135</v>
          </cell>
          <cell r="Y78">
            <v>17.614515642533984</v>
          </cell>
          <cell r="Z78">
            <v>473.61193084113017</v>
          </cell>
          <cell r="AA78">
            <v>126.40416230101127</v>
          </cell>
          <cell r="AB78">
            <v>2403.9114611719838</v>
          </cell>
          <cell r="AC78">
            <v>696.87800434252858</v>
          </cell>
          <cell r="AD78">
            <v>454.22536128422257</v>
          </cell>
          <cell r="AE78">
            <v>5647.6191753004232</v>
          </cell>
          <cell r="AF78">
            <v>1272.1178131198478</v>
          </cell>
          <cell r="AG78">
            <v>5269.6696322570851</v>
          </cell>
          <cell r="AH78">
            <v>6289.6132258852813</v>
          </cell>
          <cell r="AI78">
            <v>1327.2930828643557</v>
          </cell>
          <cell r="AJ78">
            <v>39.89231787758262</v>
          </cell>
          <cell r="AK78">
            <v>194.77011972724634</v>
          </cell>
          <cell r="AL78">
            <v>708.02860167037443</v>
          </cell>
          <cell r="AM78">
            <v>651.82588019767923</v>
          </cell>
          <cell r="AN78">
            <v>4419.702376689891</v>
          </cell>
          <cell r="AO78">
            <v>170.29222970573068</v>
          </cell>
          <cell r="AP78">
            <v>615.91054648145087</v>
          </cell>
          <cell r="AQ78">
            <v>887.27073651761145</v>
          </cell>
          <cell r="AR78">
            <v>1696.2558737929453</v>
          </cell>
          <cell r="AS78">
            <v>3745.4746950181784</v>
          </cell>
          <cell r="AT78">
            <v>195.26269099999999</v>
          </cell>
          <cell r="AU78">
            <v>52.975000000000001</v>
          </cell>
          <cell r="AV78">
            <v>355.21268490333773</v>
          </cell>
          <cell r="AW78">
            <v>0</v>
          </cell>
          <cell r="AX78">
            <v>1532.0992705429135</v>
          </cell>
          <cell r="AY78">
            <v>969.12454296854696</v>
          </cell>
          <cell r="AZ78">
            <v>77.448603630851267</v>
          </cell>
          <cell r="BA78">
            <v>296.48893518794495</v>
          </cell>
          <cell r="BB78">
            <v>237.5709536052579</v>
          </cell>
          <cell r="BC78">
            <v>248.50295106633448</v>
          </cell>
          <cell r="BD78">
            <v>108.85136073699404</v>
          </cell>
          <cell r="BE78">
            <v>342.67748915194289</v>
          </cell>
          <cell r="BF78">
            <v>4290.1368590185111</v>
          </cell>
          <cell r="BG78">
            <v>11173.987369262579</v>
          </cell>
          <cell r="BH78">
            <v>7606.361132701757</v>
          </cell>
          <cell r="BI78">
            <v>5928.325155514457</v>
          </cell>
          <cell r="BJ78">
            <v>219.96712107308875</v>
          </cell>
          <cell r="BK78">
            <v>483.28882244110525</v>
          </cell>
          <cell r="BL78">
            <v>342.82195988775203</v>
          </cell>
          <cell r="BM78">
            <v>1264.8473319446664</v>
          </cell>
          <cell r="BN78">
            <v>434.39258726809635</v>
          </cell>
          <cell r="BO78">
            <v>817.22908460633914</v>
          </cell>
          <cell r="BP78">
            <v>5.575340714701472</v>
          </cell>
          <cell r="B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4.6150523576975413</v>
          </cell>
          <cell r="I79">
            <v>3420.6004937555026</v>
          </cell>
          <cell r="J79">
            <v>110.42339140180927</v>
          </cell>
          <cell r="K79">
            <v>20.681546473460887</v>
          </cell>
          <cell r="L79">
            <v>10.241922780249311</v>
          </cell>
          <cell r="M79">
            <v>0.27600000000000002</v>
          </cell>
          <cell r="N79">
            <v>0</v>
          </cell>
          <cell r="O79">
            <v>0.43722284044512039</v>
          </cell>
          <cell r="P79">
            <v>0</v>
          </cell>
          <cell r="Q79">
            <v>2.1593370426707228</v>
          </cell>
          <cell r="R79">
            <v>72.0090605636058</v>
          </cell>
          <cell r="S79">
            <v>0</v>
          </cell>
          <cell r="T79">
            <v>2468.17292906284</v>
          </cell>
          <cell r="U79">
            <v>7.0000000000000001E-3</v>
          </cell>
          <cell r="V79">
            <v>4.5698969257865656</v>
          </cell>
          <cell r="W79">
            <v>1.0696685213353614</v>
          </cell>
          <cell r="X79">
            <v>0</v>
          </cell>
          <cell r="Y79">
            <v>17.810364862701142</v>
          </cell>
          <cell r="Z79">
            <v>359.14834404771426</v>
          </cell>
          <cell r="AA79">
            <v>42.999761468257141</v>
          </cell>
          <cell r="AB79">
            <v>0</v>
          </cell>
          <cell r="AC79">
            <v>-0.1</v>
          </cell>
          <cell r="AD79">
            <v>13.648396528380433</v>
          </cell>
          <cell r="AE79">
            <v>1983.0344634786072</v>
          </cell>
          <cell r="AF79">
            <v>12.723881874949964</v>
          </cell>
          <cell r="AG79">
            <v>13364.386210201985</v>
          </cell>
          <cell r="AH79">
            <v>2093.6633050996716</v>
          </cell>
          <cell r="AI79">
            <v>-34.029565959776846</v>
          </cell>
          <cell r="AJ79">
            <v>12.919400528380432</v>
          </cell>
          <cell r="AK79">
            <v>0</v>
          </cell>
          <cell r="AL79">
            <v>1.1754456808902409</v>
          </cell>
          <cell r="AM79">
            <v>10.508996077175565</v>
          </cell>
          <cell r="AN79">
            <v>38.962246737651107</v>
          </cell>
          <cell r="AO79">
            <v>12.62717768793531</v>
          </cell>
          <cell r="AP79">
            <v>491.72615823392834</v>
          </cell>
          <cell r="AQ79">
            <v>6.3E-2</v>
          </cell>
          <cell r="AR79">
            <v>11.290723378452693</v>
          </cell>
          <cell r="AS79">
            <v>390.24751011000001</v>
          </cell>
          <cell r="AT79">
            <v>374.15615100000002</v>
          </cell>
          <cell r="AU79">
            <v>0</v>
          </cell>
          <cell r="AV79">
            <v>4412.1872086564154</v>
          </cell>
          <cell r="AW79">
            <v>0</v>
          </cell>
          <cell r="AX79">
            <v>32.481806620766953</v>
          </cell>
          <cell r="AY79">
            <v>23.147761586262106</v>
          </cell>
          <cell r="AZ79">
            <v>1.660729066047554</v>
          </cell>
          <cell r="BA79">
            <v>350.33097526218876</v>
          </cell>
          <cell r="BB79">
            <v>1.3767566808902409</v>
          </cell>
          <cell r="BC79">
            <v>23.194525858618199</v>
          </cell>
          <cell r="BD79">
            <v>9.149638419662157</v>
          </cell>
          <cell r="BE79">
            <v>68.366697342086283</v>
          </cell>
          <cell r="BF79">
            <v>109.20877376767271</v>
          </cell>
          <cell r="BG79">
            <v>117.582295</v>
          </cell>
          <cell r="BH79">
            <v>1938.7741123231124</v>
          </cell>
          <cell r="BI79">
            <v>43.615775139140176</v>
          </cell>
          <cell r="BJ79">
            <v>3.7490816341365782</v>
          </cell>
          <cell r="BK79">
            <v>11.954611019293891</v>
          </cell>
          <cell r="BL79">
            <v>3.6065056107597466</v>
          </cell>
          <cell r="BM79">
            <v>4.4999999999999998E-2</v>
          </cell>
          <cell r="BN79">
            <v>21.051571011128011</v>
          </cell>
          <cell r="BO79">
            <v>15.634317540629251</v>
          </cell>
          <cell r="BP79">
            <v>0</v>
          </cell>
          <cell r="BQ79">
            <v>0</v>
          </cell>
        </row>
      </sheetData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l"/>
      <sheetName val="Part"/>
      <sheetName val="ClasIt"/>
      <sheetName val="Clas"/>
      <sheetName val="Brdg"/>
      <sheetName val="Cor"/>
      <sheetName val="Dict"/>
      <sheetName val="Files"/>
      <sheetName val="SB"/>
      <sheetName val="Impl"/>
      <sheetName val="Aggr"/>
      <sheetName val="Frml"/>
      <sheetName val="Rls"/>
      <sheetName val="ScptRls"/>
      <sheetName val="Scpt"/>
      <sheetName val="DataIn"/>
      <sheetName val="DataOut"/>
      <sheetName val="Log"/>
      <sheetName val="Vw"/>
      <sheetName val="Scrt"/>
      <sheetName val="S90"/>
      <sheetName val="S90_ADJ"/>
      <sheetName val="S90_T"/>
      <sheetName val="U90"/>
      <sheetName val="U90_M"/>
      <sheetName val="U90_ADJ"/>
      <sheetName val="U90_C"/>
      <sheetName val="U90_B"/>
      <sheetName val="U90_T"/>
      <sheetName val="U90_RH"/>
      <sheetName val="U90_RV"/>
      <sheetName val="S66"/>
      <sheetName val="U66"/>
      <sheetName val="S37"/>
      <sheetName val="U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5">
          <cell r="E5">
            <v>299203.42283</v>
          </cell>
          <cell r="AV5">
            <v>0</v>
          </cell>
          <cell r="AW5">
            <v>0</v>
          </cell>
        </row>
        <row r="6">
          <cell r="AV6">
            <v>0</v>
          </cell>
          <cell r="AW6">
            <v>0</v>
          </cell>
        </row>
        <row r="7">
          <cell r="AV7">
            <v>0</v>
          </cell>
          <cell r="AW7">
            <v>0</v>
          </cell>
        </row>
        <row r="8">
          <cell r="AV8">
            <v>0</v>
          </cell>
          <cell r="AW8">
            <v>0</v>
          </cell>
        </row>
        <row r="9">
          <cell r="AV9">
            <v>0</v>
          </cell>
          <cell r="AW9">
            <v>0</v>
          </cell>
        </row>
        <row r="10">
          <cell r="AV10">
            <v>0</v>
          </cell>
          <cell r="AW10">
            <v>0</v>
          </cell>
        </row>
        <row r="11">
          <cell r="AV11">
            <v>0</v>
          </cell>
          <cell r="AW11">
            <v>0</v>
          </cell>
        </row>
        <row r="12">
          <cell r="AV12">
            <v>0</v>
          </cell>
          <cell r="AW12">
            <v>0</v>
          </cell>
        </row>
        <row r="13">
          <cell r="AV13">
            <v>0</v>
          </cell>
          <cell r="AW13">
            <v>0</v>
          </cell>
        </row>
        <row r="14">
          <cell r="AV14">
            <v>0</v>
          </cell>
          <cell r="AW14">
            <v>0</v>
          </cell>
        </row>
        <row r="15">
          <cell r="AV15">
            <v>0</v>
          </cell>
          <cell r="AW15">
            <v>0</v>
          </cell>
        </row>
        <row r="16">
          <cell r="AV16">
            <v>0</v>
          </cell>
          <cell r="AW16">
            <v>0</v>
          </cell>
        </row>
        <row r="17">
          <cell r="AV17">
            <v>0</v>
          </cell>
          <cell r="AW17">
            <v>0</v>
          </cell>
        </row>
        <row r="18">
          <cell r="AV18">
            <v>0</v>
          </cell>
          <cell r="AW18">
            <v>0</v>
          </cell>
        </row>
        <row r="19">
          <cell r="AV19">
            <v>0</v>
          </cell>
          <cell r="AW19">
            <v>0</v>
          </cell>
        </row>
      </sheetData>
      <sheetData sheetId="33" refreshError="1">
        <row r="5">
          <cell r="E5">
            <v>86778.997019999995</v>
          </cell>
        </row>
        <row r="46">
          <cell r="BW46">
            <v>0</v>
          </cell>
        </row>
        <row r="48">
          <cell r="BW48">
            <v>0</v>
          </cell>
        </row>
      </sheetData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_2023"/>
      <sheetName val="Use_2023"/>
      <sheetName val="1500_2017"/>
      <sheetName val="1600_2017"/>
      <sheetName val="Parameters"/>
      <sheetName val="VAL_row"/>
      <sheetName val="VAL_col"/>
    </sheetNames>
    <sheetDataSet>
      <sheetData sheetId="0">
        <row r="173">
          <cell r="H173">
            <v>370996.14886204503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43.903378301886789</v>
          </cell>
          <cell r="BK173">
            <v>1.6035424245283019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V173">
            <v>23183.751575496644</v>
          </cell>
          <cell r="BX173">
            <v>3746.8449061128154</v>
          </cell>
          <cell r="BY173">
            <v>60158.275613098638</v>
          </cell>
          <cell r="BZ173">
            <v>458130.5278774795</v>
          </cell>
        </row>
        <row r="174">
          <cell r="H174">
            <v>0</v>
          </cell>
          <cell r="I174">
            <v>5607.8041561880746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V174">
            <v>295.74220368155881</v>
          </cell>
          <cell r="BX174">
            <v>1991.0898462694024</v>
          </cell>
          <cell r="BY174">
            <v>1028.310081798362</v>
          </cell>
          <cell r="BZ174">
            <v>8922.9462879373968</v>
          </cell>
        </row>
        <row r="175">
          <cell r="H175">
            <v>0</v>
          </cell>
          <cell r="I175">
            <v>0</v>
          </cell>
          <cell r="J175">
            <v>10981.684258332114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V175">
            <v>1673.5169339025265</v>
          </cell>
          <cell r="BX175">
            <v>525.10935896434091</v>
          </cell>
          <cell r="BY175">
            <v>3347.9845467793789</v>
          </cell>
          <cell r="BZ175">
            <v>16528.29509797836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65943.810362565375</v>
          </cell>
          <cell r="L176">
            <v>0</v>
          </cell>
          <cell r="M176">
            <v>3.5786595573135087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12.729351825565718</v>
          </cell>
          <cell r="S176">
            <v>0</v>
          </cell>
          <cell r="T176">
            <v>0</v>
          </cell>
          <cell r="U176">
            <v>1517.9719365740207</v>
          </cell>
          <cell r="V176">
            <v>317.13738153654356</v>
          </cell>
          <cell r="W176">
            <v>59.686513325684835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27.335923928160959</v>
          </cell>
          <cell r="AD176">
            <v>0</v>
          </cell>
          <cell r="AE176">
            <v>0</v>
          </cell>
          <cell r="AF176">
            <v>0</v>
          </cell>
          <cell r="AG176">
            <v>8.1890053387620174</v>
          </cell>
          <cell r="AH176">
            <v>0</v>
          </cell>
          <cell r="AI176">
            <v>0</v>
          </cell>
          <cell r="AJ176">
            <v>5.760562583731085</v>
          </cell>
          <cell r="AK176">
            <v>2.978305785393617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V176">
            <v>4225.6825879503285</v>
          </cell>
          <cell r="BX176">
            <v>6526.7750348920008</v>
          </cell>
          <cell r="BY176">
            <v>1645.9730403609483</v>
          </cell>
          <cell r="BZ176">
            <v>80297.608666223823</v>
          </cell>
        </row>
        <row r="177">
          <cell r="H177">
            <v>98233.539335615525</v>
          </cell>
          <cell r="I177">
            <v>0</v>
          </cell>
          <cell r="J177">
            <v>0</v>
          </cell>
          <cell r="K177">
            <v>375.26866205072241</v>
          </cell>
          <cell r="L177">
            <v>93256.4610484273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26.719204204501672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2.4063036776386846</v>
          </cell>
          <cell r="AD177">
            <v>5.2907309968752605</v>
          </cell>
          <cell r="AE177">
            <v>0</v>
          </cell>
          <cell r="AF177">
            <v>0</v>
          </cell>
          <cell r="AG177">
            <v>27.569292033404821</v>
          </cell>
          <cell r="AH177">
            <v>0</v>
          </cell>
          <cell r="AI177">
            <v>0.49305189773162933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9.2601530038371145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V177">
            <v>93391.031879996648</v>
          </cell>
          <cell r="BX177">
            <v>53090.315569120125</v>
          </cell>
          <cell r="BY177">
            <v>87150.470514974702</v>
          </cell>
          <cell r="BZ177">
            <v>425568.825745999</v>
          </cell>
        </row>
        <row r="178">
          <cell r="H178">
            <v>101.16466229828653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65792.934963316031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79.152374223797111</v>
          </cell>
          <cell r="S178">
            <v>0</v>
          </cell>
          <cell r="T178">
            <v>32.941448633524004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390.99658756783083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V178">
            <v>84333.51632664814</v>
          </cell>
          <cell r="BX178">
            <v>17534.775495390542</v>
          </cell>
          <cell r="BY178">
            <v>25224.843786185829</v>
          </cell>
          <cell r="BZ178">
            <v>193490.32564426397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29.613457720224538</v>
          </cell>
          <cell r="N179">
            <v>7003.9187926732729</v>
          </cell>
          <cell r="O179">
            <v>195.28983057399918</v>
          </cell>
          <cell r="P179">
            <v>0</v>
          </cell>
          <cell r="Q179">
            <v>0</v>
          </cell>
          <cell r="R179">
            <v>0.36397692798406206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110.05064371624098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737.02752885004816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V179">
            <v>9894.8968979363963</v>
          </cell>
          <cell r="BX179">
            <v>1824.769657855343</v>
          </cell>
          <cell r="BY179">
            <v>6686.811916516056</v>
          </cell>
          <cell r="BZ179">
            <v>26482.742702769567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351.21575542519162</v>
          </cell>
          <cell r="N180">
            <v>0</v>
          </cell>
          <cell r="O180">
            <v>9031.7706607265209</v>
          </cell>
          <cell r="P180">
            <v>1243.7635697272451</v>
          </cell>
          <cell r="Q180">
            <v>0</v>
          </cell>
          <cell r="R180">
            <v>1.4269014319502686</v>
          </cell>
          <cell r="S180">
            <v>0</v>
          </cell>
          <cell r="T180">
            <v>1.164200262567554</v>
          </cell>
          <cell r="U180">
            <v>114.10719694674528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6.4481877130787995</v>
          </cell>
          <cell r="AD180">
            <v>29.583531909114818</v>
          </cell>
          <cell r="AE180">
            <v>0</v>
          </cell>
          <cell r="AF180">
            <v>0</v>
          </cell>
          <cell r="AG180">
            <v>96.716932626357547</v>
          </cell>
          <cell r="AH180">
            <v>0</v>
          </cell>
          <cell r="AI180">
            <v>0</v>
          </cell>
          <cell r="AJ180">
            <v>5.6362270681788198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V180">
            <v>14022.715150201153</v>
          </cell>
          <cell r="BX180">
            <v>2752.7436002229729</v>
          </cell>
          <cell r="BY180">
            <v>5634.6773737242365</v>
          </cell>
          <cell r="BZ180">
            <v>33291.96928798531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6293.1514719346424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126.56836013060847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1.4643636580100896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11.492150640540324</v>
          </cell>
          <cell r="BK181">
            <v>0.28469177303968951</v>
          </cell>
          <cell r="BL181">
            <v>0.24246060765605135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V181">
            <v>18.511750880593013</v>
          </cell>
          <cell r="BX181">
            <v>264.08273994945557</v>
          </cell>
          <cell r="BY181">
            <v>793.82960138040937</v>
          </cell>
          <cell r="BZ181">
            <v>7509.627590954954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53.39869103421173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2384.4794714359746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162.95984754673108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V182">
            <v>60660.327752669895</v>
          </cell>
          <cell r="BX182">
            <v>47650.582430669492</v>
          </cell>
          <cell r="BY182">
            <v>21681.677514913674</v>
          </cell>
          <cell r="BZ182">
            <v>132593.42570826996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189.46241738486717</v>
          </cell>
          <cell r="L183">
            <v>0</v>
          </cell>
          <cell r="M183">
            <v>0</v>
          </cell>
          <cell r="N183">
            <v>72.886130821001998</v>
          </cell>
          <cell r="O183">
            <v>1.4317914849755096</v>
          </cell>
          <cell r="P183">
            <v>62.414489851026104</v>
          </cell>
          <cell r="Q183">
            <v>0</v>
          </cell>
          <cell r="R183">
            <v>4803.4624681884243</v>
          </cell>
          <cell r="S183">
            <v>3.9661947052457096</v>
          </cell>
          <cell r="T183">
            <v>283.64280527470066</v>
          </cell>
          <cell r="U183">
            <v>632.22591263714048</v>
          </cell>
          <cell r="V183">
            <v>0</v>
          </cell>
          <cell r="W183">
            <v>54.156410503435687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V183">
            <v>57793.842610355678</v>
          </cell>
          <cell r="BX183">
            <v>13575.230115738963</v>
          </cell>
          <cell r="BY183">
            <v>23191.120224452228</v>
          </cell>
          <cell r="BZ183">
            <v>100663.84157139769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4598.7599215282507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V184">
            <v>22217.635503594629</v>
          </cell>
          <cell r="BX184">
            <v>3812.9433497412028</v>
          </cell>
          <cell r="BY184">
            <v>13537.85870219788</v>
          </cell>
          <cell r="BZ184">
            <v>44167.197477061964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1.0780115528518512</v>
          </cell>
          <cell r="M185">
            <v>219.78693400615538</v>
          </cell>
          <cell r="N185">
            <v>21.378687206826353</v>
          </cell>
          <cell r="O185">
            <v>13.111996253608471</v>
          </cell>
          <cell r="P185">
            <v>138.13218706770516</v>
          </cell>
          <cell r="Q185">
            <v>0</v>
          </cell>
          <cell r="R185">
            <v>214.81024299608427</v>
          </cell>
          <cell r="S185">
            <v>0</v>
          </cell>
          <cell r="T185">
            <v>7047.9553875825877</v>
          </cell>
          <cell r="U185">
            <v>17.031879893297297</v>
          </cell>
          <cell r="V185">
            <v>0</v>
          </cell>
          <cell r="W185">
            <v>295.6617310222631</v>
          </cell>
          <cell r="X185">
            <v>0</v>
          </cell>
          <cell r="Y185">
            <v>0</v>
          </cell>
          <cell r="Z185">
            <v>115.61901794275124</v>
          </cell>
          <cell r="AA185">
            <v>0</v>
          </cell>
          <cell r="AB185">
            <v>2.4675120596271918</v>
          </cell>
          <cell r="AC185">
            <v>370.68021792230667</v>
          </cell>
          <cell r="AD185">
            <v>60.208520193356541</v>
          </cell>
          <cell r="AE185">
            <v>0</v>
          </cell>
          <cell r="AF185">
            <v>0</v>
          </cell>
          <cell r="AG185">
            <v>175.02252386908293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V185">
            <v>25213.698771810083</v>
          </cell>
          <cell r="BX185">
            <v>5476.8564411986672</v>
          </cell>
          <cell r="BY185">
            <v>9647.0984425972038</v>
          </cell>
          <cell r="BZ185">
            <v>49030.598505174457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891.12269138262593</v>
          </cell>
          <cell r="L186">
            <v>0</v>
          </cell>
          <cell r="M186">
            <v>1.2721211493940714</v>
          </cell>
          <cell r="N186">
            <v>6.9959611282172265</v>
          </cell>
          <cell r="O186">
            <v>0</v>
          </cell>
          <cell r="P186">
            <v>0</v>
          </cell>
          <cell r="Q186">
            <v>0</v>
          </cell>
          <cell r="R186">
            <v>420.19289430997168</v>
          </cell>
          <cell r="S186">
            <v>0</v>
          </cell>
          <cell r="T186">
            <v>43.409964822168192</v>
          </cell>
          <cell r="U186">
            <v>53062.974205033177</v>
          </cell>
          <cell r="V186">
            <v>27.996954236370129</v>
          </cell>
          <cell r="W186">
            <v>486.13904043193537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40.374441926341959</v>
          </cell>
          <cell r="AD186">
            <v>6.7242119369540365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7.5972998398804554</v>
          </cell>
          <cell r="AK186">
            <v>3.298817983060482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V186">
            <v>21590.769417027135</v>
          </cell>
          <cell r="BX186">
            <v>5962.2688535505677</v>
          </cell>
          <cell r="BY186">
            <v>21755.196688219319</v>
          </cell>
          <cell r="BZ186">
            <v>104306.33356297712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2287.0007075456947</v>
          </cell>
          <cell r="L187">
            <v>0</v>
          </cell>
          <cell r="M187">
            <v>0</v>
          </cell>
          <cell r="N187">
            <v>403.24656940916242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1.5783154234331584</v>
          </cell>
          <cell r="U187">
            <v>177.01192638842812</v>
          </cell>
          <cell r="V187">
            <v>28847.783788664743</v>
          </cell>
          <cell r="W187">
            <v>1393.0989080112738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88.213895014300888</v>
          </cell>
          <cell r="AE187">
            <v>0</v>
          </cell>
          <cell r="AF187">
            <v>0</v>
          </cell>
          <cell r="AG187">
            <v>3407.4827414085671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V187">
            <v>53139.20195700301</v>
          </cell>
          <cell r="BX187">
            <v>12933.962328141843</v>
          </cell>
          <cell r="BY187">
            <v>18011.100110629228</v>
          </cell>
          <cell r="BZ187">
            <v>120689.68124763967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11.516391713078752</v>
          </cell>
          <cell r="L188">
            <v>0</v>
          </cell>
          <cell r="M188">
            <v>187.24079363642323</v>
          </cell>
          <cell r="N188">
            <v>0</v>
          </cell>
          <cell r="O188">
            <v>0</v>
          </cell>
          <cell r="P188">
            <v>5.068005955851099</v>
          </cell>
          <cell r="Q188">
            <v>0</v>
          </cell>
          <cell r="R188">
            <v>6.7752538119947934</v>
          </cell>
          <cell r="S188">
            <v>0</v>
          </cell>
          <cell r="T188">
            <v>37.164406950669942</v>
          </cell>
          <cell r="U188">
            <v>8.3556311632836824</v>
          </cell>
          <cell r="V188">
            <v>1086.291964377627</v>
          </cell>
          <cell r="W188">
            <v>36758.219186979382</v>
          </cell>
          <cell r="X188">
            <v>0</v>
          </cell>
          <cell r="Y188">
            <v>10.229717544068166</v>
          </cell>
          <cell r="Z188">
            <v>49.489098999945483</v>
          </cell>
          <cell r="AA188">
            <v>0</v>
          </cell>
          <cell r="AB188">
            <v>0</v>
          </cell>
          <cell r="AC188">
            <v>608.55520852119173</v>
          </cell>
          <cell r="AD188">
            <v>561.67995426998596</v>
          </cell>
          <cell r="AE188">
            <v>0</v>
          </cell>
          <cell r="AF188">
            <v>0</v>
          </cell>
          <cell r="AG188">
            <v>83.785067686739779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V188">
            <v>22531.755978931469</v>
          </cell>
          <cell r="BX188">
            <v>6974.8623181006024</v>
          </cell>
          <cell r="BY188">
            <v>9634.2054758323466</v>
          </cell>
          <cell r="BZ188">
            <v>78555.194454474666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69.574599200019378</v>
          </cell>
          <cell r="V189">
            <v>0</v>
          </cell>
          <cell r="W189">
            <v>0</v>
          </cell>
          <cell r="X189">
            <v>1013.775206386505</v>
          </cell>
          <cell r="Y189">
            <v>0</v>
          </cell>
          <cell r="Z189">
            <v>224.22758091192378</v>
          </cell>
          <cell r="AA189">
            <v>0</v>
          </cell>
          <cell r="AB189">
            <v>0</v>
          </cell>
          <cell r="AC189">
            <v>0</v>
          </cell>
          <cell r="AD189">
            <v>37.496511325415462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V189">
            <v>29394.609514066397</v>
          </cell>
          <cell r="BX189">
            <v>6738.3958191582142</v>
          </cell>
          <cell r="BY189">
            <v>9806.0810335904353</v>
          </cell>
          <cell r="BZ189">
            <v>47284.160264638907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96.991801916865654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259.60438645774713</v>
          </cell>
          <cell r="X190">
            <v>0</v>
          </cell>
          <cell r="Y190">
            <v>7624.4134543130049</v>
          </cell>
          <cell r="Z190">
            <v>125.33841034477911</v>
          </cell>
          <cell r="AA190">
            <v>0</v>
          </cell>
          <cell r="AB190">
            <v>0</v>
          </cell>
          <cell r="AC190">
            <v>0</v>
          </cell>
          <cell r="AD190">
            <v>11.511620864097495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V190">
            <v>40129.839108509324</v>
          </cell>
          <cell r="BX190">
            <v>9021.2266158514922</v>
          </cell>
          <cell r="BY190">
            <v>14426.093419960464</v>
          </cell>
          <cell r="BZ190">
            <v>71695.018818217766</v>
          </cell>
        </row>
        <row r="191"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30.975594355314083</v>
          </cell>
          <cell r="S191">
            <v>0</v>
          </cell>
          <cell r="T191">
            <v>0</v>
          </cell>
          <cell r="U191">
            <v>2.7351539130607234</v>
          </cell>
          <cell r="V191">
            <v>11.518003318933824</v>
          </cell>
          <cell r="W191">
            <v>81.972649325594304</v>
          </cell>
          <cell r="X191">
            <v>0</v>
          </cell>
          <cell r="Y191">
            <v>274.67077524396461</v>
          </cell>
          <cell r="Z191">
            <v>1396.4181787540192</v>
          </cell>
          <cell r="AA191">
            <v>0</v>
          </cell>
          <cell r="AB191">
            <v>0</v>
          </cell>
          <cell r="AC191">
            <v>229.10324185725088</v>
          </cell>
          <cell r="AD191">
            <v>235.20808584773283</v>
          </cell>
          <cell r="AE191">
            <v>0</v>
          </cell>
          <cell r="AF191">
            <v>0</v>
          </cell>
          <cell r="AG191">
            <v>13.072064394784423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V191">
            <v>41912.246744191994</v>
          </cell>
          <cell r="BX191">
            <v>10552.631337285266</v>
          </cell>
          <cell r="BY191">
            <v>15226.413878885038</v>
          </cell>
          <cell r="BZ191">
            <v>69966.965707372947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36.112895028205514</v>
          </cell>
          <cell r="Q192">
            <v>0</v>
          </cell>
          <cell r="R192">
            <v>0</v>
          </cell>
          <cell r="S192">
            <v>0</v>
          </cell>
          <cell r="T192">
            <v>866.43025244471403</v>
          </cell>
          <cell r="U192">
            <v>0</v>
          </cell>
          <cell r="V192">
            <v>0</v>
          </cell>
          <cell r="W192">
            <v>16.04492552424157</v>
          </cell>
          <cell r="X192">
            <v>0</v>
          </cell>
          <cell r="Y192">
            <v>624.67710238717541</v>
          </cell>
          <cell r="Z192">
            <v>63.813075781974817</v>
          </cell>
          <cell r="AA192">
            <v>6746.535134483629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V192">
            <v>40967.029781626974</v>
          </cell>
          <cell r="BX192">
            <v>7966.4532393830732</v>
          </cell>
          <cell r="BY192">
            <v>10354.99190177395</v>
          </cell>
          <cell r="BZ192">
            <v>67642.088308433929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146.53976344249136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596.86012420321526</v>
          </cell>
          <cell r="AC193">
            <v>38.044939488986927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V193">
            <v>4322.8842810238048</v>
          </cell>
          <cell r="BX193">
            <v>1084.6377272454513</v>
          </cell>
          <cell r="BY193">
            <v>74.776156212018208</v>
          </cell>
          <cell r="BZ193">
            <v>6263.7429916159681</v>
          </cell>
        </row>
        <row r="194">
          <cell r="H194">
            <v>0</v>
          </cell>
          <cell r="I194">
            <v>0</v>
          </cell>
          <cell r="J194">
            <v>0</v>
          </cell>
          <cell r="K194">
            <v>3.0236422735671931</v>
          </cell>
          <cell r="L194">
            <v>0</v>
          </cell>
          <cell r="M194">
            <v>71.611120924794704</v>
          </cell>
          <cell r="N194">
            <v>305.23043286870399</v>
          </cell>
          <cell r="O194">
            <v>0</v>
          </cell>
          <cell r="P194">
            <v>0</v>
          </cell>
          <cell r="Q194">
            <v>0</v>
          </cell>
          <cell r="R194">
            <v>0.26630414770646871</v>
          </cell>
          <cell r="S194">
            <v>0</v>
          </cell>
          <cell r="T194">
            <v>0</v>
          </cell>
          <cell r="U194">
            <v>2.2853978812898257</v>
          </cell>
          <cell r="V194">
            <v>0</v>
          </cell>
          <cell r="W194">
            <v>329.61247015533297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14698.290885214587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V194">
            <v>20178.878421663434</v>
          </cell>
          <cell r="BX194">
            <v>3852.6099958023642</v>
          </cell>
          <cell r="BY194">
            <v>7895.6874198138385</v>
          </cell>
          <cell r="BZ194">
            <v>47337.496090745619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24.169915999892719</v>
          </cell>
          <cell r="O195">
            <v>0</v>
          </cell>
          <cell r="P195">
            <v>2.9264242683387751</v>
          </cell>
          <cell r="Q195">
            <v>0</v>
          </cell>
          <cell r="R195">
            <v>0</v>
          </cell>
          <cell r="S195">
            <v>0</v>
          </cell>
          <cell r="T195">
            <v>28.689891281023506</v>
          </cell>
          <cell r="U195">
            <v>0</v>
          </cell>
          <cell r="V195">
            <v>0</v>
          </cell>
          <cell r="W195">
            <v>433.55701520123159</v>
          </cell>
          <cell r="X195">
            <v>473.08030794440623</v>
          </cell>
          <cell r="Y195">
            <v>2.7509015673283912</v>
          </cell>
          <cell r="Z195">
            <v>28.011847748798452</v>
          </cell>
          <cell r="AA195">
            <v>0</v>
          </cell>
          <cell r="AB195">
            <v>0</v>
          </cell>
          <cell r="AC195">
            <v>0</v>
          </cell>
          <cell r="AD195">
            <v>5573.5647961499471</v>
          </cell>
          <cell r="AE195">
            <v>0</v>
          </cell>
          <cell r="AF195">
            <v>0</v>
          </cell>
          <cell r="AG195">
            <v>14.951474882523991</v>
          </cell>
          <cell r="AH195">
            <v>207.21408162737114</v>
          </cell>
          <cell r="AI195">
            <v>13.580700964377954</v>
          </cell>
          <cell r="AJ195">
            <v>0</v>
          </cell>
          <cell r="AK195">
            <v>2.1286904001229345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V195">
            <v>0</v>
          </cell>
          <cell r="BX195">
            <v>310.88976324579482</v>
          </cell>
          <cell r="BY195">
            <v>107.02616794074655</v>
          </cell>
          <cell r="BZ195">
            <v>7222.5419792219036</v>
          </cell>
        </row>
        <row r="196">
          <cell r="H196">
            <v>0</v>
          </cell>
          <cell r="I196">
            <v>0</v>
          </cell>
          <cell r="J196">
            <v>0</v>
          </cell>
          <cell r="K196">
            <v>839.78427548449599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292.20785824023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78058.668055124886</v>
          </cell>
          <cell r="AF196">
            <v>0</v>
          </cell>
          <cell r="AG196">
            <v>0</v>
          </cell>
          <cell r="AH196">
            <v>2669.5328667231129</v>
          </cell>
          <cell r="AI196">
            <v>0</v>
          </cell>
          <cell r="AJ196">
            <v>29.73055996780441</v>
          </cell>
          <cell r="AK196">
            <v>0</v>
          </cell>
          <cell r="AL196">
            <v>691.37240157067424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543.02399815780996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2019.5882501110266</v>
          </cell>
          <cell r="AZ196">
            <v>0</v>
          </cell>
          <cell r="BA196">
            <v>114.67085599755951</v>
          </cell>
          <cell r="BB196">
            <v>53.821228337210826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32.312129809940757</v>
          </cell>
          <cell r="BR196">
            <v>0</v>
          </cell>
          <cell r="BS196">
            <v>0</v>
          </cell>
          <cell r="BT196">
            <v>0</v>
          </cell>
          <cell r="BV196">
            <v>15640.364815117347</v>
          </cell>
          <cell r="BX196">
            <v>19201.009815139485</v>
          </cell>
          <cell r="BY196">
            <v>424.75355226704784</v>
          </cell>
          <cell r="BZ196">
            <v>120610.84066204862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16000.611428910403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V197">
            <v>3.4674850629091175E-2</v>
          </cell>
          <cell r="BX197">
            <v>197.99505438249372</v>
          </cell>
          <cell r="BY197">
            <v>28.11597291801634</v>
          </cell>
          <cell r="BZ197">
            <v>16226.757131061542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131.15534237339097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13212.173817548501</v>
          </cell>
          <cell r="AH198">
            <v>2662.1068540529632</v>
          </cell>
          <cell r="AI198">
            <v>0</v>
          </cell>
          <cell r="AJ198">
            <v>15.414014204458807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296.31896861399912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1.1047616814468562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280.95583766935113</v>
          </cell>
          <cell r="BQ198">
            <v>0</v>
          </cell>
          <cell r="BR198">
            <v>50.066726425361757</v>
          </cell>
          <cell r="BS198">
            <v>0</v>
          </cell>
          <cell r="BT198">
            <v>0</v>
          </cell>
          <cell r="BV198">
            <v>4799.4185247592513</v>
          </cell>
          <cell r="BX198">
            <v>1576.7294442718417</v>
          </cell>
          <cell r="BY198">
            <v>2681.5939235197247</v>
          </cell>
          <cell r="BZ198">
            <v>25707.038215120287</v>
          </cell>
        </row>
        <row r="199">
          <cell r="H199">
            <v>0</v>
          </cell>
          <cell r="I199">
            <v>0</v>
          </cell>
          <cell r="J199">
            <v>0</v>
          </cell>
          <cell r="K199">
            <v>586.90923375972443</v>
          </cell>
          <cell r="L199">
            <v>0</v>
          </cell>
          <cell r="M199">
            <v>18.039900462027031</v>
          </cell>
          <cell r="N199">
            <v>925.28435751074937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3708.4143054052861</v>
          </cell>
          <cell r="V199">
            <v>0</v>
          </cell>
          <cell r="W199">
            <v>1487.9003995393705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260.17546617349353</v>
          </cell>
          <cell r="AD199">
            <v>0</v>
          </cell>
          <cell r="AE199">
            <v>255.33672329209779</v>
          </cell>
          <cell r="AF199">
            <v>6.6803467214416002E-3</v>
          </cell>
          <cell r="AG199">
            <v>103.79859990095426</v>
          </cell>
          <cell r="AH199">
            <v>456236.21200707788</v>
          </cell>
          <cell r="AI199">
            <v>18.945879419911904</v>
          </cell>
          <cell r="AJ199">
            <v>3890.684298232527</v>
          </cell>
          <cell r="AK199">
            <v>714.52633871802266</v>
          </cell>
          <cell r="AL199">
            <v>1406.2757705022568</v>
          </cell>
          <cell r="AM199">
            <v>0</v>
          </cell>
          <cell r="AN199">
            <v>0</v>
          </cell>
          <cell r="AO199">
            <v>28.970237892653625</v>
          </cell>
          <cell r="AP199">
            <v>0</v>
          </cell>
          <cell r="AQ199">
            <v>2251.5203728210545</v>
          </cell>
          <cell r="AR199">
            <v>0</v>
          </cell>
          <cell r="AS199">
            <v>0</v>
          </cell>
          <cell r="AT199">
            <v>0</v>
          </cell>
          <cell r="AU199">
            <v>11.207972771073491</v>
          </cell>
          <cell r="AV199">
            <v>0</v>
          </cell>
          <cell r="AW199">
            <v>0</v>
          </cell>
          <cell r="AX199">
            <v>0</v>
          </cell>
          <cell r="AY199">
            <v>2075.5029395256374</v>
          </cell>
          <cell r="AZ199">
            <v>0</v>
          </cell>
          <cell r="BA199">
            <v>0</v>
          </cell>
          <cell r="BB199">
            <v>1712.2763368075471</v>
          </cell>
          <cell r="BC199">
            <v>0</v>
          </cell>
          <cell r="BD199">
            <v>0</v>
          </cell>
          <cell r="BE199">
            <v>0</v>
          </cell>
          <cell r="BF199">
            <v>470.90212320263697</v>
          </cell>
          <cell r="BG199">
            <v>0</v>
          </cell>
          <cell r="BH199">
            <v>847.88692262423899</v>
          </cell>
          <cell r="BI199">
            <v>754.26061532923188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130.13213829421045</v>
          </cell>
          <cell r="BR199">
            <v>0</v>
          </cell>
          <cell r="BS199">
            <v>0</v>
          </cell>
          <cell r="BT199">
            <v>0</v>
          </cell>
          <cell r="BV199">
            <v>455.41403711888222</v>
          </cell>
          <cell r="BX199">
            <v>10428.532626220313</v>
          </cell>
          <cell r="BY199">
            <v>8016.0403927508296</v>
          </cell>
          <cell r="BZ199">
            <v>496795.1566756994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438.31564095263059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7.2180708451171673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45.041447686403181</v>
          </cell>
          <cell r="AE200">
            <v>0</v>
          </cell>
          <cell r="AF200">
            <v>0</v>
          </cell>
          <cell r="AG200">
            <v>21.062287861651534</v>
          </cell>
          <cell r="AH200">
            <v>896.3609973964609</v>
          </cell>
          <cell r="AI200">
            <v>31247.50548528523</v>
          </cell>
          <cell r="AJ200">
            <v>275.41215306861011</v>
          </cell>
          <cell r="AK200">
            <v>399.72615093121567</v>
          </cell>
          <cell r="AL200">
            <v>148.46585666171859</v>
          </cell>
          <cell r="AM200">
            <v>0</v>
          </cell>
          <cell r="AN200">
            <v>0</v>
          </cell>
          <cell r="AO200">
            <v>1.7057974075658791</v>
          </cell>
          <cell r="AP200">
            <v>0</v>
          </cell>
          <cell r="AQ200">
            <v>66.923311696405094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256.3944916358152</v>
          </cell>
          <cell r="AZ200">
            <v>0</v>
          </cell>
          <cell r="BA200">
            <v>0</v>
          </cell>
          <cell r="BB200">
            <v>1105.0718608739355</v>
          </cell>
          <cell r="BC200">
            <v>0</v>
          </cell>
          <cell r="BD200">
            <v>0</v>
          </cell>
          <cell r="BE200">
            <v>0</v>
          </cell>
          <cell r="BF200">
            <v>207.14720824447582</v>
          </cell>
          <cell r="BG200">
            <v>0</v>
          </cell>
          <cell r="BH200">
            <v>114.9561934850489</v>
          </cell>
          <cell r="BI200">
            <v>15.083022454189541</v>
          </cell>
          <cell r="BJ200">
            <v>0</v>
          </cell>
          <cell r="BK200">
            <v>19.039036520563158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1.7718299309795673</v>
          </cell>
          <cell r="BR200">
            <v>25.74279129922952</v>
          </cell>
          <cell r="BS200">
            <v>0</v>
          </cell>
          <cell r="BT200">
            <v>0</v>
          </cell>
          <cell r="BV200">
            <v>1011.870833741521</v>
          </cell>
          <cell r="BX200">
            <v>250.63047226851381</v>
          </cell>
          <cell r="BY200">
            <v>-4401.9577854070694</v>
          </cell>
          <cell r="BZ200">
            <v>32153.487154840204</v>
          </cell>
        </row>
        <row r="201">
          <cell r="H201">
            <v>0</v>
          </cell>
          <cell r="I201">
            <v>0</v>
          </cell>
          <cell r="J201">
            <v>0</v>
          </cell>
          <cell r="K201">
            <v>234.07057469415082</v>
          </cell>
          <cell r="L201">
            <v>2804.9371418986948</v>
          </cell>
          <cell r="M201">
            <v>18.046829166804386</v>
          </cell>
          <cell r="N201">
            <v>696.50553248606661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307.54569582513722</v>
          </cell>
          <cell r="U201">
            <v>261.33743962502285</v>
          </cell>
          <cell r="V201">
            <v>546.41804227963644</v>
          </cell>
          <cell r="W201">
            <v>626.35030814832498</v>
          </cell>
          <cell r="X201">
            <v>0</v>
          </cell>
          <cell r="Y201">
            <v>277.63460680701183</v>
          </cell>
          <cell r="Z201">
            <v>52.648512470603087</v>
          </cell>
          <cell r="AA201">
            <v>0</v>
          </cell>
          <cell r="AB201">
            <v>0</v>
          </cell>
          <cell r="AC201">
            <v>152.05286959253175</v>
          </cell>
          <cell r="AD201">
            <v>3.427973455843448</v>
          </cell>
          <cell r="AE201">
            <v>0</v>
          </cell>
          <cell r="AF201">
            <v>0</v>
          </cell>
          <cell r="AG201">
            <v>0</v>
          </cell>
          <cell r="AH201">
            <v>3440.5787438853404</v>
          </cell>
          <cell r="AI201">
            <v>5.8757753325027879</v>
          </cell>
          <cell r="AJ201">
            <v>182527.75887810165</v>
          </cell>
          <cell r="AK201">
            <v>4390.8221103055539</v>
          </cell>
          <cell r="AL201">
            <v>641.21715564330248</v>
          </cell>
          <cell r="AM201">
            <v>0</v>
          </cell>
          <cell r="AN201">
            <v>0</v>
          </cell>
          <cell r="AO201">
            <v>21.358954143080723</v>
          </cell>
          <cell r="AP201">
            <v>0</v>
          </cell>
          <cell r="AQ201">
            <v>1780.5136607792633</v>
          </cell>
          <cell r="AR201">
            <v>181.03745562283399</v>
          </cell>
          <cell r="AS201">
            <v>0</v>
          </cell>
          <cell r="AT201">
            <v>43.415985383002756</v>
          </cell>
          <cell r="AU201">
            <v>1033.7427987776002</v>
          </cell>
          <cell r="AV201">
            <v>0</v>
          </cell>
          <cell r="AW201">
            <v>0</v>
          </cell>
          <cell r="AX201">
            <v>0</v>
          </cell>
          <cell r="AY201">
            <v>246.02623683101805</v>
          </cell>
          <cell r="AZ201">
            <v>0</v>
          </cell>
          <cell r="BA201">
            <v>726.56946873673155</v>
          </cell>
          <cell r="BB201">
            <v>172.38732829161287</v>
          </cell>
          <cell r="BC201">
            <v>0</v>
          </cell>
          <cell r="BD201">
            <v>0</v>
          </cell>
          <cell r="BE201">
            <v>0.29127690604689288</v>
          </cell>
          <cell r="BF201">
            <v>0</v>
          </cell>
          <cell r="BG201">
            <v>0</v>
          </cell>
          <cell r="BH201">
            <v>0</v>
          </cell>
          <cell r="BI201">
            <v>791.74576429212482</v>
          </cell>
          <cell r="BJ201">
            <v>282.78412600266205</v>
          </cell>
          <cell r="BK201">
            <v>218.17351973831376</v>
          </cell>
          <cell r="BL201">
            <v>886.19858213524878</v>
          </cell>
          <cell r="BM201">
            <v>3.9185569293632274</v>
          </cell>
          <cell r="BN201">
            <v>5.4239110151792875</v>
          </cell>
          <cell r="BO201">
            <v>119.47784678942898</v>
          </cell>
          <cell r="BP201">
            <v>0</v>
          </cell>
          <cell r="BQ201">
            <v>336.09169887329313</v>
          </cell>
          <cell r="BR201">
            <v>415.3406757189843</v>
          </cell>
          <cell r="BS201">
            <v>0</v>
          </cell>
          <cell r="BT201">
            <v>0</v>
          </cell>
          <cell r="BV201">
            <v>531.45741758813142</v>
          </cell>
          <cell r="BX201">
            <v>11750.817575115016</v>
          </cell>
          <cell r="BY201">
            <v>-189683.60431218665</v>
          </cell>
          <cell r="BZ201">
            <v>26850.396717200347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3440.669227357293</v>
          </cell>
          <cell r="M202">
            <v>184.92727736475254</v>
          </cell>
          <cell r="N202">
            <v>565.74310976750132</v>
          </cell>
          <cell r="O202">
            <v>0</v>
          </cell>
          <cell r="P202">
            <v>49.241406428202687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105.86132687426367</v>
          </cell>
          <cell r="V202">
            <v>0</v>
          </cell>
          <cell r="W202">
            <v>1424.3403841072163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57.978219991580538</v>
          </cell>
          <cell r="AD202">
            <v>0</v>
          </cell>
          <cell r="AE202">
            <v>58.419031677941504</v>
          </cell>
          <cell r="AF202">
            <v>0</v>
          </cell>
          <cell r="AG202">
            <v>0</v>
          </cell>
          <cell r="AH202">
            <v>2335.6183210696163</v>
          </cell>
          <cell r="AI202">
            <v>2403.3890675834746</v>
          </cell>
          <cell r="AJ202">
            <v>5963.7511319002579</v>
          </cell>
          <cell r="AK202">
            <v>117334.9196398981</v>
          </cell>
          <cell r="AL202">
            <v>61.255179345201725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2576.936981403082</v>
          </cell>
          <cell r="AR202">
            <v>0</v>
          </cell>
          <cell r="AS202">
            <v>0</v>
          </cell>
          <cell r="AT202">
            <v>538.41324309702122</v>
          </cell>
          <cell r="AU202">
            <v>308.04964906686411</v>
          </cell>
          <cell r="AV202">
            <v>0</v>
          </cell>
          <cell r="AW202">
            <v>0</v>
          </cell>
          <cell r="AX202">
            <v>0</v>
          </cell>
          <cell r="AY202">
            <v>123.8111627933079</v>
          </cell>
          <cell r="AZ202">
            <v>0</v>
          </cell>
          <cell r="BA202">
            <v>870.96130020633586</v>
          </cell>
          <cell r="BB202">
            <v>117.23508042766343</v>
          </cell>
          <cell r="BC202">
            <v>0</v>
          </cell>
          <cell r="BD202">
            <v>0</v>
          </cell>
          <cell r="BE202">
            <v>2.0957611965530112</v>
          </cell>
          <cell r="BF202">
            <v>92.861250651566721</v>
          </cell>
          <cell r="BG202">
            <v>0</v>
          </cell>
          <cell r="BH202">
            <v>1101.829330123961</v>
          </cell>
          <cell r="BI202">
            <v>27.301607187019894</v>
          </cell>
          <cell r="BJ202">
            <v>0.83265746777930261</v>
          </cell>
          <cell r="BK202">
            <v>2.3566407150441333</v>
          </cell>
          <cell r="BL202">
            <v>0</v>
          </cell>
          <cell r="BM202">
            <v>0</v>
          </cell>
          <cell r="BN202">
            <v>0</v>
          </cell>
          <cell r="BO202">
            <v>25.959734505728349</v>
          </cell>
          <cell r="BP202">
            <v>0</v>
          </cell>
          <cell r="BQ202">
            <v>334.78726545858927</v>
          </cell>
          <cell r="BR202">
            <v>203.48301996987772</v>
          </cell>
          <cell r="BS202">
            <v>0</v>
          </cell>
          <cell r="BT202">
            <v>0</v>
          </cell>
          <cell r="BV202">
            <v>0</v>
          </cell>
          <cell r="BX202">
            <v>1790.1409848410376</v>
          </cell>
          <cell r="BY202">
            <v>-126857.42146659475</v>
          </cell>
          <cell r="BZ202">
            <v>15245.747525882078</v>
          </cell>
        </row>
        <row r="203">
          <cell r="H203">
            <v>0</v>
          </cell>
          <cell r="I203">
            <v>0</v>
          </cell>
          <cell r="J203">
            <v>0</v>
          </cell>
          <cell r="K203">
            <v>382.29225549880994</v>
          </cell>
          <cell r="L203">
            <v>561.80151028995476</v>
          </cell>
          <cell r="M203">
            <v>1044.1467004971091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450.99811396487297</v>
          </cell>
          <cell r="V203">
            <v>0</v>
          </cell>
          <cell r="W203">
            <v>1607.2227219602285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41.362725085233045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5316.0056707869935</v>
          </cell>
          <cell r="AI203">
            <v>282.92363712717224</v>
          </cell>
          <cell r="AJ203">
            <v>7487.1948310113212</v>
          </cell>
          <cell r="AK203">
            <v>988.56959068639037</v>
          </cell>
          <cell r="AL203">
            <v>58648.889555184003</v>
          </cell>
          <cell r="AM203">
            <v>86.036265806242739</v>
          </cell>
          <cell r="AN203">
            <v>0</v>
          </cell>
          <cell r="AO203">
            <v>136.43459268552743</v>
          </cell>
          <cell r="AP203">
            <v>0</v>
          </cell>
          <cell r="AQ203">
            <v>1048.0536048397521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8.3855488065938975</v>
          </cell>
          <cell r="BB203">
            <v>0</v>
          </cell>
          <cell r="BC203">
            <v>0</v>
          </cell>
          <cell r="BD203">
            <v>62.577804799431448</v>
          </cell>
          <cell r="BE203">
            <v>0</v>
          </cell>
          <cell r="BF203">
            <v>830.54440069314171</v>
          </cell>
          <cell r="BG203">
            <v>0</v>
          </cell>
          <cell r="BH203">
            <v>211.59128600063903</v>
          </cell>
          <cell r="BI203">
            <v>633.09414021636883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2.5045051721334679</v>
          </cell>
          <cell r="BP203">
            <v>0</v>
          </cell>
          <cell r="BQ203">
            <v>0</v>
          </cell>
          <cell r="BR203">
            <v>17.717115490520239</v>
          </cell>
          <cell r="BS203">
            <v>0</v>
          </cell>
          <cell r="BT203">
            <v>0</v>
          </cell>
          <cell r="BV203">
            <v>40310.221560667087</v>
          </cell>
          <cell r="BX203">
            <v>795.85048009026605</v>
          </cell>
          <cell r="BY203">
            <v>-56016.979886065819</v>
          </cell>
          <cell r="BZ203">
            <v>64937.438731293965</v>
          </cell>
        </row>
        <row r="204"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4919.4864912701387</v>
          </cell>
          <cell r="AN204">
            <v>0</v>
          </cell>
          <cell r="AO204">
            <v>60.070817333854741</v>
          </cell>
          <cell r="AP204">
            <v>0</v>
          </cell>
          <cell r="AQ204">
            <v>722.0748531475881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1.9392887640700631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V204">
            <v>30432.568973281694</v>
          </cell>
          <cell r="BX204">
            <v>26.781605412804851</v>
          </cell>
          <cell r="BY204">
            <v>-8211.7364345041042</v>
          </cell>
          <cell r="BZ204">
            <v>27951.185594706047</v>
          </cell>
        </row>
        <row r="205"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16196.743983439892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41.028970925932299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V205">
            <v>15590.385117866466</v>
          </cell>
          <cell r="BX205">
            <v>33.569289086483074</v>
          </cell>
          <cell r="BY205">
            <v>-2643.4287230858754</v>
          </cell>
          <cell r="BZ205">
            <v>29218.2986382329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100.8516605465105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720.36065698865434</v>
          </cell>
          <cell r="AI206">
            <v>2.4717874182747854</v>
          </cell>
          <cell r="AJ206">
            <v>0</v>
          </cell>
          <cell r="AK206">
            <v>21.097700576640719</v>
          </cell>
          <cell r="AL206">
            <v>810.93164406586118</v>
          </cell>
          <cell r="AM206">
            <v>220.06769269819262</v>
          </cell>
          <cell r="AN206">
            <v>0</v>
          </cell>
          <cell r="AO206">
            <v>40764.242691208012</v>
          </cell>
          <cell r="AP206">
            <v>319.73487996879987</v>
          </cell>
          <cell r="AQ206">
            <v>1.1599711481206236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10.839760708990124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3.0668271506955902</v>
          </cell>
          <cell r="BI206">
            <v>4.5707987227580924</v>
          </cell>
          <cell r="BJ206">
            <v>244.44612485226995</v>
          </cell>
          <cell r="BK206">
            <v>0</v>
          </cell>
          <cell r="BL206">
            <v>64.746006774181808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5.1176352861421099</v>
          </cell>
          <cell r="BS206">
            <v>0</v>
          </cell>
          <cell r="BT206">
            <v>0</v>
          </cell>
          <cell r="BV206">
            <v>9530.7470622045876</v>
          </cell>
          <cell r="BX206">
            <v>704.48587538632194</v>
          </cell>
          <cell r="BY206">
            <v>0</v>
          </cell>
          <cell r="BZ206">
            <v>53528.938775705014</v>
          </cell>
        </row>
        <row r="207"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3.2612015235900356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10564.302864786639</v>
          </cell>
          <cell r="AQ207">
            <v>10.699807665520899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10.411782709187497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V207">
            <v>305.89208184634651</v>
          </cell>
          <cell r="BX207">
            <v>64.992130354998281</v>
          </cell>
          <cell r="BY207">
            <v>4971.9912895387151</v>
          </cell>
          <cell r="BZ207">
            <v>15931.551158424998</v>
          </cell>
        </row>
        <row r="208">
          <cell r="H208">
            <v>28138.191453141357</v>
          </cell>
          <cell r="I208">
            <v>0</v>
          </cell>
          <cell r="J208">
            <v>0</v>
          </cell>
          <cell r="K208">
            <v>168.0971955530369</v>
          </cell>
          <cell r="L208">
            <v>202.72509442998489</v>
          </cell>
          <cell r="M208">
            <v>0</v>
          </cell>
          <cell r="N208">
            <v>0</v>
          </cell>
          <cell r="O208">
            <v>49.144563848917358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72.845650590914602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10.750913977639522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1897.6101959662958</v>
          </cell>
          <cell r="AI208">
            <v>7.2826733797304239</v>
          </cell>
          <cell r="AJ208">
            <v>3837.2270496183805</v>
          </cell>
          <cell r="AK208">
            <v>2650.0774191770715</v>
          </cell>
          <cell r="AL208">
            <v>3.1766126978470375</v>
          </cell>
          <cell r="AM208">
            <v>0</v>
          </cell>
          <cell r="AN208">
            <v>0</v>
          </cell>
          <cell r="AO208">
            <v>15.919388916128703</v>
          </cell>
          <cell r="AP208">
            <v>6.2751474858614076</v>
          </cell>
          <cell r="AQ208">
            <v>120494.67035077509</v>
          </cell>
          <cell r="AR208">
            <v>0.3760593584909937</v>
          </cell>
          <cell r="AS208">
            <v>10.129102982244197</v>
          </cell>
          <cell r="AT208">
            <v>0</v>
          </cell>
          <cell r="AU208">
            <v>193.55985371077412</v>
          </cell>
          <cell r="AV208">
            <v>0</v>
          </cell>
          <cell r="AW208">
            <v>0</v>
          </cell>
          <cell r="AX208">
            <v>0</v>
          </cell>
          <cell r="AY208">
            <v>203.56334319623107</v>
          </cell>
          <cell r="AZ208">
            <v>0</v>
          </cell>
          <cell r="BA208">
            <v>12.832737277786601</v>
          </cell>
          <cell r="BB208">
            <v>3.1997619927362448</v>
          </cell>
          <cell r="BC208">
            <v>0</v>
          </cell>
          <cell r="BD208">
            <v>0</v>
          </cell>
          <cell r="BE208">
            <v>0</v>
          </cell>
          <cell r="BF208">
            <v>34.920581470344615</v>
          </cell>
          <cell r="BG208">
            <v>0</v>
          </cell>
          <cell r="BH208">
            <v>477.22555950595506</v>
          </cell>
          <cell r="BI208">
            <v>977.42259731445597</v>
          </cell>
          <cell r="BJ208">
            <v>10.373287833449705</v>
          </cell>
          <cell r="BK208">
            <v>88.702907650672216</v>
          </cell>
          <cell r="BL208">
            <v>51.412353723284824</v>
          </cell>
          <cell r="BM208">
            <v>0</v>
          </cell>
          <cell r="BN208">
            <v>370.79203599982287</v>
          </cell>
          <cell r="BO208">
            <v>386.94231389215349</v>
          </cell>
          <cell r="BP208">
            <v>0</v>
          </cell>
          <cell r="BQ208">
            <v>0</v>
          </cell>
          <cell r="BR208">
            <v>104.35567169904368</v>
          </cell>
          <cell r="BS208">
            <v>0</v>
          </cell>
          <cell r="BT208">
            <v>0</v>
          </cell>
          <cell r="BV208">
            <v>86525.096805663212</v>
          </cell>
          <cell r="BX208">
            <v>3240.6442961104103</v>
          </cell>
          <cell r="BY208">
            <v>2634.5641442920924</v>
          </cell>
          <cell r="BZ208">
            <v>252880.10712323143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2754.5159010304806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V209">
            <v>5034.3270829646581</v>
          </cell>
          <cell r="BX209">
            <v>478.52900023677216</v>
          </cell>
          <cell r="BY209">
            <v>885.32287898724928</v>
          </cell>
          <cell r="BZ209">
            <v>9152.6948632191616</v>
          </cell>
        </row>
        <row r="210"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68.121232800868938</v>
          </cell>
          <cell r="AR210">
            <v>2.1083214067581109</v>
          </cell>
          <cell r="AS210">
            <v>19666.861883547223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V210">
            <v>2645.5441461253945</v>
          </cell>
          <cell r="BX210">
            <v>874.73955184223212</v>
          </cell>
          <cell r="BY210">
            <v>212.83893187142576</v>
          </cell>
          <cell r="BZ210">
            <v>23470.214067593901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1623.8543814023965</v>
          </cell>
          <cell r="AI211">
            <v>0</v>
          </cell>
          <cell r="AJ211">
            <v>0</v>
          </cell>
          <cell r="AK211">
            <v>24.734926553982643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71961.696172642129</v>
          </cell>
          <cell r="AU211">
            <v>38.536557027132204</v>
          </cell>
          <cell r="AV211">
            <v>0</v>
          </cell>
          <cell r="AW211">
            <v>0</v>
          </cell>
          <cell r="AX211">
            <v>0</v>
          </cell>
          <cell r="AY211">
            <v>0.91290870773739141</v>
          </cell>
          <cell r="AZ211">
            <v>0</v>
          </cell>
          <cell r="BA211">
            <v>0</v>
          </cell>
          <cell r="BB211">
            <v>0.17713982748454998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27.443536409063228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8.2766973778989499</v>
          </cell>
          <cell r="BS211">
            <v>0</v>
          </cell>
          <cell r="BT211">
            <v>0</v>
          </cell>
          <cell r="BV211">
            <v>8094.7178060122023</v>
          </cell>
          <cell r="BX211">
            <v>2862.4150134923048</v>
          </cell>
          <cell r="BY211">
            <v>181.96947479442699</v>
          </cell>
          <cell r="BZ211">
            <v>84824.734614246758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5.2748693658585548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176.07070313149879</v>
          </cell>
          <cell r="AI212">
            <v>0</v>
          </cell>
          <cell r="AJ212">
            <v>541.2627547698936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32.910937057764421</v>
          </cell>
          <cell r="AR212">
            <v>8.6869158758118914</v>
          </cell>
          <cell r="AS212">
            <v>515.19217406491407</v>
          </cell>
          <cell r="AT212">
            <v>2712.2311607027891</v>
          </cell>
          <cell r="AU212">
            <v>40378.592595263231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733.63516795263342</v>
          </cell>
          <cell r="BB212">
            <v>0</v>
          </cell>
          <cell r="BC212">
            <v>0</v>
          </cell>
          <cell r="BD212">
            <v>49.670175925554148</v>
          </cell>
          <cell r="BE212">
            <v>0</v>
          </cell>
          <cell r="BF212">
            <v>0</v>
          </cell>
          <cell r="BG212">
            <v>0</v>
          </cell>
          <cell r="BH212">
            <v>1.8138420177949679</v>
          </cell>
          <cell r="BI212">
            <v>478.7379031662939</v>
          </cell>
          <cell r="BJ212">
            <v>0</v>
          </cell>
          <cell r="BK212">
            <v>18.294551522932252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V212">
            <v>7329.5583202152657</v>
          </cell>
          <cell r="BX212">
            <v>985.98229852154884</v>
          </cell>
          <cell r="BY212">
            <v>502.10680855079653</v>
          </cell>
          <cell r="BZ212">
            <v>54470.02117810458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363.96549474431146</v>
          </cell>
          <cell r="AK213">
            <v>3.0597250402722542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65527.980173489792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0.1225002757082916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V213">
            <v>6608.9822732759121</v>
          </cell>
          <cell r="BX213">
            <v>641.01574374209792</v>
          </cell>
          <cell r="BY213">
            <v>0</v>
          </cell>
          <cell r="BZ213">
            <v>73145.125910568095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14398.996583671998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V214">
            <v>11115.408515031651</v>
          </cell>
          <cell r="BX214">
            <v>8.1654571625821077</v>
          </cell>
          <cell r="BY214">
            <v>0</v>
          </cell>
          <cell r="BZ214">
            <v>25522.57055586623</v>
          </cell>
        </row>
        <row r="215"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3.1067324749921714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1894.7226791241092</v>
          </cell>
          <cell r="AY215">
            <v>4.847596805544967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134.15208092174407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V215">
            <v>0</v>
          </cell>
          <cell r="BX215">
            <v>85.292562724079602</v>
          </cell>
          <cell r="BY215">
            <v>0</v>
          </cell>
          <cell r="BZ215">
            <v>2122.1216520504699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344.92468429631845</v>
          </cell>
          <cell r="L216">
            <v>1126.4880342732095</v>
          </cell>
          <cell r="M216">
            <v>0</v>
          </cell>
          <cell r="N216">
            <v>443.94169359164988</v>
          </cell>
          <cell r="O216">
            <v>832.99044999431567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325.76598810862498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6.3649174277137721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3.1359688891903915E-2</v>
          </cell>
          <cell r="AH216">
            <v>1362.4242028169856</v>
          </cell>
          <cell r="AI216">
            <v>71.247024857140417</v>
          </cell>
          <cell r="AJ216">
            <v>551.65800812834073</v>
          </cell>
          <cell r="AK216">
            <v>138.12112379620001</v>
          </cell>
          <cell r="AL216">
            <v>61.890208489883456</v>
          </cell>
          <cell r="AM216">
            <v>0</v>
          </cell>
          <cell r="AN216">
            <v>0</v>
          </cell>
          <cell r="AO216">
            <v>0.17343737175726487</v>
          </cell>
          <cell r="AP216">
            <v>0</v>
          </cell>
          <cell r="AQ216">
            <v>451.86949352111355</v>
          </cell>
          <cell r="AR216">
            <v>2.5700937318926913</v>
          </cell>
          <cell r="AS216">
            <v>0</v>
          </cell>
          <cell r="AT216">
            <v>540.62296302867856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12718.732491590599</v>
          </cell>
          <cell r="AZ216">
            <v>0</v>
          </cell>
          <cell r="BA216">
            <v>27.20055312416244</v>
          </cell>
          <cell r="BB216">
            <v>26.397036604832458</v>
          </cell>
          <cell r="BC216">
            <v>10.325609735033105</v>
          </cell>
          <cell r="BD216">
            <v>0</v>
          </cell>
          <cell r="BE216">
            <v>0.29149544336259187</v>
          </cell>
          <cell r="BF216">
            <v>0</v>
          </cell>
          <cell r="BG216">
            <v>0</v>
          </cell>
          <cell r="BH216">
            <v>958.37708409767879</v>
          </cell>
          <cell r="BI216">
            <v>31.188857660243169</v>
          </cell>
          <cell r="BJ216">
            <v>205.64536542895601</v>
          </cell>
          <cell r="BK216">
            <v>42.134762648780914</v>
          </cell>
          <cell r="BL216">
            <v>26.777640644463002</v>
          </cell>
          <cell r="BM216">
            <v>0</v>
          </cell>
          <cell r="BN216">
            <v>3.7165679857085245</v>
          </cell>
          <cell r="BO216">
            <v>1.3837290533375279</v>
          </cell>
          <cell r="BP216">
            <v>14.518024776333787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V216">
            <v>0</v>
          </cell>
          <cell r="BX216">
            <v>267.62912679455098</v>
          </cell>
          <cell r="BY216">
            <v>0</v>
          </cell>
          <cell r="BZ216">
            <v>20595.40202871076</v>
          </cell>
        </row>
        <row r="217"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118637.88433933957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58.73912551024636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V217">
            <v>0</v>
          </cell>
          <cell r="BX217">
            <v>0</v>
          </cell>
          <cell r="BY217">
            <v>0</v>
          </cell>
          <cell r="BZ217">
            <v>118696.62346484981</v>
          </cell>
        </row>
        <row r="218"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765.51201069528713</v>
          </cell>
          <cell r="AI218">
            <v>0</v>
          </cell>
          <cell r="AJ218">
            <v>24.55266680297062</v>
          </cell>
          <cell r="AK218">
            <v>32.278059358178766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20.347972047171332</v>
          </cell>
          <cell r="AS218">
            <v>0</v>
          </cell>
          <cell r="AT218">
            <v>0</v>
          </cell>
          <cell r="AU218">
            <v>567.02510571390496</v>
          </cell>
          <cell r="AV218">
            <v>0</v>
          </cell>
          <cell r="AW218">
            <v>0</v>
          </cell>
          <cell r="AX218">
            <v>0</v>
          </cell>
          <cell r="AY218">
            <v>927.69813971155702</v>
          </cell>
          <cell r="AZ218">
            <v>0</v>
          </cell>
          <cell r="BA218">
            <v>53087.498044515924</v>
          </cell>
          <cell r="BB218">
            <v>0</v>
          </cell>
          <cell r="BC218">
            <v>0</v>
          </cell>
          <cell r="BD218">
            <v>14.887407407357209</v>
          </cell>
          <cell r="BE218">
            <v>5.6874167485214482</v>
          </cell>
          <cell r="BF218">
            <v>12.476593897094103</v>
          </cell>
          <cell r="BG218">
            <v>18.484175238888422</v>
          </cell>
          <cell r="BH218">
            <v>0</v>
          </cell>
          <cell r="BI218">
            <v>108.53539709688008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5.0762392351262955</v>
          </cell>
          <cell r="BS218">
            <v>0</v>
          </cell>
          <cell r="BT218">
            <v>0</v>
          </cell>
          <cell r="BV218">
            <v>14936.104342698551</v>
          </cell>
          <cell r="BX218">
            <v>715.38188894030031</v>
          </cell>
          <cell r="BY218">
            <v>0</v>
          </cell>
          <cell r="BZ218">
            <v>71241.545460107722</v>
          </cell>
        </row>
        <row r="219"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1384.1377477420003</v>
          </cell>
          <cell r="AI219">
            <v>0</v>
          </cell>
          <cell r="AJ219">
            <v>87.300313525445191</v>
          </cell>
          <cell r="AK219">
            <v>41.936956095244923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71.559684673163943</v>
          </cell>
          <cell r="BB219">
            <v>43957.681962178394</v>
          </cell>
          <cell r="BC219">
            <v>0</v>
          </cell>
          <cell r="BD219">
            <v>0</v>
          </cell>
          <cell r="BE219">
            <v>14.624106420094078</v>
          </cell>
          <cell r="BF219">
            <v>0</v>
          </cell>
          <cell r="BG219">
            <v>0</v>
          </cell>
          <cell r="BH219">
            <v>0</v>
          </cell>
          <cell r="BI219">
            <v>21.653211209998116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14.715963549824084</v>
          </cell>
          <cell r="BS219">
            <v>0</v>
          </cell>
          <cell r="BT219">
            <v>0</v>
          </cell>
          <cell r="BV219">
            <v>1283.4072091697958</v>
          </cell>
          <cell r="BX219">
            <v>969.3689275405261</v>
          </cell>
          <cell r="BY219">
            <v>1.884720425681146E-3</v>
          </cell>
          <cell r="BZ219">
            <v>47846.387966824914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30.263424688017594</v>
          </cell>
          <cell r="BB220">
            <v>433.19588595219301</v>
          </cell>
          <cell r="BC220">
            <v>1913.541552422631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2.3081812899526915</v>
          </cell>
          <cell r="BI220">
            <v>0</v>
          </cell>
          <cell r="BJ220">
            <v>0</v>
          </cell>
          <cell r="BK220">
            <v>0</v>
          </cell>
          <cell r="BL220">
            <v>4.1129036330330635</v>
          </cell>
          <cell r="BM220">
            <v>0</v>
          </cell>
          <cell r="BN220">
            <v>0</v>
          </cell>
          <cell r="BO220">
            <v>0</v>
          </cell>
          <cell r="BP220">
            <v>1247.1298077887066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V220">
            <v>1897.3657754876733</v>
          </cell>
          <cell r="BX220">
            <v>36.659019613426288</v>
          </cell>
          <cell r="BY220">
            <v>0</v>
          </cell>
          <cell r="BZ220">
            <v>5564.576550875634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4.7098600976992069</v>
          </cell>
          <cell r="AH221">
            <v>56.800808635708009</v>
          </cell>
          <cell r="AI221">
            <v>0</v>
          </cell>
          <cell r="AJ221">
            <v>183.65233596232727</v>
          </cell>
          <cell r="AK221">
            <v>418.88811918945771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67.663716273992833</v>
          </cell>
          <cell r="AS221">
            <v>52.335709429897932</v>
          </cell>
          <cell r="AT221">
            <v>0</v>
          </cell>
          <cell r="AU221">
            <v>234.13944785875717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1686.4182009015076</v>
          </cell>
          <cell r="BB221">
            <v>0.20055116270030071</v>
          </cell>
          <cell r="BC221">
            <v>0</v>
          </cell>
          <cell r="BD221">
            <v>12909.716194024655</v>
          </cell>
          <cell r="BE221">
            <v>64.010977226690343</v>
          </cell>
          <cell r="BF221">
            <v>16.281398515777784</v>
          </cell>
          <cell r="BG221">
            <v>0</v>
          </cell>
          <cell r="BH221">
            <v>0</v>
          </cell>
          <cell r="BI221">
            <v>160.75187519658905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3.5512189880547278</v>
          </cell>
          <cell r="BS221">
            <v>0</v>
          </cell>
          <cell r="BT221">
            <v>0</v>
          </cell>
          <cell r="BV221">
            <v>1353.4387159791306</v>
          </cell>
          <cell r="BX221">
            <v>2115.0633359772019</v>
          </cell>
          <cell r="BY221">
            <v>198.67084345090831</v>
          </cell>
          <cell r="BZ221">
            <v>19526.29330887106</v>
          </cell>
        </row>
        <row r="222"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61.166284057018103</v>
          </cell>
          <cell r="AJ222">
            <v>0</v>
          </cell>
          <cell r="AK222">
            <v>0.62255205486072807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22.855496451817025</v>
          </cell>
          <cell r="AR222">
            <v>0</v>
          </cell>
          <cell r="AS222">
            <v>20.553342203762245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0.58163380612277094</v>
          </cell>
          <cell r="AZ222">
            <v>0</v>
          </cell>
          <cell r="BA222">
            <v>2396.5760137908769</v>
          </cell>
          <cell r="BB222">
            <v>0</v>
          </cell>
          <cell r="BC222">
            <v>0</v>
          </cell>
          <cell r="BD222">
            <v>0</v>
          </cell>
          <cell r="BE222">
            <v>8845.7640054265357</v>
          </cell>
          <cell r="BF222">
            <v>0</v>
          </cell>
          <cell r="BG222">
            <v>92.06851613569134</v>
          </cell>
          <cell r="BH222">
            <v>0</v>
          </cell>
          <cell r="BI222">
            <v>16.335123379430822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2.7370826041533989</v>
          </cell>
          <cell r="BO222">
            <v>0</v>
          </cell>
          <cell r="BP222">
            <v>46.408019392040003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V222">
            <v>1562.8361973740184</v>
          </cell>
          <cell r="BX222">
            <v>128.74772169396502</v>
          </cell>
          <cell r="BY222">
            <v>55.085725700238356</v>
          </cell>
          <cell r="BZ222">
            <v>13252.337714070532</v>
          </cell>
        </row>
        <row r="223"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94.273198442571086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3996.7364484963773</v>
          </cell>
          <cell r="AI223">
            <v>495.41628884055257</v>
          </cell>
          <cell r="AJ223">
            <v>305.67853282649889</v>
          </cell>
          <cell r="AK223">
            <v>0</v>
          </cell>
          <cell r="AL223">
            <v>1275.9292762726898</v>
          </cell>
          <cell r="AM223">
            <v>0</v>
          </cell>
          <cell r="AN223">
            <v>0</v>
          </cell>
          <cell r="AO223">
            <v>511.12769299851902</v>
          </cell>
          <cell r="AP223">
            <v>0</v>
          </cell>
          <cell r="AQ223">
            <v>558.0857435668255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9.0445029483873682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6673.7604626754392</v>
          </cell>
          <cell r="BG223">
            <v>0</v>
          </cell>
          <cell r="BH223">
            <v>215.72875903076186</v>
          </cell>
          <cell r="BI223">
            <v>0</v>
          </cell>
          <cell r="BJ223">
            <v>6.5196957733717644</v>
          </cell>
          <cell r="BK223">
            <v>0</v>
          </cell>
          <cell r="BL223">
            <v>0.67209391434491084</v>
          </cell>
          <cell r="BM223">
            <v>0</v>
          </cell>
          <cell r="BN223">
            <v>0</v>
          </cell>
          <cell r="BO223">
            <v>4.1716895890516241</v>
          </cell>
          <cell r="BP223">
            <v>0</v>
          </cell>
          <cell r="BQ223">
            <v>4.6739651627564429</v>
          </cell>
          <cell r="BR223">
            <v>0</v>
          </cell>
          <cell r="BS223">
            <v>0</v>
          </cell>
          <cell r="BT223">
            <v>0</v>
          </cell>
          <cell r="BV223">
            <v>8447.9403768280299</v>
          </cell>
          <cell r="BX223">
            <v>219.29875202171337</v>
          </cell>
          <cell r="BY223">
            <v>0</v>
          </cell>
          <cell r="BZ223">
            <v>22819.057479387891</v>
          </cell>
        </row>
        <row r="224"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8.0277152541885837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2958.3978464817978</v>
          </cell>
          <cell r="BH224">
            <v>291.57004489651757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V224">
            <v>0</v>
          </cell>
          <cell r="BX224">
            <v>-154.555948242634</v>
          </cell>
          <cell r="BY224">
            <v>0</v>
          </cell>
          <cell r="BZ224">
            <v>3103.4396583898701</v>
          </cell>
        </row>
        <row r="225"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4.7915647471418366</v>
          </cell>
          <cell r="AK225">
            <v>0</v>
          </cell>
          <cell r="AL225">
            <v>523.44067108286015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1238.6712032370715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80.24241454614004</v>
          </cell>
          <cell r="BD225">
            <v>0</v>
          </cell>
          <cell r="BE225">
            <v>0</v>
          </cell>
          <cell r="BF225">
            <v>141.62484702900602</v>
          </cell>
          <cell r="BG225">
            <v>0</v>
          </cell>
          <cell r="BH225">
            <v>47709.369691045918</v>
          </cell>
          <cell r="BI225">
            <v>0</v>
          </cell>
          <cell r="BJ225">
            <v>0</v>
          </cell>
          <cell r="BK225">
            <v>2.8186149558364737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V225">
            <v>9911.2208909119236</v>
          </cell>
          <cell r="BX225">
            <v>126.66230468873678</v>
          </cell>
          <cell r="BY225">
            <v>0</v>
          </cell>
          <cell r="BZ225">
            <v>59738.842202244639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1.9750971749394062</v>
          </cell>
          <cell r="AK226">
            <v>145.85138118303652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40.057904779271269</v>
          </cell>
          <cell r="AS226">
            <v>0</v>
          </cell>
          <cell r="AT226">
            <v>381.92573970709748</v>
          </cell>
          <cell r="AU226">
            <v>61.73092114404453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1418.9394387454993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58.78424009078477</v>
          </cell>
          <cell r="BI226">
            <v>70197.156137690152</v>
          </cell>
          <cell r="BJ226">
            <v>2.1482436584835694E-2</v>
          </cell>
          <cell r="BK226">
            <v>5.1240557696000906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22.936032968611361</v>
          </cell>
          <cell r="BR226">
            <v>22.432805167832097</v>
          </cell>
          <cell r="BS226">
            <v>0</v>
          </cell>
          <cell r="BT226">
            <v>0</v>
          </cell>
          <cell r="BV226">
            <v>6626.8619749257414</v>
          </cell>
          <cell r="BX226">
            <v>743.84212535231904</v>
          </cell>
          <cell r="BY226">
            <v>0</v>
          </cell>
          <cell r="BZ226">
            <v>79727.639337135523</v>
          </cell>
        </row>
        <row r="227"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0.37454599451971787</v>
          </cell>
          <cell r="AE227">
            <v>0</v>
          </cell>
          <cell r="AF227">
            <v>0</v>
          </cell>
          <cell r="AG227">
            <v>2.4338847922169458</v>
          </cell>
          <cell r="AH227">
            <v>10.163916081532374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0.25436380642484047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6.5183277984267258</v>
          </cell>
          <cell r="BD227">
            <v>0</v>
          </cell>
          <cell r="BE227">
            <v>2.5719644605133158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155224.04559081109</v>
          </cell>
          <cell r="BK227">
            <v>2.2170895779128674</v>
          </cell>
          <cell r="BL227">
            <v>156.99111511453594</v>
          </cell>
          <cell r="BM227">
            <v>0.40722194592832167</v>
          </cell>
          <cell r="BN227">
            <v>24.157484973743067</v>
          </cell>
          <cell r="BO227">
            <v>0</v>
          </cell>
          <cell r="BP227">
            <v>199.33821703649645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V227">
            <v>3717.8749810229783</v>
          </cell>
          <cell r="BX227">
            <v>35.046715563897877</v>
          </cell>
          <cell r="BY227">
            <v>0</v>
          </cell>
          <cell r="BZ227">
            <v>159382.39541898025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128.15746813307578</v>
          </cell>
          <cell r="AK228">
            <v>28.611673129852669</v>
          </cell>
          <cell r="AL228">
            <v>26.83432605231414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3.9893801213792397</v>
          </cell>
          <cell r="AR228">
            <v>0</v>
          </cell>
          <cell r="AS228">
            <v>0</v>
          </cell>
          <cell r="AT228">
            <v>0</v>
          </cell>
          <cell r="AU228">
            <v>45.767186309498761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33.345554707710633</v>
          </cell>
          <cell r="BC228">
            <v>0</v>
          </cell>
          <cell r="BD228">
            <v>129.40897226587691</v>
          </cell>
          <cell r="BE228">
            <v>18.986620498288918</v>
          </cell>
          <cell r="BF228">
            <v>0</v>
          </cell>
          <cell r="BG228">
            <v>0</v>
          </cell>
          <cell r="BH228">
            <v>0</v>
          </cell>
          <cell r="BI228">
            <v>12.785563670076142</v>
          </cell>
          <cell r="BJ228">
            <v>498.91708631182598</v>
          </cell>
          <cell r="BK228">
            <v>76383.320806350443</v>
          </cell>
          <cell r="BL228">
            <v>3.3480069255963225</v>
          </cell>
          <cell r="BM228">
            <v>52.571891895211436</v>
          </cell>
          <cell r="BN228">
            <v>0</v>
          </cell>
          <cell r="BO228">
            <v>0</v>
          </cell>
          <cell r="BP228">
            <v>554.41991362679471</v>
          </cell>
          <cell r="BQ228">
            <v>1.7824368501895986</v>
          </cell>
          <cell r="BR228">
            <v>19.60923123904157</v>
          </cell>
          <cell r="BS228">
            <v>0</v>
          </cell>
          <cell r="BT228">
            <v>0</v>
          </cell>
          <cell r="BV228">
            <v>3730.2819228681692</v>
          </cell>
          <cell r="BX228">
            <v>39.448408115631246</v>
          </cell>
          <cell r="BY228">
            <v>0</v>
          </cell>
          <cell r="BZ228">
            <v>81711.58644907095</v>
          </cell>
        </row>
        <row r="229"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700.36757250198832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109.4481677199318</v>
          </cell>
          <cell r="AI229">
            <v>0</v>
          </cell>
          <cell r="AJ229">
            <v>0</v>
          </cell>
          <cell r="AK229">
            <v>194.23885355815844</v>
          </cell>
          <cell r="AL229">
            <v>7.0512661725634751E-2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25.156593326378438</v>
          </cell>
          <cell r="AZ229">
            <v>0</v>
          </cell>
          <cell r="BA229">
            <v>0</v>
          </cell>
          <cell r="BB229">
            <v>14.106079160674399</v>
          </cell>
          <cell r="BC229">
            <v>0</v>
          </cell>
          <cell r="BD229">
            <v>0</v>
          </cell>
          <cell r="BE229">
            <v>1.9833264135439381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193.43653110105922</v>
          </cell>
          <cell r="BK229">
            <v>1.9116954505177324</v>
          </cell>
          <cell r="BL229">
            <v>94141.560455500527</v>
          </cell>
          <cell r="BM229">
            <v>17.765061868809109</v>
          </cell>
          <cell r="BN229">
            <v>0</v>
          </cell>
          <cell r="BO229">
            <v>22.274823764870444</v>
          </cell>
          <cell r="BP229">
            <v>450.91991659627627</v>
          </cell>
          <cell r="BQ229">
            <v>0</v>
          </cell>
          <cell r="BR229">
            <v>75.164355499179464</v>
          </cell>
          <cell r="BS229">
            <v>0</v>
          </cell>
          <cell r="BT229">
            <v>0</v>
          </cell>
          <cell r="BV229">
            <v>123.40060828804832</v>
          </cell>
          <cell r="BX229">
            <v>143.33445496588624</v>
          </cell>
          <cell r="BY229">
            <v>0</v>
          </cell>
          <cell r="BZ229">
            <v>96215.139008377577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15.709870809641005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97.937755236432594</v>
          </cell>
          <cell r="BL230">
            <v>22.627186290735736</v>
          </cell>
          <cell r="BM230">
            <v>4517.9009764537459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V230">
            <v>0</v>
          </cell>
          <cell r="BX230">
            <v>1.8743305117411966</v>
          </cell>
          <cell r="BY230">
            <v>0</v>
          </cell>
          <cell r="BZ230">
            <v>4656.0501193022974</v>
          </cell>
        </row>
        <row r="231"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8.4298435484647953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26.247591199850884</v>
          </cell>
          <cell r="AR231">
            <v>0</v>
          </cell>
          <cell r="AS231">
            <v>0.55817265076433376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428.05419006617882</v>
          </cell>
          <cell r="BJ231">
            <v>119.92055602952456</v>
          </cell>
          <cell r="BK231">
            <v>1.4424263120703227</v>
          </cell>
          <cell r="BL231">
            <v>0</v>
          </cell>
          <cell r="BM231">
            <v>0</v>
          </cell>
          <cell r="BN231">
            <v>14789.814840386602</v>
          </cell>
          <cell r="BO231">
            <v>2.061137241831744</v>
          </cell>
          <cell r="BP231">
            <v>3415.605637485859</v>
          </cell>
          <cell r="BQ231">
            <v>11.043159750260283</v>
          </cell>
          <cell r="BR231">
            <v>0.55906668503058665</v>
          </cell>
          <cell r="BS231">
            <v>0</v>
          </cell>
          <cell r="BT231">
            <v>0</v>
          </cell>
          <cell r="BV231">
            <v>3349.8521311578816</v>
          </cell>
          <cell r="BX231">
            <v>2863.6035045095223</v>
          </cell>
          <cell r="BY231">
            <v>1.569172645569463</v>
          </cell>
          <cell r="BZ231">
            <v>25018.761429669412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4.4538795073532409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55.476366159795589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19.942997372733995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11.754504737914768</v>
          </cell>
          <cell r="BJ232">
            <v>4.8415649334467625E-2</v>
          </cell>
          <cell r="BK232">
            <v>2.1932557644530606</v>
          </cell>
          <cell r="BL232">
            <v>0</v>
          </cell>
          <cell r="BM232">
            <v>0</v>
          </cell>
          <cell r="BN232">
            <v>0</v>
          </cell>
          <cell r="BO232">
            <v>8202.6441507646177</v>
          </cell>
          <cell r="BP232">
            <v>371.82249271451172</v>
          </cell>
          <cell r="BQ232">
            <v>0</v>
          </cell>
          <cell r="BR232">
            <v>5.9932868909657531</v>
          </cell>
          <cell r="BS232">
            <v>0</v>
          </cell>
          <cell r="BT232">
            <v>0</v>
          </cell>
          <cell r="BV232">
            <v>16388.251372519917</v>
          </cell>
          <cell r="BX232">
            <v>112.72607131068816</v>
          </cell>
          <cell r="BY232">
            <v>0</v>
          </cell>
          <cell r="BZ232">
            <v>25175.306793392287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17.406100887959465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10787.734977472488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V233">
            <v>0</v>
          </cell>
          <cell r="BX233">
            <v>17.878001344077656</v>
          </cell>
          <cell r="BY233">
            <v>0</v>
          </cell>
          <cell r="BZ233">
            <v>10823.019079704525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173.67089618625559</v>
          </cell>
          <cell r="N234">
            <v>1.5158881380428963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156.76599020146173</v>
          </cell>
          <cell r="AK234">
            <v>175.39323042853448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76.409041056161698</v>
          </cell>
          <cell r="AR234">
            <v>5.1073027537375211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3.2660975266894052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6.3740279822750379E-2</v>
          </cell>
          <cell r="BO234">
            <v>0</v>
          </cell>
          <cell r="BP234">
            <v>0</v>
          </cell>
          <cell r="BQ234">
            <v>9197.4408667888965</v>
          </cell>
          <cell r="BR234">
            <v>6.0312212282185484</v>
          </cell>
          <cell r="BS234">
            <v>0</v>
          </cell>
          <cell r="BT234">
            <v>0</v>
          </cell>
          <cell r="BV234">
            <v>0</v>
          </cell>
          <cell r="BX234">
            <v>91.579603832572602</v>
          </cell>
          <cell r="BY234">
            <v>0</v>
          </cell>
          <cell r="BZ234">
            <v>9887.243878420395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4.4872378541440883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43.324233450068995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19.646547562951049</v>
          </cell>
          <cell r="AH235">
            <v>19.349915771161029</v>
          </cell>
          <cell r="AI235">
            <v>0</v>
          </cell>
          <cell r="AJ235">
            <v>0.35935114237790888</v>
          </cell>
          <cell r="AK235">
            <v>30.04690785881224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329.89029945158876</v>
          </cell>
          <cell r="AR235">
            <v>0</v>
          </cell>
          <cell r="AS235">
            <v>20.425736989387172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3.3808680770614581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9.3654122238011137</v>
          </cell>
          <cell r="BE235">
            <v>0</v>
          </cell>
          <cell r="BF235">
            <v>0</v>
          </cell>
          <cell r="BG235">
            <v>0</v>
          </cell>
          <cell r="BH235">
            <v>127.11797148432495</v>
          </cell>
          <cell r="BI235">
            <v>0</v>
          </cell>
          <cell r="BJ235">
            <v>9.1718433518865616</v>
          </cell>
          <cell r="BK235">
            <v>0</v>
          </cell>
          <cell r="BL235">
            <v>37.411166524501937</v>
          </cell>
          <cell r="BM235">
            <v>2.5776553256437751</v>
          </cell>
          <cell r="BN235">
            <v>9.5048005500395423</v>
          </cell>
          <cell r="BO235">
            <v>0</v>
          </cell>
          <cell r="BP235">
            <v>0</v>
          </cell>
          <cell r="BQ235">
            <v>4.7503371425400465</v>
          </cell>
          <cell r="BR235">
            <v>12459.408182638686</v>
          </cell>
          <cell r="BS235">
            <v>0</v>
          </cell>
          <cell r="BT235">
            <v>0</v>
          </cell>
          <cell r="BV235">
            <v>32630.636213131042</v>
          </cell>
          <cell r="BX235">
            <v>109.6063890554331</v>
          </cell>
          <cell r="BY235">
            <v>0</v>
          </cell>
          <cell r="BZ235">
            <v>45870.461069585457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7.0472573055264442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219.22157014332794</v>
          </cell>
          <cell r="BT236">
            <v>0</v>
          </cell>
          <cell r="BV236">
            <v>1.0685299902278891</v>
          </cell>
          <cell r="BX236">
            <v>0</v>
          </cell>
          <cell r="BY236">
            <v>0.24475728049096401</v>
          </cell>
          <cell r="BZ236">
            <v>227.58211471957321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V237">
            <v>0</v>
          </cell>
          <cell r="BX237">
            <v>0</v>
          </cell>
          <cell r="BY237">
            <v>0</v>
          </cell>
          <cell r="BZ237">
            <v>0</v>
          </cell>
        </row>
        <row r="238">
          <cell r="BZ238">
            <v>4569465.2730666231</v>
          </cell>
        </row>
      </sheetData>
      <sheetData sheetId="1">
        <row r="178">
          <cell r="F178">
            <v>118223.07216546196</v>
          </cell>
          <cell r="G178">
            <v>47.060469507837134</v>
          </cell>
          <cell r="H178">
            <v>59.190736382878924</v>
          </cell>
          <cell r="I178">
            <v>239.56225648778221</v>
          </cell>
          <cell r="J178">
            <v>22726.161327073511</v>
          </cell>
          <cell r="K178">
            <v>4275.0644001795754</v>
          </cell>
          <cell r="L178">
            <v>1.3160596576514754</v>
          </cell>
          <cell r="M178">
            <v>36.35832617385482</v>
          </cell>
          <cell r="N178">
            <v>0.72489830337408068</v>
          </cell>
          <cell r="O178">
            <v>0.49908259823207418</v>
          </cell>
          <cell r="P178">
            <v>56.183890540731618</v>
          </cell>
          <cell r="Q178">
            <v>220.09624767472911</v>
          </cell>
          <cell r="R178">
            <v>3.5326343175059685</v>
          </cell>
          <cell r="S178">
            <v>127.2492190409634</v>
          </cell>
          <cell r="T178">
            <v>0</v>
          </cell>
          <cell r="U178">
            <v>693.53474877352244</v>
          </cell>
          <cell r="V178">
            <v>0.37026491158463781</v>
          </cell>
          <cell r="W178">
            <v>19.827050627319039</v>
          </cell>
          <cell r="X178">
            <v>15.44250643871583</v>
          </cell>
          <cell r="Y178">
            <v>29.243678069627858</v>
          </cell>
          <cell r="Z178">
            <v>1.0108533507519908</v>
          </cell>
          <cell r="AA178">
            <v>37.757765938947443</v>
          </cell>
          <cell r="AB178">
            <v>167.55715480200621</v>
          </cell>
          <cell r="AC178">
            <v>24.402435680637289</v>
          </cell>
          <cell r="AD178">
            <v>1.4646738837110157E-5</v>
          </cell>
          <cell r="AE178">
            <v>25.149147066654805</v>
          </cell>
          <cell r="AF178">
            <v>1520.4015900975799</v>
          </cell>
          <cell r="AG178">
            <v>2.5842667297083906</v>
          </cell>
          <cell r="AH178">
            <v>6871.0963000779411</v>
          </cell>
          <cell r="AI178">
            <v>273.5393643508927</v>
          </cell>
          <cell r="AJ178">
            <v>117.1513318108121</v>
          </cell>
          <cell r="AK178">
            <v>8.8978393433532048</v>
          </cell>
          <cell r="AL178">
            <v>53.77019828128676</v>
          </cell>
          <cell r="AM178">
            <v>15.733428316380154</v>
          </cell>
          <cell r="AN178">
            <v>0.50564842172850566</v>
          </cell>
          <cell r="AO178">
            <v>7461.1421649741842</v>
          </cell>
          <cell r="AP178">
            <v>10.432151919694023</v>
          </cell>
          <cell r="AQ178">
            <v>83.872014159062871</v>
          </cell>
          <cell r="AR178">
            <v>11.732884082049321</v>
          </cell>
          <cell r="AS178">
            <v>16.337855107637562</v>
          </cell>
          <cell r="AT178">
            <v>24.939300599751647</v>
          </cell>
          <cell r="AU178">
            <v>10.641666415155363</v>
          </cell>
          <cell r="AV178">
            <v>2.4721492958237543</v>
          </cell>
          <cell r="AW178">
            <v>242.24003880186316</v>
          </cell>
          <cell r="AX178">
            <v>0</v>
          </cell>
          <cell r="AY178">
            <v>1647.648175265798</v>
          </cell>
          <cell r="AZ178">
            <v>10.006040855862018</v>
          </cell>
          <cell r="BA178">
            <v>1.3293089578230645E-2</v>
          </cell>
          <cell r="BB178">
            <v>13.659493200335584</v>
          </cell>
          <cell r="BC178">
            <v>11.785807428365672</v>
          </cell>
          <cell r="BD178">
            <v>14.75759059967351</v>
          </cell>
          <cell r="BE178">
            <v>7.8862967152760338E-2</v>
          </cell>
          <cell r="BF178">
            <v>55.322114577717038</v>
          </cell>
          <cell r="BG178">
            <v>125.9173022650001</v>
          </cell>
          <cell r="BH178">
            <v>17.297600421770678</v>
          </cell>
          <cell r="BI178">
            <v>9.3656038702119332E-2</v>
          </cell>
          <cell r="BJ178">
            <v>14.906874786862991</v>
          </cell>
          <cell r="BK178">
            <v>0.25059177973356955</v>
          </cell>
          <cell r="BL178">
            <v>3.6631971137402792</v>
          </cell>
          <cell r="BM178">
            <v>10.685703453978352</v>
          </cell>
          <cell r="BN178">
            <v>64.502705170010231</v>
          </cell>
          <cell r="BO178">
            <v>42.056644068700052</v>
          </cell>
          <cell r="BP178">
            <v>1.4276878247709713E-3</v>
          </cell>
          <cell r="BQ178">
            <v>0</v>
          </cell>
          <cell r="BR178">
            <v>0</v>
          </cell>
          <cell r="BT178">
            <v>270382.52610534569</v>
          </cell>
          <cell r="BU178">
            <v>225.18544529841273</v>
          </cell>
          <cell r="BW178">
            <v>1364.1128833356142</v>
          </cell>
          <cell r="BX178">
            <v>-1875.8556350612839</v>
          </cell>
          <cell r="BZ178">
            <v>22244.054471298263</v>
          </cell>
        </row>
        <row r="179">
          <cell r="F179">
            <v>53.436754983700375</v>
          </cell>
          <cell r="G179">
            <v>383.89580364084281</v>
          </cell>
          <cell r="H179">
            <v>3.6443048517308216E-4</v>
          </cell>
          <cell r="I179">
            <v>406.93936697085616</v>
          </cell>
          <cell r="J179">
            <v>11.884477372928011</v>
          </cell>
          <cell r="K179">
            <v>0.39328472127251118</v>
          </cell>
          <cell r="L179">
            <v>415.24229909628673</v>
          </cell>
          <cell r="M179">
            <v>0.21331357600317008</v>
          </cell>
          <cell r="N179">
            <v>5.4817227293661609E-3</v>
          </cell>
          <cell r="O179">
            <v>1.2685956193674143E-2</v>
          </cell>
          <cell r="P179">
            <v>0</v>
          </cell>
          <cell r="Q179">
            <v>3.9349917229491673</v>
          </cell>
          <cell r="R179">
            <v>1.1397627664239247</v>
          </cell>
          <cell r="S179">
            <v>6.4661829497966279</v>
          </cell>
          <cell r="T179">
            <v>28.31205794934203</v>
          </cell>
          <cell r="U179">
            <v>15.59643784130617</v>
          </cell>
          <cell r="V179">
            <v>3.3934085336754438E-3</v>
          </cell>
          <cell r="W179">
            <v>0.10724019980907766</v>
          </cell>
          <cell r="X179">
            <v>0.57982302453310419</v>
          </cell>
          <cell r="Y179">
            <v>0.79264794964854091</v>
          </cell>
          <cell r="Z179">
            <v>5.8231240978289765E-2</v>
          </cell>
          <cell r="AA179">
            <v>281.82208605555917</v>
          </cell>
          <cell r="AB179">
            <v>0</v>
          </cell>
          <cell r="AC179">
            <v>5.6693660400143321E-2</v>
          </cell>
          <cell r="AD179">
            <v>9.3106487181163647E-12</v>
          </cell>
          <cell r="AE179">
            <v>2.7469891691690962</v>
          </cell>
          <cell r="AF179">
            <v>2796.8265460320872</v>
          </cell>
          <cell r="AG179">
            <v>0.19198058644200011</v>
          </cell>
          <cell r="AH179">
            <v>20.663429640101125</v>
          </cell>
          <cell r="AI179">
            <v>44.022953784027926</v>
          </cell>
          <cell r="AJ179">
            <v>8.6092811113625221</v>
          </cell>
          <cell r="AK179">
            <v>4.247171619613117E-3</v>
          </cell>
          <cell r="AL179">
            <v>6.4861450291003901</v>
          </cell>
          <cell r="AM179">
            <v>4.3124441504336009</v>
          </cell>
          <cell r="AN179">
            <v>8.5794461426136632E-3</v>
          </cell>
          <cell r="AO179">
            <v>422.62838738157967</v>
          </cell>
          <cell r="AP179">
            <v>3.6496987678287076</v>
          </cell>
          <cell r="AQ179">
            <v>0.23238585928091179</v>
          </cell>
          <cell r="AR179">
            <v>13.52535052062859</v>
          </cell>
          <cell r="AS179">
            <v>1.964775801421997E-2</v>
          </cell>
          <cell r="AT179">
            <v>0.19453660838997505</v>
          </cell>
          <cell r="AU179">
            <v>0.16638684436239973</v>
          </cell>
          <cell r="AV179">
            <v>1.6068348208792438E-3</v>
          </cell>
          <cell r="AW179">
            <v>0.15983288790843106</v>
          </cell>
          <cell r="AX179">
            <v>0</v>
          </cell>
          <cell r="AY179">
            <v>23.335344309158884</v>
          </cell>
          <cell r="AZ179">
            <v>0.84758789585176975</v>
          </cell>
          <cell r="BA179">
            <v>0</v>
          </cell>
          <cell r="BB179">
            <v>0.2834308418871504</v>
          </cell>
          <cell r="BC179">
            <v>3.4739607192906675E-2</v>
          </cell>
          <cell r="BD179">
            <v>2.8282238562799679E-3</v>
          </cell>
          <cell r="BE179">
            <v>1.5270905451589862E-2</v>
          </cell>
          <cell r="BF179">
            <v>8.9260416930954154</v>
          </cell>
          <cell r="BG179">
            <v>3.4489377334871412</v>
          </cell>
          <cell r="BH179">
            <v>0</v>
          </cell>
          <cell r="BI179">
            <v>0</v>
          </cell>
          <cell r="BJ179">
            <v>8.3909737057030073E-2</v>
          </cell>
          <cell r="BK179">
            <v>7.4318081511601177E-4</v>
          </cell>
          <cell r="BL179">
            <v>3.3399607297267417E-2</v>
          </cell>
          <cell r="BM179">
            <v>0</v>
          </cell>
          <cell r="BN179">
            <v>0.32082329748507038</v>
          </cell>
          <cell r="BO179">
            <v>2.8933290315528315</v>
          </cell>
          <cell r="BP179">
            <v>0.7941066624189298</v>
          </cell>
          <cell r="BQ179">
            <v>0</v>
          </cell>
          <cell r="BR179">
            <v>0</v>
          </cell>
          <cell r="BT179">
            <v>2320.637969985768</v>
          </cell>
          <cell r="BU179">
            <v>430.5596542440631</v>
          </cell>
          <cell r="BW179">
            <v>1240.6471758879359</v>
          </cell>
          <cell r="BX179">
            <v>-50.916527744665366</v>
          </cell>
          <cell r="BZ179">
            <v>5.6537120138057304</v>
          </cell>
        </row>
        <row r="180">
          <cell r="F180">
            <v>0.10521681130408607</v>
          </cell>
          <cell r="G180">
            <v>3.8806465326141721E-4</v>
          </cell>
          <cell r="H180">
            <v>100.28441209514304</v>
          </cell>
          <cell r="I180">
            <v>0.11281837667835903</v>
          </cell>
          <cell r="J180">
            <v>238.77282169559547</v>
          </cell>
          <cell r="K180">
            <v>3.8866563382333151E-2</v>
          </cell>
          <cell r="L180">
            <v>2.6882572574767467E-5</v>
          </cell>
          <cell r="M180">
            <v>9.2178883809994009E-3</v>
          </cell>
          <cell r="N180">
            <v>5.8531356565376088E-4</v>
          </cell>
          <cell r="O180">
            <v>8.1865788238618745E-3</v>
          </cell>
          <cell r="P180">
            <v>1.1779704636191303E-2</v>
          </cell>
          <cell r="Q180">
            <v>1.4645784432481929E-3</v>
          </cell>
          <cell r="R180">
            <v>3.041421997876847E-3</v>
          </cell>
          <cell r="S180">
            <v>4.9259801904527938E-2</v>
          </cell>
          <cell r="T180">
            <v>2.4042519600877613E-2</v>
          </cell>
          <cell r="U180">
            <v>0.71608899763626155</v>
          </cell>
          <cell r="V180">
            <v>2.0267300990645942E-3</v>
          </cell>
          <cell r="W180">
            <v>2.2004443487349479E-2</v>
          </cell>
          <cell r="X180">
            <v>5.4667988469513087E-3</v>
          </cell>
          <cell r="Y180">
            <v>1.7491252523495593E-2</v>
          </cell>
          <cell r="Z180">
            <v>5.9441592953204015E-4</v>
          </cell>
          <cell r="AA180">
            <v>17.917731034400973</v>
          </cell>
          <cell r="AB180">
            <v>6.3953171735399396E-3</v>
          </cell>
          <cell r="AC180">
            <v>2.142576425800129E-2</v>
          </cell>
          <cell r="AD180">
            <v>2.7095901561923167E-10</v>
          </cell>
          <cell r="AE180">
            <v>1.0784498693961603E-2</v>
          </cell>
          <cell r="AF180">
            <v>1.154126862638351</v>
          </cell>
          <cell r="AG180">
            <v>0</v>
          </cell>
          <cell r="AH180">
            <v>23.870566700778575</v>
          </cell>
          <cell r="AI180">
            <v>23.846314929276552</v>
          </cell>
          <cell r="AJ180">
            <v>4.7111669340330217E-2</v>
          </cell>
          <cell r="AK180">
            <v>1.5360198153491209E-4</v>
          </cell>
          <cell r="AL180">
            <v>4.6706480871048527E-2</v>
          </cell>
          <cell r="AM180">
            <v>3.0685280598151735E-2</v>
          </cell>
          <cell r="AN180">
            <v>2.7404837896584579E-2</v>
          </cell>
          <cell r="AO180">
            <v>4677.2702043559893</v>
          </cell>
          <cell r="AP180">
            <v>1.2498648916406332</v>
          </cell>
          <cell r="AQ180">
            <v>43.631724960783153</v>
          </cell>
          <cell r="AR180">
            <v>5.4949089604460315E-2</v>
          </cell>
          <cell r="AS180">
            <v>1.5853513566495905E-3</v>
          </cell>
          <cell r="AT180">
            <v>1.5264156264799961E-2</v>
          </cell>
          <cell r="AU180">
            <v>2.5164159087602226E-2</v>
          </cell>
          <cell r="AV180">
            <v>2.5716352747394183E-4</v>
          </cell>
          <cell r="AW180">
            <v>49.927320801340905</v>
          </cell>
          <cell r="AX180">
            <v>0</v>
          </cell>
          <cell r="AY180">
            <v>316.20729939717808</v>
          </cell>
          <cell r="AZ180">
            <v>7.8120045089512258E-3</v>
          </cell>
          <cell r="BA180">
            <v>0</v>
          </cell>
          <cell r="BB180">
            <v>5.6361636725936262E-3</v>
          </cell>
          <cell r="BC180">
            <v>8.0857762079603754E-2</v>
          </cell>
          <cell r="BD180">
            <v>0.27738838499576823</v>
          </cell>
          <cell r="BE180">
            <v>1.5381517584632958E-3</v>
          </cell>
          <cell r="BF180">
            <v>4.3926360045157951E-2</v>
          </cell>
          <cell r="BG180">
            <v>16.050609307661301</v>
          </cell>
          <cell r="BH180">
            <v>0</v>
          </cell>
          <cell r="BI180">
            <v>0</v>
          </cell>
          <cell r="BJ180">
            <v>14.946012787814571</v>
          </cell>
          <cell r="BK180">
            <v>8.3775653724912236E-3</v>
          </cell>
          <cell r="BL180">
            <v>2.0699497373412581</v>
          </cell>
          <cell r="BM180">
            <v>3.0312535407790979</v>
          </cell>
          <cell r="BN180">
            <v>0.91826466129111695</v>
          </cell>
          <cell r="BO180">
            <v>3.6438942798782623</v>
          </cell>
          <cell r="BP180">
            <v>4.4177111313450821</v>
          </cell>
          <cell r="BQ180">
            <v>0</v>
          </cell>
          <cell r="BR180">
            <v>0</v>
          </cell>
          <cell r="BT180">
            <v>9226.1947091349939</v>
          </cell>
          <cell r="BU180">
            <v>0</v>
          </cell>
          <cell r="BW180">
            <v>0</v>
          </cell>
          <cell r="BX180">
            <v>-86.021886684380007</v>
          </cell>
          <cell r="BZ180">
            <v>1847.0702014490435</v>
          </cell>
        </row>
        <row r="181">
          <cell r="F181">
            <v>186.18247408820486</v>
          </cell>
          <cell r="G181">
            <v>2.9559788747638653</v>
          </cell>
          <cell r="H181">
            <v>8.813458950524529E-4</v>
          </cell>
          <cell r="I181">
            <v>4552.6773006222147</v>
          </cell>
          <cell r="J181">
            <v>30.963646468353598</v>
          </cell>
          <cell r="K181">
            <v>180.64364964197503</v>
          </cell>
          <cell r="L181">
            <v>1.0917842866784155</v>
          </cell>
          <cell r="M181">
            <v>3.058440233538991E-2</v>
          </cell>
          <cell r="N181">
            <v>0</v>
          </cell>
          <cell r="O181">
            <v>605.97738456083209</v>
          </cell>
          <cell r="P181">
            <v>46.752701004915046</v>
          </cell>
          <cell r="Q181">
            <v>18.475152402935962</v>
          </cell>
          <cell r="R181">
            <v>3.3203846941280251</v>
          </cell>
          <cell r="S181">
            <v>2880.174949597083</v>
          </cell>
          <cell r="T181">
            <v>9790.3968588416956</v>
          </cell>
          <cell r="U181">
            <v>1975.3977702774855</v>
          </cell>
          <cell r="V181">
            <v>6.7425472269537243</v>
          </cell>
          <cell r="W181">
            <v>8.8299123776420567E-5</v>
          </cell>
          <cell r="X181">
            <v>0.34391991886401807</v>
          </cell>
          <cell r="Y181">
            <v>0.66372834732201968</v>
          </cell>
          <cell r="Z181">
            <v>2.1329291297944558E-2</v>
          </cell>
          <cell r="AA181">
            <v>88.629843767638789</v>
          </cell>
          <cell r="AB181">
            <v>12.851002578139203</v>
          </cell>
          <cell r="AC181">
            <v>2023.9782914579155</v>
          </cell>
          <cell r="AD181">
            <v>6.19729706000372E-5</v>
          </cell>
          <cell r="AE181">
            <v>9.9919999481762751</v>
          </cell>
          <cell r="AF181">
            <v>16413.40676271978</v>
          </cell>
          <cell r="AG181">
            <v>4.4114597265656488E-2</v>
          </cell>
          <cell r="AH181">
            <v>506.68127094784813</v>
          </cell>
          <cell r="AI181">
            <v>337.11490741665204</v>
          </cell>
          <cell r="AJ181">
            <v>132.42278683622305</v>
          </cell>
          <cell r="AK181">
            <v>6.6712525242368912</v>
          </cell>
          <cell r="AL181">
            <v>0.24915066304408853</v>
          </cell>
          <cell r="AM181">
            <v>243.47740347637665</v>
          </cell>
          <cell r="AN181">
            <v>5.5795125248570041E-2</v>
          </cell>
          <cell r="AO181">
            <v>13.070703976403347</v>
          </cell>
          <cell r="AP181">
            <v>1.3378608803805585</v>
          </cell>
          <cell r="AQ181">
            <v>1.1938854468094067</v>
          </cell>
          <cell r="AR181">
            <v>1.2556667621277957</v>
          </cell>
          <cell r="AS181">
            <v>45.047304027204703</v>
          </cell>
          <cell r="AT181">
            <v>123.08620385989545</v>
          </cell>
          <cell r="AU181">
            <v>23.503574981645372</v>
          </cell>
          <cell r="AV181">
            <v>0.23101069964178489</v>
          </cell>
          <cell r="AW181">
            <v>6.5659315720271803</v>
          </cell>
          <cell r="AX181">
            <v>0</v>
          </cell>
          <cell r="AY181">
            <v>61.389813071693666</v>
          </cell>
          <cell r="AZ181">
            <v>42.788425231993344</v>
          </cell>
          <cell r="BA181">
            <v>1.5403802542136595E-2</v>
          </cell>
          <cell r="BB181">
            <v>1.6598531804881331</v>
          </cell>
          <cell r="BC181">
            <v>7.3657093264329276</v>
          </cell>
          <cell r="BD181">
            <v>19.112362818328016</v>
          </cell>
          <cell r="BE181">
            <v>4.6221548023040815E-3</v>
          </cell>
          <cell r="BF181">
            <v>13.307198418665287</v>
          </cell>
          <cell r="BG181">
            <v>61.27787742297577</v>
          </cell>
          <cell r="BH181">
            <v>0</v>
          </cell>
          <cell r="BI181">
            <v>1.173137923560328E-2</v>
          </cell>
          <cell r="BJ181">
            <v>2.2007405227188346</v>
          </cell>
          <cell r="BK181">
            <v>6.4841281087240179E-5</v>
          </cell>
          <cell r="BL181">
            <v>0.22270298819330653</v>
          </cell>
          <cell r="BM181">
            <v>4.3147453356199739</v>
          </cell>
          <cell r="BN181">
            <v>18.269930343204582</v>
          </cell>
          <cell r="BO181">
            <v>0.87731367293077667</v>
          </cell>
          <cell r="BP181">
            <v>75.962774364050247</v>
          </cell>
          <cell r="BQ181">
            <v>0</v>
          </cell>
          <cell r="BR181">
            <v>0</v>
          </cell>
          <cell r="BT181">
            <v>273.9262517114301</v>
          </cell>
          <cell r="BU181">
            <v>30.946299479650229</v>
          </cell>
          <cell r="BW181">
            <v>0</v>
          </cell>
          <cell r="BX181">
            <v>-497.93042827232313</v>
          </cell>
          <cell r="BZ181">
            <v>39908.205373999204</v>
          </cell>
        </row>
        <row r="182">
          <cell r="F182">
            <v>11976.43975294387</v>
          </cell>
          <cell r="G182">
            <v>119.17872346947611</v>
          </cell>
          <cell r="H182">
            <v>1505.4385661313165</v>
          </cell>
          <cell r="I182">
            <v>354.17506087746381</v>
          </cell>
          <cell r="J182">
            <v>16781.282497072014</v>
          </cell>
          <cell r="K182">
            <v>86.013070773357796</v>
          </cell>
          <cell r="L182">
            <v>1.5997021600727157</v>
          </cell>
          <cell r="M182">
            <v>0</v>
          </cell>
          <cell r="N182">
            <v>3.6334427447972075</v>
          </cell>
          <cell r="O182">
            <v>0.34829276976811652</v>
          </cell>
          <cell r="P182">
            <v>358.00055910797425</v>
          </cell>
          <cell r="Q182">
            <v>39.405284578561094</v>
          </cell>
          <cell r="R182">
            <v>44.915050097269209</v>
          </cell>
          <cell r="S182">
            <v>143.29180674089014</v>
          </cell>
          <cell r="T182">
            <v>739.66141816727702</v>
          </cell>
          <cell r="U182">
            <v>3540.360395643625</v>
          </cell>
          <cell r="V182">
            <v>0.11976901090181574</v>
          </cell>
          <cell r="W182">
            <v>11.011697389023071</v>
          </cell>
          <cell r="X182">
            <v>0</v>
          </cell>
          <cell r="Y182">
            <v>2.1203224637353646</v>
          </cell>
          <cell r="Z182">
            <v>1.4009206402354043E-4</v>
          </cell>
          <cell r="AA182">
            <v>4007.4806146140481</v>
          </cell>
          <cell r="AB182">
            <v>18.102832159655645</v>
          </cell>
          <cell r="AC182">
            <v>46.725692622039389</v>
          </cell>
          <cell r="AD182">
            <v>0.29903066775958798</v>
          </cell>
          <cell r="AE182">
            <v>19.072216188952311</v>
          </cell>
          <cell r="AF182">
            <v>602.17187020172378</v>
          </cell>
          <cell r="AG182">
            <v>8.1556099562602693</v>
          </cell>
          <cell r="AH182">
            <v>5563.2960476032131</v>
          </cell>
          <cell r="AI182">
            <v>3258.5410474205937</v>
          </cell>
          <cell r="AJ182">
            <v>102.24517537556744</v>
          </cell>
          <cell r="AK182">
            <v>41.195129926062386</v>
          </cell>
          <cell r="AL182">
            <v>1266.2950508562476</v>
          </cell>
          <cell r="AM182">
            <v>16.910586926506895</v>
          </cell>
          <cell r="AN182">
            <v>28.83860350517531</v>
          </cell>
          <cell r="AO182">
            <v>18399.078494839094</v>
          </cell>
          <cell r="AP182">
            <v>120.95255632588082</v>
          </cell>
          <cell r="AQ182">
            <v>125.04521108786865</v>
          </cell>
          <cell r="AR182">
            <v>320.60277403342076</v>
          </cell>
          <cell r="AS182">
            <v>76.636211751731878</v>
          </cell>
          <cell r="AT182">
            <v>293.1468391850442</v>
          </cell>
          <cell r="AU182">
            <v>62.135816525842586</v>
          </cell>
          <cell r="AV182">
            <v>0.93558050058648889</v>
          </cell>
          <cell r="AW182">
            <v>107.92939424299553</v>
          </cell>
          <cell r="AX182">
            <v>0</v>
          </cell>
          <cell r="AY182">
            <v>524.085798766371</v>
          </cell>
          <cell r="AZ182">
            <v>54.058116853696596</v>
          </cell>
          <cell r="BA182">
            <v>0</v>
          </cell>
          <cell r="BB182">
            <v>26.981449019912354</v>
          </cell>
          <cell r="BC182">
            <v>150.89496731226237</v>
          </cell>
          <cell r="BD182">
            <v>61.319198977531435</v>
          </cell>
          <cell r="BE182">
            <v>0.13352615356866937</v>
          </cell>
          <cell r="BF182">
            <v>39.122239481528268</v>
          </cell>
          <cell r="BG182">
            <v>279.7899074381545</v>
          </cell>
          <cell r="BH182">
            <v>2363.3195532914747</v>
          </cell>
          <cell r="BI182">
            <v>828.68998469676092</v>
          </cell>
          <cell r="BJ182">
            <v>1323.202481970741</v>
          </cell>
          <cell r="BK182">
            <v>222.04694473566002</v>
          </cell>
          <cell r="BL182">
            <v>21.311715836672843</v>
          </cell>
          <cell r="BM182">
            <v>519.38618883484344</v>
          </cell>
          <cell r="BN182">
            <v>100.05453935307625</v>
          </cell>
          <cell r="BO182">
            <v>306.85764474005225</v>
          </cell>
          <cell r="BP182">
            <v>393.21260879335949</v>
          </cell>
          <cell r="BQ182">
            <v>0</v>
          </cell>
          <cell r="BR182">
            <v>0</v>
          </cell>
          <cell r="BT182">
            <v>280723.01241350803</v>
          </cell>
          <cell r="BU182">
            <v>0</v>
          </cell>
          <cell r="BW182">
            <v>0</v>
          </cell>
          <cell r="BX182">
            <v>-3841.1949130768735</v>
          </cell>
          <cell r="BZ182">
            <v>71279.753440562432</v>
          </cell>
        </row>
        <row r="183">
          <cell r="F183">
            <v>211.50500131607177</v>
          </cell>
          <cell r="G183">
            <v>4.4314452165643958</v>
          </cell>
          <cell r="H183">
            <v>27.440674339158754</v>
          </cell>
          <cell r="I183">
            <v>3164.6074422448592</v>
          </cell>
          <cell r="J183">
            <v>1150.732720833591</v>
          </cell>
          <cell r="K183">
            <v>201.97168394821279</v>
          </cell>
          <cell r="L183">
            <v>42.946177559913124</v>
          </cell>
          <cell r="M183">
            <v>0</v>
          </cell>
          <cell r="N183">
            <v>44.541511195147308</v>
          </cell>
          <cell r="O183">
            <v>3.8648613639659501</v>
          </cell>
          <cell r="P183">
            <v>2.1656260164185408E-2</v>
          </cell>
          <cell r="Q183">
            <v>8.764539574520601</v>
          </cell>
          <cell r="R183">
            <v>155.43511622747965</v>
          </cell>
          <cell r="S183">
            <v>458.44466235854804</v>
          </cell>
          <cell r="T183">
            <v>2170.4851608210197</v>
          </cell>
          <cell r="U183">
            <v>707.65402195375873</v>
          </cell>
          <cell r="V183">
            <v>0</v>
          </cell>
          <cell r="W183">
            <v>1.4110758753346353</v>
          </cell>
          <cell r="X183">
            <v>0</v>
          </cell>
          <cell r="Y183">
            <v>4.5398857330187781E-2</v>
          </cell>
          <cell r="Z183">
            <v>4.5699635213255911</v>
          </cell>
          <cell r="AA183">
            <v>713.16773868818768</v>
          </cell>
          <cell r="AB183">
            <v>19.937500287319381</v>
          </cell>
          <cell r="AC183">
            <v>8.1071296739601895</v>
          </cell>
          <cell r="AD183">
            <v>6.1452369553274006E-3</v>
          </cell>
          <cell r="AE183">
            <v>44.375007897319236</v>
          </cell>
          <cell r="AF183">
            <v>652.07233738710056</v>
          </cell>
          <cell r="AG183">
            <v>24.399569020655349</v>
          </cell>
          <cell r="AH183">
            <v>2557.3093946584668</v>
          </cell>
          <cell r="AI183">
            <v>711.53961183057277</v>
          </cell>
          <cell r="AJ183">
            <v>226.93351533378186</v>
          </cell>
          <cell r="AK183">
            <v>2.1674746258304256</v>
          </cell>
          <cell r="AL183">
            <v>51.547850506273114</v>
          </cell>
          <cell r="AM183">
            <v>38.87012624251043</v>
          </cell>
          <cell r="AN183">
            <v>7.3789603151842913</v>
          </cell>
          <cell r="AO183">
            <v>211.97933722812547</v>
          </cell>
          <cell r="AP183">
            <v>23.950720359517497</v>
          </cell>
          <cell r="AQ183">
            <v>33.796948565846336</v>
          </cell>
          <cell r="AR183">
            <v>113.00549430657163</v>
          </cell>
          <cell r="AS183">
            <v>193.47944980041703</v>
          </cell>
          <cell r="AT183">
            <v>32.079637604014728</v>
          </cell>
          <cell r="AU183">
            <v>9.1033152882761037</v>
          </cell>
          <cell r="AV183">
            <v>0.60526114536017195</v>
          </cell>
          <cell r="AW183">
            <v>23.350878438191575</v>
          </cell>
          <cell r="AX183">
            <v>0</v>
          </cell>
          <cell r="AY183">
            <v>214.46831477636752</v>
          </cell>
          <cell r="AZ183">
            <v>169.7948702969571</v>
          </cell>
          <cell r="BA183">
            <v>0</v>
          </cell>
          <cell r="BB183">
            <v>121.76729951907595</v>
          </cell>
          <cell r="BC183">
            <v>95.118817011641511</v>
          </cell>
          <cell r="BD183">
            <v>24.496449172674186</v>
          </cell>
          <cell r="BE183">
            <v>3.4424827787229271</v>
          </cell>
          <cell r="BF183">
            <v>279.38751338154299</v>
          </cell>
          <cell r="BG183">
            <v>1735.8742224035914</v>
          </cell>
          <cell r="BH183">
            <v>857.33026425849027</v>
          </cell>
          <cell r="BI183">
            <v>21.774308857405419</v>
          </cell>
          <cell r="BJ183">
            <v>589.03701127391719</v>
          </cell>
          <cell r="BK183">
            <v>13.960828493516242</v>
          </cell>
          <cell r="BL183">
            <v>452.18159523561559</v>
          </cell>
          <cell r="BM183">
            <v>24.308481803482252</v>
          </cell>
          <cell r="BN183">
            <v>20.629509223294114</v>
          </cell>
          <cell r="BO183">
            <v>870.09316030333639</v>
          </cell>
          <cell r="BP183">
            <v>927.97440694551563</v>
          </cell>
          <cell r="BQ183">
            <v>0</v>
          </cell>
          <cell r="BR183">
            <v>0</v>
          </cell>
          <cell r="BT183">
            <v>91985.45642224804</v>
          </cell>
          <cell r="BU183">
            <v>0</v>
          </cell>
          <cell r="BW183">
            <v>0</v>
          </cell>
          <cell r="BX183">
            <v>-3550.7930466801081</v>
          </cell>
          <cell r="BZ183">
            <v>84575.98621505349</v>
          </cell>
        </row>
        <row r="184">
          <cell r="F184">
            <v>81.110607215402979</v>
          </cell>
          <cell r="G184">
            <v>15.323446229595399</v>
          </cell>
          <cell r="H184">
            <v>2.9387015820737186</v>
          </cell>
          <cell r="I184">
            <v>1329.0957507990574</v>
          </cell>
          <cell r="J184">
            <v>99.471064554583847</v>
          </cell>
          <cell r="K184">
            <v>0</v>
          </cell>
          <cell r="L184">
            <v>2367.1598017134488</v>
          </cell>
          <cell r="M184">
            <v>0</v>
          </cell>
          <cell r="N184">
            <v>3.6787504297541616</v>
          </cell>
          <cell r="O184">
            <v>0</v>
          </cell>
          <cell r="P184">
            <v>0</v>
          </cell>
          <cell r="Q184">
            <v>2.3432353873465543</v>
          </cell>
          <cell r="R184">
            <v>55.841331214247418</v>
          </cell>
          <cell r="S184">
            <v>231.7972874756345</v>
          </cell>
          <cell r="T184">
            <v>56.155026109993607</v>
          </cell>
          <cell r="U184">
            <v>1040.0770651390205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5.4662638521893294</v>
          </cell>
          <cell r="AA184">
            <v>1172.6230613997514</v>
          </cell>
          <cell r="AB184">
            <v>6.8636969778479449</v>
          </cell>
          <cell r="AC184">
            <v>0.11417379008114276</v>
          </cell>
          <cell r="AD184">
            <v>0.4580647066494396</v>
          </cell>
          <cell r="AE184">
            <v>4.1914538214258172</v>
          </cell>
          <cell r="AF184">
            <v>7181.4392447282626</v>
          </cell>
          <cell r="AG184">
            <v>3.5668930649922026</v>
          </cell>
          <cell r="AH184">
            <v>775.15994540975657</v>
          </cell>
          <cell r="AI184">
            <v>164.309840042449</v>
          </cell>
          <cell r="AJ184">
            <v>187.07330660086993</v>
          </cell>
          <cell r="AK184">
            <v>115.1959011812019</v>
          </cell>
          <cell r="AL184">
            <v>479.35869696991756</v>
          </cell>
          <cell r="AM184">
            <v>9.2157536297374971</v>
          </cell>
          <cell r="AN184">
            <v>5.9683374026643348</v>
          </cell>
          <cell r="AO184">
            <v>815.76158063802018</v>
          </cell>
          <cell r="AP184">
            <v>41.762453992462326</v>
          </cell>
          <cell r="AQ184">
            <v>10.382090848147959</v>
          </cell>
          <cell r="AR184">
            <v>272.61054293177955</v>
          </cell>
          <cell r="AS184">
            <v>55.317631316960075</v>
          </cell>
          <cell r="AT184">
            <v>15.543656554321775</v>
          </cell>
          <cell r="AU184">
            <v>18.095329130074727</v>
          </cell>
          <cell r="AV184">
            <v>0.25641317296514921</v>
          </cell>
          <cell r="AW184">
            <v>22.034397830683989</v>
          </cell>
          <cell r="AX184">
            <v>0</v>
          </cell>
          <cell r="AY184">
            <v>453.73453841747664</v>
          </cell>
          <cell r="AZ184">
            <v>179.4946801754721</v>
          </cell>
          <cell r="BA184">
            <v>0</v>
          </cell>
          <cell r="BB184">
            <v>43.973104023553546</v>
          </cell>
          <cell r="BC184">
            <v>15.373098745076694</v>
          </cell>
          <cell r="BD184">
            <v>4.9929804765082944</v>
          </cell>
          <cell r="BE184">
            <v>1.259319686655997</v>
          </cell>
          <cell r="BF184">
            <v>50.661497536072638</v>
          </cell>
          <cell r="BG184">
            <v>120.65676666021777</v>
          </cell>
          <cell r="BH184">
            <v>0</v>
          </cell>
          <cell r="BI184">
            <v>0.67868105314921001</v>
          </cell>
          <cell r="BJ184">
            <v>0.2109663043671009</v>
          </cell>
          <cell r="BK184">
            <v>0</v>
          </cell>
          <cell r="BL184">
            <v>5.410159303266493</v>
          </cell>
          <cell r="BM184">
            <v>6.0122869157269889</v>
          </cell>
          <cell r="BN184">
            <v>126.0486029728398</v>
          </cell>
          <cell r="BO184">
            <v>312.69944112744855</v>
          </cell>
          <cell r="BP184">
            <v>76.368566613129119</v>
          </cell>
          <cell r="BQ184">
            <v>0</v>
          </cell>
          <cell r="BR184">
            <v>0</v>
          </cell>
          <cell r="BT184">
            <v>6062.800801371016</v>
          </cell>
          <cell r="BU184">
            <v>0</v>
          </cell>
          <cell r="BW184">
            <v>1040.1938070863564</v>
          </cell>
          <cell r="BX184">
            <v>-364.08014547319976</v>
          </cell>
          <cell r="BZ184">
            <v>1698.4927519310631</v>
          </cell>
        </row>
        <row r="185">
          <cell r="F185">
            <v>328.56738899760666</v>
          </cell>
          <cell r="G185">
            <v>37.7964639964136</v>
          </cell>
          <cell r="H185">
            <v>18.266036171761055</v>
          </cell>
          <cell r="I185">
            <v>94.572500944504299</v>
          </cell>
          <cell r="J185">
            <v>5831.4776940722095</v>
          </cell>
          <cell r="K185">
            <v>0</v>
          </cell>
          <cell r="L185">
            <v>38.872334144449802</v>
          </cell>
          <cell r="M185">
            <v>0</v>
          </cell>
          <cell r="N185">
            <v>973.69960593239648</v>
          </cell>
          <cell r="O185">
            <v>1.4400996765536356</v>
          </cell>
          <cell r="P185">
            <v>0</v>
          </cell>
          <cell r="Q185">
            <v>84.172473410326575</v>
          </cell>
          <cell r="R185">
            <v>76.463233145535924</v>
          </cell>
          <cell r="S185">
            <v>1836.6581087838067</v>
          </cell>
          <cell r="T185">
            <v>141.37853960222893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0.1257688586992135</v>
          </cell>
          <cell r="AA185">
            <v>65.528444027084745</v>
          </cell>
          <cell r="AB185">
            <v>5.5175625249349762</v>
          </cell>
          <cell r="AC185">
            <v>6.0936760966286112</v>
          </cell>
          <cell r="AD185">
            <v>0.5056132683537693</v>
          </cell>
          <cell r="AE185">
            <v>25.965028719771272</v>
          </cell>
          <cell r="AF185">
            <v>466.5843805964119</v>
          </cell>
          <cell r="AG185">
            <v>8.9232531303273621</v>
          </cell>
          <cell r="AH185">
            <v>504.56416765510443</v>
          </cell>
          <cell r="AI185">
            <v>181.2508203178044</v>
          </cell>
          <cell r="AJ185">
            <v>86.753901287579779</v>
          </cell>
          <cell r="AK185">
            <v>12.674579609394563</v>
          </cell>
          <cell r="AL185">
            <v>1508.8978890638489</v>
          </cell>
          <cell r="AM185">
            <v>125.02653309252653</v>
          </cell>
          <cell r="AN185">
            <v>112.26881601216965</v>
          </cell>
          <cell r="AO185">
            <v>518.84760379811974</v>
          </cell>
          <cell r="AP185">
            <v>582.30686831819003</v>
          </cell>
          <cell r="AQ185">
            <v>409.16901678256892</v>
          </cell>
          <cell r="AR185">
            <v>3923.3415320293811</v>
          </cell>
          <cell r="AS185">
            <v>83.47743084017678</v>
          </cell>
          <cell r="AT185">
            <v>135.25721723633157</v>
          </cell>
          <cell r="AU185">
            <v>41.186750771301973</v>
          </cell>
          <cell r="AV185">
            <v>2.7306694356447196</v>
          </cell>
          <cell r="AW185">
            <v>53.492119484118277</v>
          </cell>
          <cell r="AX185">
            <v>0</v>
          </cell>
          <cell r="AY185">
            <v>838.31077735512429</v>
          </cell>
          <cell r="AZ185">
            <v>520.02731037850333</v>
          </cell>
          <cell r="BA185">
            <v>1.3131639005604205</v>
          </cell>
          <cell r="BB185">
            <v>346.43122881397062</v>
          </cell>
          <cell r="BC185">
            <v>218.61266365296652</v>
          </cell>
          <cell r="BD185">
            <v>3.149065798619763</v>
          </cell>
          <cell r="BE185">
            <v>1.3993171699093268E-2</v>
          </cell>
          <cell r="BF185">
            <v>1383.1147690891105</v>
          </cell>
          <cell r="BG185">
            <v>583.53299720507005</v>
          </cell>
          <cell r="BH185">
            <v>0</v>
          </cell>
          <cell r="BI185">
            <v>10.224517180096033</v>
          </cell>
          <cell r="BJ185">
            <v>10.036074562315363</v>
          </cell>
          <cell r="BK185">
            <v>2.342661381114735</v>
          </cell>
          <cell r="BL185">
            <v>42.202734763018867</v>
          </cell>
          <cell r="BM185">
            <v>4.7974966283834073</v>
          </cell>
          <cell r="BN185">
            <v>58.461753293629897</v>
          </cell>
          <cell r="BO185">
            <v>44.680191609800296</v>
          </cell>
          <cell r="BP185">
            <v>206.3312392374763</v>
          </cell>
          <cell r="BQ185">
            <v>0</v>
          </cell>
          <cell r="BR185">
            <v>0</v>
          </cell>
          <cell r="BT185">
            <v>9062.4310971646082</v>
          </cell>
          <cell r="BU185">
            <v>0</v>
          </cell>
          <cell r="BW185">
            <v>0</v>
          </cell>
          <cell r="BX185">
            <v>-576.75329186657109</v>
          </cell>
          <cell r="BZ185">
            <v>2208.8547228315401</v>
          </cell>
        </row>
        <row r="186">
          <cell r="F186">
            <v>8.2323355585076419E-2</v>
          </cell>
          <cell r="G186">
            <v>3.4904490106526384E-5</v>
          </cell>
          <cell r="H186">
            <v>6.9304662785104384E-4</v>
          </cell>
          <cell r="I186">
            <v>2.0889876041668849</v>
          </cell>
          <cell r="J186">
            <v>12.904575505457091</v>
          </cell>
          <cell r="K186">
            <v>152.71762496271418</v>
          </cell>
          <cell r="L186">
            <v>2.7091777808621012E-3</v>
          </cell>
          <cell r="M186">
            <v>68.807227238867583</v>
          </cell>
          <cell r="N186">
            <v>233.07798803187714</v>
          </cell>
          <cell r="O186">
            <v>1.1743294830276138E-12</v>
          </cell>
          <cell r="P186">
            <v>9.7505901937479794E-2</v>
          </cell>
          <cell r="Q186">
            <v>0.80595858461604408</v>
          </cell>
          <cell r="R186">
            <v>0.8286533348833357</v>
          </cell>
          <cell r="S186">
            <v>5.9232488898197584</v>
          </cell>
          <cell r="T186">
            <v>0.3868415960691246</v>
          </cell>
          <cell r="U186">
            <v>25.580374387038823</v>
          </cell>
          <cell r="V186">
            <v>0</v>
          </cell>
          <cell r="W186">
            <v>6.5230975688772039</v>
          </cell>
          <cell r="X186">
            <v>0</v>
          </cell>
          <cell r="Y186">
            <v>0</v>
          </cell>
          <cell r="Z186">
            <v>0</v>
          </cell>
          <cell r="AA186">
            <v>5.0815516906222644</v>
          </cell>
          <cell r="AB186">
            <v>3.5127338200100751E-13</v>
          </cell>
          <cell r="AC186">
            <v>4.5452706633079424E-4</v>
          </cell>
          <cell r="AD186">
            <v>3.3025048808558124E-10</v>
          </cell>
          <cell r="AE186">
            <v>3.9817856273568912</v>
          </cell>
          <cell r="AF186">
            <v>9.4475924760610059</v>
          </cell>
          <cell r="AG186">
            <v>0.16044769122306365</v>
          </cell>
          <cell r="AH186">
            <v>135.25747538521441</v>
          </cell>
          <cell r="AI186">
            <v>468.14858192822084</v>
          </cell>
          <cell r="AJ186">
            <v>2.6283891038827578</v>
          </cell>
          <cell r="AK186">
            <v>1.8846239932751186E-2</v>
          </cell>
          <cell r="AL186">
            <v>2.732871145629139E-3</v>
          </cell>
          <cell r="AM186">
            <v>36.953509841719132</v>
          </cell>
          <cell r="AN186">
            <v>40.557486521531906</v>
          </cell>
          <cell r="AO186">
            <v>26.002125784098009</v>
          </cell>
          <cell r="AP186">
            <v>56.517443083176126</v>
          </cell>
          <cell r="AQ186">
            <v>333.91262427476698</v>
          </cell>
          <cell r="AR186">
            <v>3728.3854995415131</v>
          </cell>
          <cell r="AS186">
            <v>1.1522679706053824</v>
          </cell>
          <cell r="AT186">
            <v>21.549872232611726</v>
          </cell>
          <cell r="AU186">
            <v>10.726236497242157</v>
          </cell>
          <cell r="AV186">
            <v>0.1035219645819689</v>
          </cell>
          <cell r="AW186">
            <v>95.457738343078844</v>
          </cell>
          <cell r="AX186">
            <v>0</v>
          </cell>
          <cell r="AY186">
            <v>651.81989251341349</v>
          </cell>
          <cell r="AZ186">
            <v>79.540622292094042</v>
          </cell>
          <cell r="BA186">
            <v>1.3257244661776373</v>
          </cell>
          <cell r="BB186">
            <v>75.820878654469979</v>
          </cell>
          <cell r="BC186">
            <v>8.3801715812694599</v>
          </cell>
          <cell r="BD186">
            <v>0.31346108621160096</v>
          </cell>
          <cell r="BE186">
            <v>1.2012630295199395E-11</v>
          </cell>
          <cell r="BF186">
            <v>346.53514745740546</v>
          </cell>
          <cell r="BG186">
            <v>43.524579436579465</v>
          </cell>
          <cell r="BH186">
            <v>221.39808897903291</v>
          </cell>
          <cell r="BI186">
            <v>5.7831999477233538</v>
          </cell>
          <cell r="BJ186">
            <v>29.716679159726592</v>
          </cell>
          <cell r="BK186">
            <v>5.7919151092616653E-2</v>
          </cell>
          <cell r="BL186">
            <v>16.997843743603319</v>
          </cell>
          <cell r="BM186">
            <v>20.98923589753765</v>
          </cell>
          <cell r="BN186">
            <v>7.4417818636279272</v>
          </cell>
          <cell r="BO186">
            <v>6.5775414743809426</v>
          </cell>
          <cell r="BP186">
            <v>88.123585778823113</v>
          </cell>
          <cell r="BQ186">
            <v>0</v>
          </cell>
          <cell r="BR186">
            <v>0</v>
          </cell>
          <cell r="BT186">
            <v>0</v>
          </cell>
          <cell r="BU186">
            <v>0</v>
          </cell>
          <cell r="BW186">
            <v>0</v>
          </cell>
          <cell r="BX186">
            <v>418.40126672262272</v>
          </cell>
          <cell r="BZ186">
            <v>1.0059430623580261</v>
          </cell>
        </row>
        <row r="187">
          <cell r="F187">
            <v>1750.2123767352352</v>
          </cell>
          <cell r="G187">
            <v>105.80647831972684</v>
          </cell>
          <cell r="H187">
            <v>1565.3772659512106</v>
          </cell>
          <cell r="I187">
            <v>7394.7946204307555</v>
          </cell>
          <cell r="J187">
            <v>788.43798769184264</v>
          </cell>
          <cell r="K187">
            <v>119.32998901831087</v>
          </cell>
          <cell r="L187">
            <v>162.37460168011387</v>
          </cell>
          <cell r="M187">
            <v>6.0391915984985653E-2</v>
          </cell>
          <cell r="N187">
            <v>2.907304266801348</v>
          </cell>
          <cell r="O187">
            <v>364.80287860347096</v>
          </cell>
          <cell r="P187">
            <v>0</v>
          </cell>
          <cell r="Q187">
            <v>14.620989124575585</v>
          </cell>
          <cell r="R187">
            <v>34.566986692065399</v>
          </cell>
          <cell r="S187">
            <v>6821.8580563717069</v>
          </cell>
          <cell r="T187">
            <v>0</v>
          </cell>
          <cell r="U187">
            <v>1920.5954742120416</v>
          </cell>
          <cell r="V187">
            <v>0</v>
          </cell>
          <cell r="W187">
            <v>0</v>
          </cell>
          <cell r="X187">
            <v>0</v>
          </cell>
          <cell r="Y187">
            <v>246.66039738431945</v>
          </cell>
          <cell r="Z187">
            <v>1.1866124168775998E-3</v>
          </cell>
          <cell r="AA187">
            <v>6.7004073611968709E-2</v>
          </cell>
          <cell r="AB187">
            <v>6.6058803039498359</v>
          </cell>
          <cell r="AC187">
            <v>184.46634301453369</v>
          </cell>
          <cell r="AD187">
            <v>0.88387028555439828</v>
          </cell>
          <cell r="AE187">
            <v>1247.4651718967632</v>
          </cell>
          <cell r="AF187">
            <v>16802.719832742921</v>
          </cell>
          <cell r="AG187">
            <v>886.22952024597305</v>
          </cell>
          <cell r="AH187">
            <v>7989.222301155557</v>
          </cell>
          <cell r="AI187">
            <v>2634.3597059660938</v>
          </cell>
          <cell r="AJ187">
            <v>3763.2474063890122</v>
          </cell>
          <cell r="AK187">
            <v>153.48433934238318</v>
          </cell>
          <cell r="AL187">
            <v>17.781418964581825</v>
          </cell>
          <cell r="AM187">
            <v>1888.1777998302434</v>
          </cell>
          <cell r="AN187">
            <v>569.54179864243258</v>
          </cell>
          <cell r="AO187">
            <v>6278.2123011711019</v>
          </cell>
          <cell r="AP187">
            <v>21.889656483231054</v>
          </cell>
          <cell r="AQ187">
            <v>1362.2632478248661</v>
          </cell>
          <cell r="AR187">
            <v>1477.3845236945047</v>
          </cell>
          <cell r="AS187">
            <v>376.908028896453</v>
          </cell>
          <cell r="AT187">
            <v>107.88867781159635</v>
          </cell>
          <cell r="AU187">
            <v>214.76190811272949</v>
          </cell>
          <cell r="AV187">
            <v>3.5578922012136895</v>
          </cell>
          <cell r="AW187">
            <v>865.88777303029428</v>
          </cell>
          <cell r="AX187">
            <v>0</v>
          </cell>
          <cell r="AY187">
            <v>4253.1694555596587</v>
          </cell>
          <cell r="AZ187">
            <v>1835.2157234893405</v>
          </cell>
          <cell r="BA187">
            <v>4.060386274651699</v>
          </cell>
          <cell r="BB187">
            <v>553.22046582366556</v>
          </cell>
          <cell r="BC187">
            <v>244.33087552627529</v>
          </cell>
          <cell r="BD187">
            <v>57.477955821536334</v>
          </cell>
          <cell r="BE187">
            <v>0</v>
          </cell>
          <cell r="BF187">
            <v>3252.7352410293674</v>
          </cell>
          <cell r="BG187">
            <v>3157.0965010961431</v>
          </cell>
          <cell r="BH187">
            <v>1929.9083626246945</v>
          </cell>
          <cell r="BI187">
            <v>84.515388944380334</v>
          </cell>
          <cell r="BJ187">
            <v>645.31962062090997</v>
          </cell>
          <cell r="BK187">
            <v>25.311327951118951</v>
          </cell>
          <cell r="BL187">
            <v>67.317925624564822</v>
          </cell>
          <cell r="BM187">
            <v>15.028173568662812</v>
          </cell>
          <cell r="BN187">
            <v>167.94045508898387</v>
          </cell>
          <cell r="BO187">
            <v>86.908762052568463</v>
          </cell>
          <cell r="BP187">
            <v>7.242100747714753</v>
          </cell>
          <cell r="BQ187">
            <v>0</v>
          </cell>
          <cell r="BR187">
            <v>0</v>
          </cell>
          <cell r="BT187">
            <v>36751.980976666244</v>
          </cell>
          <cell r="BU187">
            <v>0</v>
          </cell>
          <cell r="BW187">
            <v>0</v>
          </cell>
          <cell r="BX187">
            <v>-2769.4858890688215</v>
          </cell>
          <cell r="BZ187">
            <v>14078.718511738136</v>
          </cell>
        </row>
        <row r="188">
          <cell r="F188">
            <v>4601.1408244617915</v>
          </cell>
          <cell r="G188">
            <v>333.90374137684478</v>
          </cell>
          <cell r="H188">
            <v>3078.834932968341</v>
          </cell>
          <cell r="I188">
            <v>4287.7698181979313</v>
          </cell>
          <cell r="J188">
            <v>4732.1639649870158</v>
          </cell>
          <cell r="K188">
            <v>0</v>
          </cell>
          <cell r="L188">
            <v>1518.5838697146708</v>
          </cell>
          <cell r="M188">
            <v>0</v>
          </cell>
          <cell r="N188">
            <v>194.86762833822002</v>
          </cell>
          <cell r="O188">
            <v>279.23221153716474</v>
          </cell>
          <cell r="P188">
            <v>0</v>
          </cell>
          <cell r="Q188">
            <v>762.75721140424571</v>
          </cell>
          <cell r="R188">
            <v>3306.7946607457161</v>
          </cell>
          <cell r="S188">
            <v>5119.6028794476151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178.35969080377987</v>
          </cell>
          <cell r="AA188">
            <v>437.48366655557487</v>
          </cell>
          <cell r="AB188">
            <v>12.953009458980583</v>
          </cell>
          <cell r="AC188">
            <v>16.469936149222281</v>
          </cell>
          <cell r="AD188">
            <v>0.29245470609609753</v>
          </cell>
          <cell r="AE188">
            <v>2206.0964606482216</v>
          </cell>
          <cell r="AF188">
            <v>6328.7559001953305</v>
          </cell>
          <cell r="AG188">
            <v>130.37582926519744</v>
          </cell>
          <cell r="AH188">
            <v>1436.6204912768358</v>
          </cell>
          <cell r="AI188">
            <v>583.02159593134184</v>
          </cell>
          <cell r="AJ188">
            <v>722.09569091362584</v>
          </cell>
          <cell r="AK188">
            <v>452.82594061921361</v>
          </cell>
          <cell r="AL188">
            <v>1.509177134212552</v>
          </cell>
          <cell r="AM188">
            <v>124.07948462347032</v>
          </cell>
          <cell r="AN188">
            <v>22.243761547995835</v>
          </cell>
          <cell r="AO188">
            <v>2537.52864750139</v>
          </cell>
          <cell r="AP188">
            <v>70.391829716877567</v>
          </cell>
          <cell r="AQ188">
            <v>73.224486778775727</v>
          </cell>
          <cell r="AR188">
            <v>306.87506976932099</v>
          </cell>
          <cell r="AS188">
            <v>740.33147257478674</v>
          </cell>
          <cell r="AT188">
            <v>59.228195527833797</v>
          </cell>
          <cell r="AU188">
            <v>303.89159633276802</v>
          </cell>
          <cell r="AV188">
            <v>66.499030799973923</v>
          </cell>
          <cell r="AW188">
            <v>133.39633099115719</v>
          </cell>
          <cell r="AX188">
            <v>0</v>
          </cell>
          <cell r="AY188">
            <v>402.55996740156377</v>
          </cell>
          <cell r="AZ188">
            <v>880.54413890028695</v>
          </cell>
          <cell r="BA188">
            <v>3.6074028114671153</v>
          </cell>
          <cell r="BB188">
            <v>177.59892566943486</v>
          </cell>
          <cell r="BC188">
            <v>561.74701157767697</v>
          </cell>
          <cell r="BD188">
            <v>151.44802243768365</v>
          </cell>
          <cell r="BE188">
            <v>7.5522855012407915</v>
          </cell>
          <cell r="BF188">
            <v>352.05041881140249</v>
          </cell>
          <cell r="BG188">
            <v>856.0250334089942</v>
          </cell>
          <cell r="BH188">
            <v>175.92299227955678</v>
          </cell>
          <cell r="BI188">
            <v>121.08524872960727</v>
          </cell>
          <cell r="BJ188">
            <v>645.37615599008325</v>
          </cell>
          <cell r="BK188">
            <v>22.818338647018976</v>
          </cell>
          <cell r="BL188">
            <v>122.7210439007647</v>
          </cell>
          <cell r="BM188">
            <v>74.445837441991543</v>
          </cell>
          <cell r="BN188">
            <v>216.17241654436066</v>
          </cell>
          <cell r="BO188">
            <v>76.691182437432062</v>
          </cell>
          <cell r="BP188">
            <v>160.85838851676559</v>
          </cell>
          <cell r="BQ188">
            <v>0</v>
          </cell>
          <cell r="BR188">
            <v>0</v>
          </cell>
          <cell r="BT188">
            <v>44900.059871858022</v>
          </cell>
          <cell r="BU188">
            <v>0</v>
          </cell>
          <cell r="BW188">
            <v>0</v>
          </cell>
          <cell r="BX188">
            <v>-605.58144734707639</v>
          </cell>
          <cell r="BZ188">
            <v>6199.9368428778707</v>
          </cell>
        </row>
        <row r="189">
          <cell r="F189">
            <v>1129.5268992470042</v>
          </cell>
          <cell r="G189">
            <v>0.52306733410099893</v>
          </cell>
          <cell r="H189">
            <v>13.607721777254818</v>
          </cell>
          <cell r="I189">
            <v>97.119821933421917</v>
          </cell>
          <cell r="J189">
            <v>192.9903230879556</v>
          </cell>
          <cell r="K189">
            <v>60.411119324528237</v>
          </cell>
          <cell r="L189">
            <v>0</v>
          </cell>
          <cell r="M189">
            <v>0</v>
          </cell>
          <cell r="N189">
            <v>8.1654618750438765E-2</v>
          </cell>
          <cell r="O189">
            <v>0</v>
          </cell>
          <cell r="P189">
            <v>0</v>
          </cell>
          <cell r="Q189">
            <v>241.86467952003991</v>
          </cell>
          <cell r="R189">
            <v>0.14063551267731639</v>
          </cell>
          <cell r="S189">
            <v>3.2294700076570715</v>
          </cell>
          <cell r="T189">
            <v>1.6154987977967761</v>
          </cell>
          <cell r="U189">
            <v>23.676207095241335</v>
          </cell>
          <cell r="V189">
            <v>0</v>
          </cell>
          <cell r="W189">
            <v>0</v>
          </cell>
          <cell r="X189">
            <v>0</v>
          </cell>
          <cell r="Y189">
            <v>1.0826847558307233</v>
          </cell>
          <cell r="Z189">
            <v>1.5813696338739223E-2</v>
          </cell>
          <cell r="AA189">
            <v>2.0468631123549012E-2</v>
          </cell>
          <cell r="AB189">
            <v>0.35441569615233459</v>
          </cell>
          <cell r="AC189">
            <v>1.3115166406108436E-2</v>
          </cell>
          <cell r="AD189">
            <v>5.9121801055327022E-2</v>
          </cell>
          <cell r="AE189">
            <v>44.663170493760823</v>
          </cell>
          <cell r="AF189">
            <v>46.496325357960394</v>
          </cell>
          <cell r="AG189">
            <v>0.49641522274129851</v>
          </cell>
          <cell r="AH189">
            <v>98.157217995173411</v>
          </cell>
          <cell r="AI189">
            <v>166.51959615918244</v>
          </cell>
          <cell r="AJ189">
            <v>8.2488151572763471</v>
          </cell>
          <cell r="AK189">
            <v>5.5487879714737559E-3</v>
          </cell>
          <cell r="AL189">
            <v>94.223120531621518</v>
          </cell>
          <cell r="AM189">
            <v>36.387443836101575</v>
          </cell>
          <cell r="AN189">
            <v>11.899434997112232</v>
          </cell>
          <cell r="AO189">
            <v>92.600402913302986</v>
          </cell>
          <cell r="AP189">
            <v>31.818820913738008</v>
          </cell>
          <cell r="AQ189">
            <v>13.868421844013309</v>
          </cell>
          <cell r="AR189">
            <v>175.84435829195348</v>
          </cell>
          <cell r="AS189">
            <v>0.51391936238508318</v>
          </cell>
          <cell r="AT189">
            <v>8.2582959194086776</v>
          </cell>
          <cell r="AU189">
            <v>3.8337409275256733</v>
          </cell>
          <cell r="AV189">
            <v>5.4541437677372198E-2</v>
          </cell>
          <cell r="AW189">
            <v>7.2539548593050398</v>
          </cell>
          <cell r="AX189">
            <v>0</v>
          </cell>
          <cell r="AY189">
            <v>70.782316308373652</v>
          </cell>
          <cell r="AZ189">
            <v>104.10484912261971</v>
          </cell>
          <cell r="BA189">
            <v>0</v>
          </cell>
          <cell r="BB189">
            <v>35.176353177275416</v>
          </cell>
          <cell r="BC189">
            <v>27.235117034733022</v>
          </cell>
          <cell r="BD189">
            <v>36.743428276806448</v>
          </cell>
          <cell r="BE189">
            <v>0</v>
          </cell>
          <cell r="BF189">
            <v>114.1323384277264</v>
          </cell>
          <cell r="BG189">
            <v>162.72880785126847</v>
          </cell>
          <cell r="BH189">
            <v>42.487511642226103</v>
          </cell>
          <cell r="BI189">
            <v>6.5390568163045799</v>
          </cell>
          <cell r="BJ189">
            <v>10116.120792004254</v>
          </cell>
          <cell r="BK189">
            <v>5.8430878388735525</v>
          </cell>
          <cell r="BL189">
            <v>13.110101638980931</v>
          </cell>
          <cell r="BM189">
            <v>7.3274084186637731</v>
          </cell>
          <cell r="BN189">
            <v>54.987469471216755</v>
          </cell>
          <cell r="BO189">
            <v>13.020309516078525</v>
          </cell>
          <cell r="BP189">
            <v>4.1127710437325256</v>
          </cell>
          <cell r="BQ189">
            <v>0</v>
          </cell>
          <cell r="BR189">
            <v>0</v>
          </cell>
          <cell r="BT189">
            <v>22370.29452780095</v>
          </cell>
          <cell r="BU189">
            <v>10865.582350211344</v>
          </cell>
          <cell r="BW189">
            <v>0</v>
          </cell>
          <cell r="BX189">
            <v>-3160.1944160279068</v>
          </cell>
          <cell r="BZ189">
            <v>669.58703347689561</v>
          </cell>
        </row>
        <row r="190">
          <cell r="F190">
            <v>891.05481662022589</v>
          </cell>
          <cell r="G190">
            <v>367.75850172455603</v>
          </cell>
          <cell r="H190">
            <v>42.238849686732401</v>
          </cell>
          <cell r="I190">
            <v>718.86071585168463</v>
          </cell>
          <cell r="J190">
            <v>4035.3633350175478</v>
          </cell>
          <cell r="K190">
            <v>0</v>
          </cell>
          <cell r="L190">
            <v>201.15861583746954</v>
          </cell>
          <cell r="M190">
            <v>0</v>
          </cell>
          <cell r="N190">
            <v>118.18564846624248</v>
          </cell>
          <cell r="O190">
            <v>2.7419794610050481</v>
          </cell>
          <cell r="P190">
            <v>609.54094890862291</v>
          </cell>
          <cell r="Q190">
            <v>614.07456688805564</v>
          </cell>
          <cell r="R190">
            <v>426.46353977876453</v>
          </cell>
          <cell r="S190">
            <v>1387.9915750855932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7.065213253528225</v>
          </cell>
          <cell r="AA190">
            <v>281.90760343800815</v>
          </cell>
          <cell r="AB190">
            <v>89.900942695571999</v>
          </cell>
          <cell r="AC190">
            <v>17.954754701100203</v>
          </cell>
          <cell r="AD190">
            <v>17.091118512310224</v>
          </cell>
          <cell r="AE190">
            <v>325.93292321775533</v>
          </cell>
          <cell r="AF190">
            <v>10471.178531172838</v>
          </cell>
          <cell r="AG190">
            <v>1897.7633921638703</v>
          </cell>
          <cell r="AH190">
            <v>974.54304559571528</v>
          </cell>
          <cell r="AI190">
            <v>994.67346916343377</v>
          </cell>
          <cell r="AJ190">
            <v>452.81091978642183</v>
          </cell>
          <cell r="AK190">
            <v>14.737495462677012</v>
          </cell>
          <cell r="AL190">
            <v>140.81224558860191</v>
          </cell>
          <cell r="AM190">
            <v>172.34690372570981</v>
          </cell>
          <cell r="AN190">
            <v>89.902681277547558</v>
          </cell>
          <cell r="AO190">
            <v>1163.5137565064788</v>
          </cell>
          <cell r="AP190">
            <v>18.39628494687253</v>
          </cell>
          <cell r="AQ190">
            <v>70.461382371828847</v>
          </cell>
          <cell r="AR190">
            <v>1547.8300465537384</v>
          </cell>
          <cell r="AS190">
            <v>403.1509582165163</v>
          </cell>
          <cell r="AT190">
            <v>266.66958256772244</v>
          </cell>
          <cell r="AU190">
            <v>178.36750399330199</v>
          </cell>
          <cell r="AV190">
            <v>12.419989330982819</v>
          </cell>
          <cell r="AW190">
            <v>49.287481483080072</v>
          </cell>
          <cell r="AX190">
            <v>0</v>
          </cell>
          <cell r="AY190">
            <v>480.35576180968394</v>
          </cell>
          <cell r="AZ190">
            <v>372.49029014902442</v>
          </cell>
          <cell r="BA190">
            <v>7.1303079261146735E-3</v>
          </cell>
          <cell r="BB190">
            <v>429.30060688115196</v>
          </cell>
          <cell r="BC190">
            <v>106.19331098869122</v>
          </cell>
          <cell r="BD190">
            <v>41.658807175105679</v>
          </cell>
          <cell r="BE190">
            <v>2.785485131114382</v>
          </cell>
          <cell r="BF190">
            <v>103.79500665334591</v>
          </cell>
          <cell r="BG190">
            <v>765.08508550840247</v>
          </cell>
          <cell r="BH190">
            <v>0</v>
          </cell>
          <cell r="BI190">
            <v>0.58185691212022328</v>
          </cell>
          <cell r="BJ190">
            <v>15.155489935801878</v>
          </cell>
          <cell r="BK190">
            <v>8.764850054915908E-3</v>
          </cell>
          <cell r="BL190">
            <v>48.225207821440435</v>
          </cell>
          <cell r="BM190">
            <v>43.047575857196946</v>
          </cell>
          <cell r="BN190">
            <v>133.85241437503592</v>
          </cell>
          <cell r="BO190">
            <v>77.752425325376109</v>
          </cell>
          <cell r="BP190">
            <v>99.773273299323563</v>
          </cell>
          <cell r="BQ190">
            <v>0</v>
          </cell>
          <cell r="BR190">
            <v>0</v>
          </cell>
          <cell r="BT190">
            <v>9447.0640471299521</v>
          </cell>
          <cell r="BU190">
            <v>0</v>
          </cell>
          <cell r="BW190">
            <v>5618.2811180646622</v>
          </cell>
          <cell r="BX190">
            <v>-1039.151976594221</v>
          </cell>
          <cell r="BZ190">
            <v>3210.1855045411548</v>
          </cell>
        </row>
        <row r="191">
          <cell r="F191">
            <v>323.40516963398107</v>
          </cell>
          <cell r="G191">
            <v>12.322817153043312</v>
          </cell>
          <cell r="H191">
            <v>9.1220742912138792</v>
          </cell>
          <cell r="I191">
            <v>2167.1622682543675</v>
          </cell>
          <cell r="J191">
            <v>1432.9919073235155</v>
          </cell>
          <cell r="K191">
            <v>6.6379028272486235E-2</v>
          </cell>
          <cell r="L191">
            <v>81.992513899610017</v>
          </cell>
          <cell r="M191">
            <v>39.930234328315883</v>
          </cell>
          <cell r="N191">
            <v>6.5157848126211846</v>
          </cell>
          <cell r="O191">
            <v>0.14011595996385282</v>
          </cell>
          <cell r="P191">
            <v>743.04972731845328</v>
          </cell>
          <cell r="Q191">
            <v>424.12724033614973</v>
          </cell>
          <cell r="R191">
            <v>20.816726802278978</v>
          </cell>
          <cell r="S191">
            <v>11751.774712906928</v>
          </cell>
          <cell r="T191">
            <v>0</v>
          </cell>
          <cell r="U191">
            <v>3370.2616598476452</v>
          </cell>
          <cell r="V191">
            <v>0</v>
          </cell>
          <cell r="W191">
            <v>0</v>
          </cell>
          <cell r="X191">
            <v>0</v>
          </cell>
          <cell r="Y191">
            <v>0.75449981441682434</v>
          </cell>
          <cell r="Z191">
            <v>61.724045552264236</v>
          </cell>
          <cell r="AA191">
            <v>51.665119981837975</v>
          </cell>
          <cell r="AB191">
            <v>684.57869616107052</v>
          </cell>
          <cell r="AC191">
            <v>612.02150811300203</v>
          </cell>
          <cell r="AD191">
            <v>18.522335214286841</v>
          </cell>
          <cell r="AE191">
            <v>32.370217699649238</v>
          </cell>
          <cell r="AF191">
            <v>43491.246491615668</v>
          </cell>
          <cell r="AG191">
            <v>30.220534513503843</v>
          </cell>
          <cell r="AH191">
            <v>2604.4060220858505</v>
          </cell>
          <cell r="AI191">
            <v>2477.445644652491</v>
          </cell>
          <cell r="AJ191">
            <v>516.21425537662333</v>
          </cell>
          <cell r="AK191">
            <v>32.716770781376169</v>
          </cell>
          <cell r="AL191">
            <v>0.15988572324704295</v>
          </cell>
          <cell r="AM191">
            <v>22.042560207368858</v>
          </cell>
          <cell r="AN191">
            <v>5.3767975474179925</v>
          </cell>
          <cell r="AO191">
            <v>1110.280035928065</v>
          </cell>
          <cell r="AP191">
            <v>5.4107866211039513</v>
          </cell>
          <cell r="AQ191">
            <v>128.74090129885982</v>
          </cell>
          <cell r="AR191">
            <v>354.99289312341858</v>
          </cell>
          <cell r="AS191">
            <v>45.530898302361976</v>
          </cell>
          <cell r="AT191">
            <v>48.60558637273023</v>
          </cell>
          <cell r="AU191">
            <v>67.194678724418935</v>
          </cell>
          <cell r="AV191">
            <v>88.938098599941824</v>
          </cell>
          <cell r="AW191">
            <v>75.726294679497826</v>
          </cell>
          <cell r="AX191">
            <v>0</v>
          </cell>
          <cell r="AY191">
            <v>856.2951564496318</v>
          </cell>
          <cell r="AZ191">
            <v>542.62625110549652</v>
          </cell>
          <cell r="BA191">
            <v>1.4482384427273269</v>
          </cell>
          <cell r="BB191">
            <v>30.270822086279818</v>
          </cell>
          <cell r="BC191">
            <v>25.850484003913451</v>
          </cell>
          <cell r="BD191">
            <v>10.902616768025686</v>
          </cell>
          <cell r="BE191">
            <v>1.3911609828797582</v>
          </cell>
          <cell r="BF191">
            <v>145.33792692139536</v>
          </cell>
          <cell r="BG191">
            <v>112.04770891947391</v>
          </cell>
          <cell r="BH191">
            <v>121.38478883454458</v>
          </cell>
          <cell r="BI191">
            <v>24.348325894416696</v>
          </cell>
          <cell r="BJ191">
            <v>72.022144833875032</v>
          </cell>
          <cell r="BK191">
            <v>2.3410959724067641</v>
          </cell>
          <cell r="BL191">
            <v>10.662397922404329</v>
          </cell>
          <cell r="BM191">
            <v>1.40713130780486</v>
          </cell>
          <cell r="BN191">
            <v>183.22591729466237</v>
          </cell>
          <cell r="BO191">
            <v>160.19228069844678</v>
          </cell>
          <cell r="BP191">
            <v>33.44734325915347</v>
          </cell>
          <cell r="BQ191">
            <v>0</v>
          </cell>
          <cell r="BR191">
            <v>0</v>
          </cell>
          <cell r="BT191">
            <v>1586.9463311254215</v>
          </cell>
          <cell r="BU191">
            <v>0</v>
          </cell>
          <cell r="BW191">
            <v>18462.579751368936</v>
          </cell>
          <cell r="BX191">
            <v>-1988.9831065905848</v>
          </cell>
          <cell r="BZ191">
            <v>10960.023904788946</v>
          </cell>
        </row>
        <row r="192">
          <cell r="F192">
            <v>134.41697164747461</v>
          </cell>
          <cell r="G192">
            <v>7.8841575803690525</v>
          </cell>
          <cell r="H192">
            <v>3.077212971461762</v>
          </cell>
          <cell r="I192">
            <v>8371.6518873266286</v>
          </cell>
          <cell r="J192">
            <v>488.97394526419282</v>
          </cell>
          <cell r="K192">
            <v>1434.3449555074633</v>
          </cell>
          <cell r="L192">
            <v>1127.9125161829984</v>
          </cell>
          <cell r="M192">
            <v>1483.4165857776018</v>
          </cell>
          <cell r="N192">
            <v>646.81099893209318</v>
          </cell>
          <cell r="O192">
            <v>8.0412623722557015</v>
          </cell>
          <cell r="P192">
            <v>929.15763138328566</v>
          </cell>
          <cell r="Q192">
            <v>43.415492058820618</v>
          </cell>
          <cell r="R192">
            <v>2523.2604551460458</v>
          </cell>
          <cell r="S192">
            <v>2125.6691092602559</v>
          </cell>
          <cell r="T192">
            <v>5.2937795374727203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2532.7910850545832</v>
          </cell>
          <cell r="Z192">
            <v>4.2881432851944714</v>
          </cell>
          <cell r="AA192">
            <v>220.62626224017768</v>
          </cell>
          <cell r="AB192">
            <v>161.64865530216096</v>
          </cell>
          <cell r="AC192">
            <v>224.65553163548219</v>
          </cell>
          <cell r="AD192">
            <v>3.8447314759985036</v>
          </cell>
          <cell r="AE192">
            <v>4240.4631482213872</v>
          </cell>
          <cell r="AF192">
            <v>23538.325663521529</v>
          </cell>
          <cell r="AG192">
            <v>17.908277862407985</v>
          </cell>
          <cell r="AH192">
            <v>1333.1154343899675</v>
          </cell>
          <cell r="AI192">
            <v>1604.6448261462458</v>
          </cell>
          <cell r="AJ192">
            <v>711.56123289529148</v>
          </cell>
          <cell r="AK192">
            <v>288.97500259381718</v>
          </cell>
          <cell r="AL192">
            <v>0.20196217271515773</v>
          </cell>
          <cell r="AM192">
            <v>274.5890435889952</v>
          </cell>
          <cell r="AN192">
            <v>261.12079513055448</v>
          </cell>
          <cell r="AO192">
            <v>585.20076500639107</v>
          </cell>
          <cell r="AP192">
            <v>3.8450582147131773</v>
          </cell>
          <cell r="AQ192">
            <v>2465.2722988084047</v>
          </cell>
          <cell r="AR192">
            <v>730.69262447913627</v>
          </cell>
          <cell r="AS192">
            <v>2355.9363384061007</v>
          </cell>
          <cell r="AT192">
            <v>176.37542954720453</v>
          </cell>
          <cell r="AU192">
            <v>42.565945960937476</v>
          </cell>
          <cell r="AV192">
            <v>8.2861959215295702</v>
          </cell>
          <cell r="AW192">
            <v>88.308533887434308</v>
          </cell>
          <cell r="AX192">
            <v>0</v>
          </cell>
          <cell r="AY192">
            <v>8128.4193503521064</v>
          </cell>
          <cell r="AZ192">
            <v>644.28439059184927</v>
          </cell>
          <cell r="BA192">
            <v>0</v>
          </cell>
          <cell r="BB192">
            <v>745.37456779417175</v>
          </cell>
          <cell r="BC192">
            <v>361.12281427749571</v>
          </cell>
          <cell r="BD192">
            <v>52.082171547316747</v>
          </cell>
          <cell r="BE192">
            <v>3.9129537361278657</v>
          </cell>
          <cell r="BF192">
            <v>22.257546653700565</v>
          </cell>
          <cell r="BG192">
            <v>544.96828678379916</v>
          </cell>
          <cell r="BH192">
            <v>0</v>
          </cell>
          <cell r="BI192">
            <v>2.9003609496368221E-3</v>
          </cell>
          <cell r="BJ192">
            <v>4.5831629421351208</v>
          </cell>
          <cell r="BK192">
            <v>0</v>
          </cell>
          <cell r="BL192">
            <v>11.101054589255909</v>
          </cell>
          <cell r="BM192">
            <v>1.711374731835394</v>
          </cell>
          <cell r="BN192">
            <v>62.057459952479768</v>
          </cell>
          <cell r="BO192">
            <v>800.40840664359814</v>
          </cell>
          <cell r="BP192">
            <v>32.687388413467779</v>
          </cell>
          <cell r="BQ192">
            <v>0</v>
          </cell>
          <cell r="BR192">
            <v>0</v>
          </cell>
          <cell r="BT192">
            <v>387.44516471590504</v>
          </cell>
          <cell r="BU192">
            <v>29.999318013748734</v>
          </cell>
          <cell r="BW192">
            <v>15177.080571470749</v>
          </cell>
          <cell r="BX192">
            <v>549.47885813961432</v>
          </cell>
          <cell r="BZ192">
            <v>31922.133559232589</v>
          </cell>
        </row>
        <row r="193">
          <cell r="F193">
            <v>1442.5689408907729</v>
          </cell>
          <cell r="G193">
            <v>100.41377985024469</v>
          </cell>
          <cell r="H193">
            <v>16.79406709725917</v>
          </cell>
          <cell r="I193">
            <v>1292.6852899218607</v>
          </cell>
          <cell r="J193">
            <v>2133.199275335196</v>
          </cell>
          <cell r="K193">
            <v>0</v>
          </cell>
          <cell r="L193">
            <v>219.65295828573093</v>
          </cell>
          <cell r="M193">
            <v>0</v>
          </cell>
          <cell r="N193">
            <v>48.854088638281837</v>
          </cell>
          <cell r="O193">
            <v>20.583223302089465</v>
          </cell>
          <cell r="P193">
            <v>273.37921955411554</v>
          </cell>
          <cell r="Q193">
            <v>17.54293404493983</v>
          </cell>
          <cell r="R193">
            <v>89.538483344597424</v>
          </cell>
          <cell r="S193">
            <v>382.21973644369251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764.61591583484937</v>
          </cell>
          <cell r="Z193">
            <v>2.4122202521755085</v>
          </cell>
          <cell r="AA193">
            <v>237.00206658112998</v>
          </cell>
          <cell r="AB193">
            <v>493.64955523718044</v>
          </cell>
          <cell r="AC193">
            <v>1468.853684920728</v>
          </cell>
          <cell r="AD193">
            <v>10.975872951158147</v>
          </cell>
          <cell r="AE193">
            <v>57.096741287751698</v>
          </cell>
          <cell r="AF193">
            <v>12499.624129934702</v>
          </cell>
          <cell r="AG193">
            <v>39.012491142137954</v>
          </cell>
          <cell r="AH193">
            <v>565.10449059810503</v>
          </cell>
          <cell r="AI193">
            <v>168.8937525172166</v>
          </cell>
          <cell r="AJ193">
            <v>889.01028496174513</v>
          </cell>
          <cell r="AK193">
            <v>22.220116910777669</v>
          </cell>
          <cell r="AL193">
            <v>5.0444323279589405</v>
          </cell>
          <cell r="AM193">
            <v>149.1890788329176</v>
          </cell>
          <cell r="AN193">
            <v>104.3302758242164</v>
          </cell>
          <cell r="AO193">
            <v>392.77165617013736</v>
          </cell>
          <cell r="AP193">
            <v>25.964140628320994</v>
          </cell>
          <cell r="AQ193">
            <v>75.96093365317553</v>
          </cell>
          <cell r="AR193">
            <v>5295.0740023850103</v>
          </cell>
          <cell r="AS193">
            <v>456.8956846851097</v>
          </cell>
          <cell r="AT193">
            <v>85.37821916060777</v>
          </cell>
          <cell r="AU193">
            <v>145.23969498170931</v>
          </cell>
          <cell r="AV193">
            <v>7.3594374439828485</v>
          </cell>
          <cell r="AW193">
            <v>106.65770863535445</v>
          </cell>
          <cell r="AX193">
            <v>0</v>
          </cell>
          <cell r="AY193">
            <v>324.32214034239149</v>
          </cell>
          <cell r="AZ193">
            <v>951.35188894151111</v>
          </cell>
          <cell r="BA193">
            <v>0</v>
          </cell>
          <cell r="BB193">
            <v>51.822702183721354</v>
          </cell>
          <cell r="BC193">
            <v>175.09667428453841</v>
          </cell>
          <cell r="BD193">
            <v>106.96092675148407</v>
          </cell>
          <cell r="BE193">
            <v>7.3644026189801046</v>
          </cell>
          <cell r="BF193">
            <v>218.37311359769217</v>
          </cell>
          <cell r="BG193">
            <v>286.87448384606779</v>
          </cell>
          <cell r="BH193">
            <v>0</v>
          </cell>
          <cell r="BI193">
            <v>1.2759708002407848</v>
          </cell>
          <cell r="BJ193">
            <v>13.440801994731173</v>
          </cell>
          <cell r="BK193">
            <v>2.4790114097225469E-2</v>
          </cell>
          <cell r="BL193">
            <v>27.008008713612213</v>
          </cell>
          <cell r="BM193">
            <v>6.4020341402045027</v>
          </cell>
          <cell r="BN193">
            <v>63.05242161974607</v>
          </cell>
          <cell r="BO193">
            <v>261.14857144723453</v>
          </cell>
          <cell r="BP193">
            <v>13.708862266755805</v>
          </cell>
          <cell r="BQ193">
            <v>0</v>
          </cell>
          <cell r="BR193">
            <v>0</v>
          </cell>
          <cell r="BT193">
            <v>26038.04483914427</v>
          </cell>
          <cell r="BU193">
            <v>0</v>
          </cell>
          <cell r="BW193">
            <v>8727.5567777866909</v>
          </cell>
          <cell r="BX193">
            <v>1294.1473607358143</v>
          </cell>
          <cell r="BZ193">
            <v>9881.4490985779375</v>
          </cell>
        </row>
        <row r="194">
          <cell r="F194">
            <v>73.78312602744991</v>
          </cell>
          <cell r="G194">
            <v>4.0664707403043625</v>
          </cell>
          <cell r="H194">
            <v>1.9577319122430148</v>
          </cell>
          <cell r="I194">
            <v>332.53764578509708</v>
          </cell>
          <cell r="J194">
            <v>261.52058023750533</v>
          </cell>
          <cell r="K194">
            <v>0</v>
          </cell>
          <cell r="L194">
            <v>11.7206859077343</v>
          </cell>
          <cell r="M194">
            <v>0</v>
          </cell>
          <cell r="N194">
            <v>4.810751366143327</v>
          </cell>
          <cell r="O194">
            <v>37.303831522129407</v>
          </cell>
          <cell r="P194">
            <v>0</v>
          </cell>
          <cell r="Q194">
            <v>5.9321575641464781</v>
          </cell>
          <cell r="R194">
            <v>3.7514156877952334</v>
          </cell>
          <cell r="S194">
            <v>66.800166417768594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0.28140594514980549</v>
          </cell>
          <cell r="Z194">
            <v>1.8437963201960315E-2</v>
          </cell>
          <cell r="AA194">
            <v>0.30954435751781689</v>
          </cell>
          <cell r="AB194">
            <v>59.11892834526914</v>
          </cell>
          <cell r="AC194">
            <v>4133.594817272764</v>
          </cell>
          <cell r="AD194">
            <v>2.5050233273866676</v>
          </cell>
          <cell r="AE194">
            <v>5.4853841403461381</v>
          </cell>
          <cell r="AF194">
            <v>6091.7688739676778</v>
          </cell>
          <cell r="AG194">
            <v>58.977381200404224</v>
          </cell>
          <cell r="AH194">
            <v>237.76822203641973</v>
          </cell>
          <cell r="AI194">
            <v>369.62400316280883</v>
          </cell>
          <cell r="AJ194">
            <v>110.02397360375994</v>
          </cell>
          <cell r="AK194">
            <v>13.571168428907642</v>
          </cell>
          <cell r="AL194">
            <v>2261.7706317379266</v>
          </cell>
          <cell r="AM194">
            <v>298.4614943122217</v>
          </cell>
          <cell r="AN194">
            <v>357.03204851482769</v>
          </cell>
          <cell r="AO194">
            <v>194.58352050259955</v>
          </cell>
          <cell r="AP194">
            <v>93.21131159237548</v>
          </cell>
          <cell r="AQ194">
            <v>318.0613922408312</v>
          </cell>
          <cell r="AR194">
            <v>1972.2327123537418</v>
          </cell>
          <cell r="AS194">
            <v>2476.0575800123847</v>
          </cell>
          <cell r="AT194">
            <v>307.5503103810409</v>
          </cell>
          <cell r="AU194">
            <v>79.304453299543454</v>
          </cell>
          <cell r="AV194">
            <v>9.7088162857763773</v>
          </cell>
          <cell r="AW194">
            <v>24.197923671753212</v>
          </cell>
          <cell r="AX194">
            <v>0</v>
          </cell>
          <cell r="AY194">
            <v>430.30516056059901</v>
          </cell>
          <cell r="AZ194">
            <v>380.36515527274832</v>
          </cell>
          <cell r="BA194">
            <v>2.921135272814649E-2</v>
          </cell>
          <cell r="BB194">
            <v>45.913564661695744</v>
          </cell>
          <cell r="BC194">
            <v>109.01104725055367</v>
          </cell>
          <cell r="BD194">
            <v>18.056131305871556</v>
          </cell>
          <cell r="BE194">
            <v>4.7520939969287086E-2</v>
          </cell>
          <cell r="BF194">
            <v>85.421488448219733</v>
          </cell>
          <cell r="BG194">
            <v>347.00623317765678</v>
          </cell>
          <cell r="BH194">
            <v>460.60925553607552</v>
          </cell>
          <cell r="BI194">
            <v>3.1257970581360328</v>
          </cell>
          <cell r="BJ194">
            <v>24.401995735561723</v>
          </cell>
          <cell r="BK194">
            <v>3.4846048615615715</v>
          </cell>
          <cell r="BL194">
            <v>47.213198209513081</v>
          </cell>
          <cell r="BM194">
            <v>21.876945163603381</v>
          </cell>
          <cell r="BN194">
            <v>61.148989269210631</v>
          </cell>
          <cell r="BO194">
            <v>235.25950197001686</v>
          </cell>
          <cell r="BP194">
            <v>48.511445981221783</v>
          </cell>
          <cell r="BQ194">
            <v>0</v>
          </cell>
          <cell r="BR194">
            <v>0</v>
          </cell>
          <cell r="BT194">
            <v>22798.386093582172</v>
          </cell>
          <cell r="BU194">
            <v>0</v>
          </cell>
          <cell r="BW194">
            <v>553.16368348444655</v>
          </cell>
          <cell r="BX194">
            <v>152.60536422646527</v>
          </cell>
          <cell r="BZ194">
            <v>1178.8139547659116</v>
          </cell>
        </row>
        <row r="195">
          <cell r="F195">
            <v>425.69785259555886</v>
          </cell>
          <cell r="G195">
            <v>2.8320362018664968</v>
          </cell>
          <cell r="H195">
            <v>11.115162178604566</v>
          </cell>
          <cell r="I195">
            <v>2490.377274080879</v>
          </cell>
          <cell r="J195">
            <v>183.51970406787433</v>
          </cell>
          <cell r="K195">
            <v>0</v>
          </cell>
          <cell r="L195">
            <v>15.080039823168292</v>
          </cell>
          <cell r="M195">
            <v>0</v>
          </cell>
          <cell r="N195">
            <v>28.431633286228116</v>
          </cell>
          <cell r="O195">
            <v>41.245197741566706</v>
          </cell>
          <cell r="P195">
            <v>0</v>
          </cell>
          <cell r="Q195">
            <v>1.5848313120793136</v>
          </cell>
          <cell r="R195">
            <v>61.939733624111561</v>
          </cell>
          <cell r="S195">
            <v>286.61115484822579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70.443800076882226</v>
          </cell>
          <cell r="AA195">
            <v>13.894568663256937</v>
          </cell>
          <cell r="AB195">
            <v>473.41899246594852</v>
          </cell>
          <cell r="AC195">
            <v>817.66024618300378</v>
          </cell>
          <cell r="AD195">
            <v>28.379143242847022</v>
          </cell>
          <cell r="AE195">
            <v>78.92404458270893</v>
          </cell>
          <cell r="AF195">
            <v>8274.910703518115</v>
          </cell>
          <cell r="AG195">
            <v>500.03257781775113</v>
          </cell>
          <cell r="AH195">
            <v>945.45789006288305</v>
          </cell>
          <cell r="AI195">
            <v>442.64954399929383</v>
          </cell>
          <cell r="AJ195">
            <v>408.70417823839261</v>
          </cell>
          <cell r="AK195">
            <v>14.120098968751112</v>
          </cell>
          <cell r="AL195">
            <v>422.691598467235</v>
          </cell>
          <cell r="AM195">
            <v>233.99943538886055</v>
          </cell>
          <cell r="AN195">
            <v>290.02933169845721</v>
          </cell>
          <cell r="AO195">
            <v>402.70399867711296</v>
          </cell>
          <cell r="AP195">
            <v>17.422824408041084</v>
          </cell>
          <cell r="AQ195">
            <v>212.22753570838506</v>
          </cell>
          <cell r="AR195">
            <v>3551.6737569724055</v>
          </cell>
          <cell r="AS195">
            <v>1032.073515496324</v>
          </cell>
          <cell r="AT195">
            <v>105.09124555738259</v>
          </cell>
          <cell r="AU195">
            <v>137.70561819976623</v>
          </cell>
          <cell r="AV195">
            <v>2.4098507498116617</v>
          </cell>
          <cell r="AW195">
            <v>102.1403751629182</v>
          </cell>
          <cell r="AX195">
            <v>0</v>
          </cell>
          <cell r="AY195">
            <v>758.62164944597112</v>
          </cell>
          <cell r="AZ195">
            <v>1102.8822416467069</v>
          </cell>
          <cell r="BA195">
            <v>18.271113448957358</v>
          </cell>
          <cell r="BB195">
            <v>120.61845205640313</v>
          </cell>
          <cell r="BC195">
            <v>51.498756810528199</v>
          </cell>
          <cell r="BD195">
            <v>27.845977372436547</v>
          </cell>
          <cell r="BE195">
            <v>0.28615019393588548</v>
          </cell>
          <cell r="BF195">
            <v>490.3269945878738</v>
          </cell>
          <cell r="BG195">
            <v>900.18676763893097</v>
          </cell>
          <cell r="BH195">
            <v>278.79589863566127</v>
          </cell>
          <cell r="BI195">
            <v>110.02484866016036</v>
          </cell>
          <cell r="BJ195">
            <v>44.761530667622743</v>
          </cell>
          <cell r="BK195">
            <v>30.039968942857602</v>
          </cell>
          <cell r="BL195">
            <v>136.22056097245496</v>
          </cell>
          <cell r="BM195">
            <v>169.90394550522871</v>
          </cell>
          <cell r="BN195">
            <v>393.08120630929426</v>
          </cell>
          <cell r="BO195">
            <v>101.78400337507139</v>
          </cell>
          <cell r="BP195">
            <v>21.068738731909644</v>
          </cell>
          <cell r="BQ195">
            <v>0</v>
          </cell>
          <cell r="BR195">
            <v>0</v>
          </cell>
          <cell r="BT195">
            <v>27780.719992720631</v>
          </cell>
          <cell r="BU195">
            <v>0</v>
          </cell>
          <cell r="BW195">
            <v>14935.714073977395</v>
          </cell>
          <cell r="BX195">
            <v>95.998104460891881</v>
          </cell>
          <cell r="BZ195">
            <v>1999.1683479901656</v>
          </cell>
        </row>
        <row r="196">
          <cell r="F196">
            <v>277.3385285946917</v>
          </cell>
          <cell r="G196">
            <v>69.081519438905133</v>
          </cell>
          <cell r="H196">
            <v>242.50565504352258</v>
          </cell>
          <cell r="I196">
            <v>4487.5046414523949</v>
          </cell>
          <cell r="J196">
            <v>1251.1941361028889</v>
          </cell>
          <cell r="K196">
            <v>0</v>
          </cell>
          <cell r="L196">
            <v>141.98799212159446</v>
          </cell>
          <cell r="M196">
            <v>0</v>
          </cell>
          <cell r="N196">
            <v>56.714745141847956</v>
          </cell>
          <cell r="O196">
            <v>9.7253798977210639</v>
          </cell>
          <cell r="P196">
            <v>0</v>
          </cell>
          <cell r="Q196">
            <v>44.217977416227306</v>
          </cell>
          <cell r="R196">
            <v>65.207016217747707</v>
          </cell>
          <cell r="S196">
            <v>2331.4950409983708</v>
          </cell>
          <cell r="T196">
            <v>581.94257165020088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0.76583221191497419</v>
          </cell>
          <cell r="AA196">
            <v>10.483926153854066</v>
          </cell>
          <cell r="AB196">
            <v>264.38061078252463</v>
          </cell>
          <cell r="AC196">
            <v>494.55375616164037</v>
          </cell>
          <cell r="AD196">
            <v>96.084058143774897</v>
          </cell>
          <cell r="AE196">
            <v>166.29655689960822</v>
          </cell>
          <cell r="AF196">
            <v>6234.9570072228862</v>
          </cell>
          <cell r="AG196">
            <v>4899.4012139648148</v>
          </cell>
          <cell r="AH196">
            <v>695.21789338894177</v>
          </cell>
          <cell r="AI196">
            <v>380.02198841161811</v>
          </cell>
          <cell r="AJ196">
            <v>494.40790133159743</v>
          </cell>
          <cell r="AK196">
            <v>271.89814059871929</v>
          </cell>
          <cell r="AL196">
            <v>3.0609450321336009</v>
          </cell>
          <cell r="AM196">
            <v>267.2434133286863</v>
          </cell>
          <cell r="AN196">
            <v>27.182563082145023</v>
          </cell>
          <cell r="AO196">
            <v>529.99025860732286</v>
          </cell>
          <cell r="AP196">
            <v>16.71614161663847</v>
          </cell>
          <cell r="AQ196">
            <v>185.32334583946596</v>
          </cell>
          <cell r="AR196">
            <v>352.60342527182337</v>
          </cell>
          <cell r="AS196">
            <v>3690.2641045378891</v>
          </cell>
          <cell r="AT196">
            <v>657.7019029832029</v>
          </cell>
          <cell r="AU196">
            <v>434.41403847733812</v>
          </cell>
          <cell r="AV196">
            <v>8.7797233975868103</v>
          </cell>
          <cell r="AW196">
            <v>137.85681720595807</v>
          </cell>
          <cell r="AX196">
            <v>0</v>
          </cell>
          <cell r="AY196">
            <v>1475.5648244042386</v>
          </cell>
          <cell r="AZ196">
            <v>1877.5843663622773</v>
          </cell>
          <cell r="BA196">
            <v>5.3199690048769712</v>
          </cell>
          <cell r="BB196">
            <v>83.806531547579112</v>
          </cell>
          <cell r="BC196">
            <v>216.55790575531068</v>
          </cell>
          <cell r="BD196">
            <v>1377.1754816132452</v>
          </cell>
          <cell r="BE196">
            <v>1.3785676828335602</v>
          </cell>
          <cell r="BF196">
            <v>437.52933411197444</v>
          </cell>
          <cell r="BG196">
            <v>522.90971510795464</v>
          </cell>
          <cell r="BH196">
            <v>23.562334062886528</v>
          </cell>
          <cell r="BI196">
            <v>54.488500701194965</v>
          </cell>
          <cell r="BJ196">
            <v>1204.450940970793</v>
          </cell>
          <cell r="BK196">
            <v>2.4082406886258996</v>
          </cell>
          <cell r="BL196">
            <v>126.02406780043941</v>
          </cell>
          <cell r="BM196">
            <v>92.717605518939976</v>
          </cell>
          <cell r="BN196">
            <v>146.3732962122144</v>
          </cell>
          <cell r="BO196">
            <v>314.61883218323061</v>
          </cell>
          <cell r="BP196">
            <v>63.664148666884529</v>
          </cell>
          <cell r="BQ196">
            <v>0</v>
          </cell>
          <cell r="BR196">
            <v>0</v>
          </cell>
          <cell r="BT196">
            <v>1110.3813928601417</v>
          </cell>
          <cell r="BU196">
            <v>0</v>
          </cell>
          <cell r="BW196">
            <v>28664.011799970733</v>
          </cell>
          <cell r="BX196">
            <v>-206.50743503331611</v>
          </cell>
          <cell r="BZ196">
            <v>2494.4245184516917</v>
          </cell>
        </row>
        <row r="197">
          <cell r="F197">
            <v>76.608810875493987</v>
          </cell>
          <cell r="G197">
            <v>3.3326289405154021</v>
          </cell>
          <cell r="H197">
            <v>48.732430972571521</v>
          </cell>
          <cell r="I197">
            <v>111.50345541274325</v>
          </cell>
          <cell r="J197">
            <v>21.550062193936231</v>
          </cell>
          <cell r="K197">
            <v>0</v>
          </cell>
          <cell r="L197">
            <v>1.8994121184604742</v>
          </cell>
          <cell r="M197">
            <v>0</v>
          </cell>
          <cell r="N197">
            <v>1.0104512323079395</v>
          </cell>
          <cell r="O197">
            <v>0.45812247871497253</v>
          </cell>
          <cell r="P197">
            <v>0</v>
          </cell>
          <cell r="Q197">
            <v>0</v>
          </cell>
          <cell r="R197">
            <v>5.9545307137981389</v>
          </cell>
          <cell r="S197">
            <v>181.15177175467167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0.28582309871361739</v>
          </cell>
          <cell r="AA197">
            <v>2.1695456087990852</v>
          </cell>
          <cell r="AB197">
            <v>18.986377144823805</v>
          </cell>
          <cell r="AC197">
            <v>37.199805402259933</v>
          </cell>
          <cell r="AD197">
            <v>2.30994087363805E-2</v>
          </cell>
          <cell r="AE197">
            <v>120.85929832161411</v>
          </cell>
          <cell r="AF197">
            <v>415.91082719123796</v>
          </cell>
          <cell r="AG197">
            <v>755.31462472022213</v>
          </cell>
          <cell r="AH197">
            <v>60.115814256972698</v>
          </cell>
          <cell r="AI197">
            <v>35.405728203593384</v>
          </cell>
          <cell r="AJ197">
            <v>109.13222697338435</v>
          </cell>
          <cell r="AK197">
            <v>5.3468940830243854</v>
          </cell>
          <cell r="AL197">
            <v>5.9700781632359243</v>
          </cell>
          <cell r="AM197">
            <v>84.755197813873011</v>
          </cell>
          <cell r="AN197">
            <v>137.13497885488235</v>
          </cell>
          <cell r="AO197">
            <v>77.987256884806641</v>
          </cell>
          <cell r="AP197">
            <v>2.0037605917733678</v>
          </cell>
          <cell r="AQ197">
            <v>2.4969004545329248</v>
          </cell>
          <cell r="AR197">
            <v>9.6455295281391962</v>
          </cell>
          <cell r="AS197">
            <v>28.134885070069785</v>
          </cell>
          <cell r="AT197">
            <v>29.621274515598973</v>
          </cell>
          <cell r="AU197">
            <v>21.469775496639702</v>
          </cell>
          <cell r="AV197">
            <v>0.40321790365516408</v>
          </cell>
          <cell r="AW197">
            <v>4.6970181667469326</v>
          </cell>
          <cell r="AX197">
            <v>0</v>
          </cell>
          <cell r="AY197">
            <v>144.47082835771783</v>
          </cell>
          <cell r="AZ197">
            <v>140.38092283280477</v>
          </cell>
          <cell r="BA197">
            <v>8.0829155602434088E-2</v>
          </cell>
          <cell r="BB197">
            <v>4.1655551351927445</v>
          </cell>
          <cell r="BC197">
            <v>17.227087386805476</v>
          </cell>
          <cell r="BD197">
            <v>50.928039642493843</v>
          </cell>
          <cell r="BE197">
            <v>2.8239523780614357</v>
          </cell>
          <cell r="BF197">
            <v>36.132552463861323</v>
          </cell>
          <cell r="BG197">
            <v>61.073545389271317</v>
          </cell>
          <cell r="BH197">
            <v>153.210424093982</v>
          </cell>
          <cell r="BI197">
            <v>8.3770274856755016</v>
          </cell>
          <cell r="BJ197">
            <v>249.41122017078513</v>
          </cell>
          <cell r="BK197">
            <v>1.7010673876296445</v>
          </cell>
          <cell r="BL197">
            <v>7.0559814038854949</v>
          </cell>
          <cell r="BM197">
            <v>2.0453780117962808</v>
          </cell>
          <cell r="BN197">
            <v>3.3537337728871814</v>
          </cell>
          <cell r="BO197">
            <v>7.6881589465644842</v>
          </cell>
          <cell r="BP197">
            <v>34.612237564403188</v>
          </cell>
          <cell r="BQ197">
            <v>0</v>
          </cell>
          <cell r="BR197">
            <v>0</v>
          </cell>
          <cell r="BT197">
            <v>30622.815193759427</v>
          </cell>
          <cell r="BU197">
            <v>0</v>
          </cell>
          <cell r="BW197">
            <v>24356.40467770832</v>
          </cell>
          <cell r="BX197">
            <v>-1325.7293805264712</v>
          </cell>
          <cell r="BZ197">
            <v>10646.587661362693</v>
          </cell>
        </row>
        <row r="198">
          <cell r="F198">
            <v>19.00074347786834</v>
          </cell>
          <cell r="G198">
            <v>0.79373521696999505</v>
          </cell>
          <cell r="H198">
            <v>0.25387869978890809</v>
          </cell>
          <cell r="I198">
            <v>21.142072532317709</v>
          </cell>
          <cell r="J198">
            <v>5.4114260116411517</v>
          </cell>
          <cell r="K198">
            <v>5.6332102811054844E-5</v>
          </cell>
          <cell r="L198">
            <v>0.77332722734207171</v>
          </cell>
          <cell r="M198">
            <v>8.212619154845225E-4</v>
          </cell>
          <cell r="N198">
            <v>9.1511792102635069E-3</v>
          </cell>
          <cell r="O198">
            <v>0</v>
          </cell>
          <cell r="P198">
            <v>0</v>
          </cell>
          <cell r="Q198">
            <v>1.6259997835331736E-3</v>
          </cell>
          <cell r="R198">
            <v>0.39613571125664609</v>
          </cell>
          <cell r="S198">
            <v>55.318131839552137</v>
          </cell>
          <cell r="T198">
            <v>1.7061407082558919</v>
          </cell>
          <cell r="U198">
            <v>0</v>
          </cell>
          <cell r="V198">
            <v>0</v>
          </cell>
          <cell r="W198">
            <v>2.1697406736546093E-4</v>
          </cell>
          <cell r="X198">
            <v>0</v>
          </cell>
          <cell r="Y198">
            <v>0.12728909396894589</v>
          </cell>
          <cell r="Z198">
            <v>37.206165907915199</v>
          </cell>
          <cell r="AA198">
            <v>0.94118793547317814</v>
          </cell>
          <cell r="AB198">
            <v>0.3303945829442636</v>
          </cell>
          <cell r="AC198">
            <v>1.7075719653570527E-2</v>
          </cell>
          <cell r="AD198">
            <v>5.7835319822099222E-5</v>
          </cell>
          <cell r="AE198">
            <v>0.11336475720232962</v>
          </cell>
          <cell r="AF198">
            <v>17.544391960370191</v>
          </cell>
          <cell r="AG198">
            <v>5.2060394954043741</v>
          </cell>
          <cell r="AH198">
            <v>1.5171140599541695</v>
          </cell>
          <cell r="AI198">
            <v>0.71085744532749395</v>
          </cell>
          <cell r="AJ198">
            <v>0.54406875463399007</v>
          </cell>
          <cell r="AK198">
            <v>9.9195773640287338E-2</v>
          </cell>
          <cell r="AL198">
            <v>2181.742486715551</v>
          </cell>
          <cell r="AM198">
            <v>129.1328420812716</v>
          </cell>
          <cell r="AN198">
            <v>3.1969772803676126</v>
          </cell>
          <cell r="AO198">
            <v>2.3787650018580053</v>
          </cell>
          <cell r="AP198">
            <v>6.3258417301491246E-2</v>
          </cell>
          <cell r="AQ198">
            <v>0.63501013265691031</v>
          </cell>
          <cell r="AR198">
            <v>0.41042296476457668</v>
          </cell>
          <cell r="AS198">
            <v>3.1739742846964942</v>
          </cell>
          <cell r="AT198">
            <v>0.39944474234959276</v>
          </cell>
          <cell r="AU198">
            <v>9.0011595702251243E-2</v>
          </cell>
          <cell r="AV198">
            <v>1.1052635586125334E-3</v>
          </cell>
          <cell r="AW198">
            <v>4.3453258132963281E-2</v>
          </cell>
          <cell r="AX198">
            <v>0</v>
          </cell>
          <cell r="AY198">
            <v>2.4365465144885237</v>
          </cell>
          <cell r="AZ198">
            <v>1.5932061829621655</v>
          </cell>
          <cell r="BA198">
            <v>0</v>
          </cell>
          <cell r="BB198">
            <v>0.84225053400021743</v>
          </cell>
          <cell r="BC198">
            <v>1.1586179175601742E-2</v>
          </cell>
          <cell r="BD198">
            <v>2.0272953761512856E-2</v>
          </cell>
          <cell r="BE198">
            <v>2.5081119546187264E-3</v>
          </cell>
          <cell r="BF198">
            <v>6.584067674535067</v>
          </cell>
          <cell r="BG198">
            <v>5.1910125221145904</v>
          </cell>
          <cell r="BH198">
            <v>0</v>
          </cell>
          <cell r="BI198">
            <v>1.3455815195761148E-2</v>
          </cell>
          <cell r="BJ198">
            <v>0</v>
          </cell>
          <cell r="BK198">
            <v>0</v>
          </cell>
          <cell r="BL198">
            <v>0.10165215818001072</v>
          </cell>
          <cell r="BM198">
            <v>1.4649680672130459E-2</v>
          </cell>
          <cell r="BN198">
            <v>0.42829254913299908</v>
          </cell>
          <cell r="BO198">
            <v>1.9141824912293766</v>
          </cell>
          <cell r="BP198">
            <v>0.2913442967652079</v>
          </cell>
          <cell r="BQ198">
            <v>0</v>
          </cell>
          <cell r="BR198">
            <v>0</v>
          </cell>
          <cell r="BT198">
            <v>2266.905589050376</v>
          </cell>
          <cell r="BU198">
            <v>0</v>
          </cell>
          <cell r="BW198">
            <v>528.80244331944891</v>
          </cell>
          <cell r="BX198">
            <v>-9.7838664730511482</v>
          </cell>
          <cell r="BZ198">
            <v>967.9413798229341</v>
          </cell>
        </row>
        <row r="199">
          <cell r="F199">
            <v>5.7762137840013796</v>
          </cell>
          <cell r="G199">
            <v>4.2543082940232777</v>
          </cell>
          <cell r="H199">
            <v>0.5791802381009713</v>
          </cell>
          <cell r="I199">
            <v>174.60807853754403</v>
          </cell>
          <cell r="J199">
            <v>95.078072203019516</v>
          </cell>
          <cell r="K199">
            <v>69.539575512873824</v>
          </cell>
          <cell r="L199">
            <v>55.069453420238915</v>
          </cell>
          <cell r="M199">
            <v>3.2593202536121725E-2</v>
          </cell>
          <cell r="N199">
            <v>2.6614504424661449</v>
          </cell>
          <cell r="O199">
            <v>9.9842766988135754</v>
          </cell>
          <cell r="P199">
            <v>0.31695909963873847</v>
          </cell>
          <cell r="Q199">
            <v>12.80278298213476</v>
          </cell>
          <cell r="R199">
            <v>59.594072670737397</v>
          </cell>
          <cell r="S199">
            <v>104.36476705032769</v>
          </cell>
          <cell r="T199">
            <v>376.64430086852849</v>
          </cell>
          <cell r="U199">
            <v>0</v>
          </cell>
          <cell r="V199">
            <v>0</v>
          </cell>
          <cell r="W199">
            <v>0.99773985299299195</v>
          </cell>
          <cell r="X199">
            <v>0</v>
          </cell>
          <cell r="Y199">
            <v>0</v>
          </cell>
          <cell r="Z199">
            <v>6.897924913652935E-2</v>
          </cell>
          <cell r="AA199">
            <v>103.39867198498965</v>
          </cell>
          <cell r="AB199">
            <v>1.6800569550851074</v>
          </cell>
          <cell r="AC199">
            <v>0.47560297323930995</v>
          </cell>
          <cell r="AD199">
            <v>1.3897340592394671E-2</v>
          </cell>
          <cell r="AE199">
            <v>25.986224678960308</v>
          </cell>
          <cell r="AF199">
            <v>242.61101211941818</v>
          </cell>
          <cell r="AG199">
            <v>29.878139792676649</v>
          </cell>
          <cell r="AH199">
            <v>1130.2691512993138</v>
          </cell>
          <cell r="AI199">
            <v>10.397703604102052</v>
          </cell>
          <cell r="AJ199">
            <v>68.101391941232677</v>
          </cell>
          <cell r="AK199">
            <v>0.3216750774357498</v>
          </cell>
          <cell r="AL199">
            <v>395.65390107229717</v>
          </cell>
          <cell r="AM199">
            <v>131.31030860003781</v>
          </cell>
          <cell r="AN199">
            <v>28.497194004062422</v>
          </cell>
          <cell r="AO199">
            <v>161.53113085007067</v>
          </cell>
          <cell r="AP199">
            <v>5.118883862908608</v>
          </cell>
          <cell r="AQ199">
            <v>17.435874440670823</v>
          </cell>
          <cell r="AR199">
            <v>574.83729377234999</v>
          </cell>
          <cell r="AS199">
            <v>87.427469206946952</v>
          </cell>
          <cell r="AT199">
            <v>134.36917841011956</v>
          </cell>
          <cell r="AU199">
            <v>20.434375397746095</v>
          </cell>
          <cell r="AV199">
            <v>1.4277508085941548</v>
          </cell>
          <cell r="AW199">
            <v>36.922576832336503</v>
          </cell>
          <cell r="AX199">
            <v>0</v>
          </cell>
          <cell r="AY199">
            <v>73.542362638794543</v>
          </cell>
          <cell r="AZ199">
            <v>30.85326247498795</v>
          </cell>
          <cell r="BA199">
            <v>0</v>
          </cell>
          <cell r="BB199">
            <v>24.733205825571208</v>
          </cell>
          <cell r="BC199">
            <v>61.466767768506735</v>
          </cell>
          <cell r="BD199">
            <v>10.998836879402845</v>
          </cell>
          <cell r="BE199">
            <v>3.5816190678017064E-2</v>
          </cell>
          <cell r="BF199">
            <v>29.764674786426792</v>
          </cell>
          <cell r="BG199">
            <v>191.07508357237475</v>
          </cell>
          <cell r="BH199">
            <v>0</v>
          </cell>
          <cell r="BI199">
            <v>0.15294981939237037</v>
          </cell>
          <cell r="BJ199">
            <v>213.48132747927917</v>
          </cell>
          <cell r="BK199">
            <v>1.829156728025739</v>
          </cell>
          <cell r="BL199">
            <v>28.82553607397816</v>
          </cell>
          <cell r="BM199">
            <v>132.14882997754199</v>
          </cell>
          <cell r="BN199">
            <v>252.5611107386913</v>
          </cell>
          <cell r="BO199">
            <v>65.656653984620988</v>
          </cell>
          <cell r="BP199">
            <v>47.054864963732989</v>
          </cell>
          <cell r="BQ199">
            <v>0</v>
          </cell>
          <cell r="BR199">
            <v>0</v>
          </cell>
          <cell r="BT199">
            <v>34135.770951208426</v>
          </cell>
          <cell r="BU199">
            <v>0</v>
          </cell>
          <cell r="BW199">
            <v>1244.0209926920825</v>
          </cell>
          <cell r="BX199">
            <v>94.911894804774846</v>
          </cell>
          <cell r="BZ199">
            <v>6518.1395430060302</v>
          </cell>
        </row>
        <row r="200">
          <cell r="F200">
            <v>0</v>
          </cell>
          <cell r="G200">
            <v>7.5623670428522889</v>
          </cell>
          <cell r="H200">
            <v>0.7071717473249457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1.4501678082662539</v>
          </cell>
          <cell r="P200">
            <v>0</v>
          </cell>
          <cell r="Q200">
            <v>9.0860106070894808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24.263991050966485</v>
          </cell>
          <cell r="AC200">
            <v>0</v>
          </cell>
          <cell r="AD200">
            <v>0</v>
          </cell>
          <cell r="AE200">
            <v>62.040203789452917</v>
          </cell>
          <cell r="AF200">
            <v>286.17733954237997</v>
          </cell>
          <cell r="AG200">
            <v>0.51972480863380943</v>
          </cell>
          <cell r="AH200">
            <v>487.65048910172942</v>
          </cell>
          <cell r="AI200">
            <v>78.578251403659934</v>
          </cell>
          <cell r="AJ200">
            <v>1.8027464880083639</v>
          </cell>
          <cell r="AK200">
            <v>4.3920351743100446E-2</v>
          </cell>
          <cell r="AL200">
            <v>0</v>
          </cell>
          <cell r="AM200">
            <v>225.86008152568996</v>
          </cell>
          <cell r="AN200">
            <v>13.689390547898491</v>
          </cell>
          <cell r="AO200">
            <v>17.222871988106579</v>
          </cell>
          <cell r="AP200">
            <v>0.70399626712050012</v>
          </cell>
          <cell r="AQ200">
            <v>6.3076905773795602</v>
          </cell>
          <cell r="AR200">
            <v>1425.2592371062847</v>
          </cell>
          <cell r="AS200">
            <v>13.556937633319075</v>
          </cell>
          <cell r="AT200">
            <v>4.3950996157205076</v>
          </cell>
          <cell r="AU200">
            <v>2.0454126221259084</v>
          </cell>
          <cell r="AV200">
            <v>1.961168149017729E-2</v>
          </cell>
          <cell r="AW200">
            <v>5.2519959939703069</v>
          </cell>
          <cell r="AX200">
            <v>0</v>
          </cell>
          <cell r="AY200">
            <v>88.290816514635935</v>
          </cell>
          <cell r="AZ200">
            <v>109.46230605765597</v>
          </cell>
          <cell r="BA200">
            <v>2.6307604454639772</v>
          </cell>
          <cell r="BB200">
            <v>56.912506940625775</v>
          </cell>
          <cell r="BC200">
            <v>5.6807147570779843</v>
          </cell>
          <cell r="BD200">
            <v>0.1023823140180122</v>
          </cell>
          <cell r="BE200">
            <v>1.2305431670023959E-2</v>
          </cell>
          <cell r="BF200">
            <v>266.85920219239966</v>
          </cell>
          <cell r="BG200">
            <v>75.345970872317096</v>
          </cell>
          <cell r="BH200">
            <v>949.45514655963359</v>
          </cell>
          <cell r="BI200">
            <v>141.72940017627448</v>
          </cell>
          <cell r="BJ200">
            <v>841.71643287094992</v>
          </cell>
          <cell r="BK200">
            <v>8.6295361256981096</v>
          </cell>
          <cell r="BL200">
            <v>9.0927525191838647</v>
          </cell>
          <cell r="BM200">
            <v>2.6203705667495849</v>
          </cell>
          <cell r="BN200">
            <v>0.34400209715779356</v>
          </cell>
          <cell r="BO200">
            <v>1.1130892266449823</v>
          </cell>
          <cell r="BP200">
            <v>249.92239764155957</v>
          </cell>
          <cell r="BQ200">
            <v>0</v>
          </cell>
          <cell r="BR200">
            <v>0</v>
          </cell>
          <cell r="BT200">
            <v>613.37170667525686</v>
          </cell>
          <cell r="BU200">
            <v>24.718736238531786</v>
          </cell>
          <cell r="BW200">
            <v>1125.0013681671196</v>
          </cell>
          <cell r="BX200">
            <v>-24.664634469934064</v>
          </cell>
          <cell r="BZ200">
            <v>0</v>
          </cell>
        </row>
        <row r="201">
          <cell r="F201">
            <v>1546.0029174434478</v>
          </cell>
          <cell r="G201">
            <v>13.518544271354898</v>
          </cell>
          <cell r="H201">
            <v>0.84284644436785516</v>
          </cell>
          <cell r="I201">
            <v>2178.6740715648853</v>
          </cell>
          <cell r="J201">
            <v>3938.2798034001275</v>
          </cell>
          <cell r="K201">
            <v>1383.5622363564464</v>
          </cell>
          <cell r="L201">
            <v>26.737778534291291</v>
          </cell>
          <cell r="M201">
            <v>257.42745114176131</v>
          </cell>
          <cell r="N201">
            <v>83.618126020651346</v>
          </cell>
          <cell r="O201">
            <v>29.305034970204801</v>
          </cell>
          <cell r="P201">
            <v>241.88144394921395</v>
          </cell>
          <cell r="Q201">
            <v>95.940373357201949</v>
          </cell>
          <cell r="R201">
            <v>54.626439947127928</v>
          </cell>
          <cell r="S201">
            <v>2076.0128676406534</v>
          </cell>
          <cell r="T201">
            <v>6110.4691617525632</v>
          </cell>
          <cell r="U201">
            <v>1642.9515995414517</v>
          </cell>
          <cell r="V201">
            <v>7.8468939791165395</v>
          </cell>
          <cell r="W201">
            <v>168.29087907977018</v>
          </cell>
          <cell r="X201">
            <v>37.180237237077826</v>
          </cell>
          <cell r="Y201">
            <v>0</v>
          </cell>
          <cell r="Z201">
            <v>5.6436757737497807</v>
          </cell>
          <cell r="AA201">
            <v>142.69472508892628</v>
          </cell>
          <cell r="AB201">
            <v>22.907194944044821</v>
          </cell>
          <cell r="AC201">
            <v>9724.7787329376988</v>
          </cell>
          <cell r="AD201">
            <v>1.9075133741394017E-6</v>
          </cell>
          <cell r="AE201">
            <v>256.19365151262002</v>
          </cell>
          <cell r="AF201">
            <v>2418.7161621586661</v>
          </cell>
          <cell r="AG201">
            <v>374.2551084815147</v>
          </cell>
          <cell r="AH201">
            <v>1712.6288017344664</v>
          </cell>
          <cell r="AI201">
            <v>735.62811341753536</v>
          </cell>
          <cell r="AJ201">
            <v>664.72868674658162</v>
          </cell>
          <cell r="AK201">
            <v>36.212520758670621</v>
          </cell>
          <cell r="AL201">
            <v>279.28425866448993</v>
          </cell>
          <cell r="AM201">
            <v>497.96646678993102</v>
          </cell>
          <cell r="AN201">
            <v>63.163968208870287</v>
          </cell>
          <cell r="AO201">
            <v>1567.8918355200713</v>
          </cell>
          <cell r="AP201">
            <v>33.585972889044157</v>
          </cell>
          <cell r="AQ201">
            <v>232.17760663059514</v>
          </cell>
          <cell r="AR201">
            <v>1245.3735259662444</v>
          </cell>
          <cell r="AS201">
            <v>279.04034003062964</v>
          </cell>
          <cell r="AT201">
            <v>666.26555580236834</v>
          </cell>
          <cell r="AU201">
            <v>190.86532049412116</v>
          </cell>
          <cell r="AV201">
            <v>2.8658422618661649E-7</v>
          </cell>
          <cell r="AW201">
            <v>578.72911577400987</v>
          </cell>
          <cell r="AX201">
            <v>0</v>
          </cell>
          <cell r="AY201">
            <v>697.01987283786571</v>
          </cell>
          <cell r="AZ201">
            <v>449.15652475880296</v>
          </cell>
          <cell r="BA201">
            <v>8.3930858989258414</v>
          </cell>
          <cell r="BB201">
            <v>127.38411607997695</v>
          </cell>
          <cell r="BC201">
            <v>66.973726918389048</v>
          </cell>
          <cell r="BD201">
            <v>46.522433021222511</v>
          </cell>
          <cell r="BE201">
            <v>5.8575560359411689</v>
          </cell>
          <cell r="BF201">
            <v>823.49789285351278</v>
          </cell>
          <cell r="BG201">
            <v>377.47035385435606</v>
          </cell>
          <cell r="BH201">
            <v>2362.6251685299126</v>
          </cell>
          <cell r="BI201">
            <v>510.23333387419166</v>
          </cell>
          <cell r="BJ201">
            <v>2041.588676081157</v>
          </cell>
          <cell r="BK201">
            <v>45.35110582265505</v>
          </cell>
          <cell r="BL201">
            <v>139.07961716355931</v>
          </cell>
          <cell r="BM201">
            <v>106.89971672905297</v>
          </cell>
          <cell r="BN201">
            <v>111.02449053372401</v>
          </cell>
          <cell r="BO201">
            <v>91.442623316902313</v>
          </cell>
          <cell r="BP201">
            <v>120.5884514003004</v>
          </cell>
          <cell r="BQ201">
            <v>0</v>
          </cell>
          <cell r="BR201">
            <v>0</v>
          </cell>
          <cell r="BT201">
            <v>40596.00874243096</v>
          </cell>
          <cell r="BU201">
            <v>248.3351466312325</v>
          </cell>
          <cell r="BW201">
            <v>0</v>
          </cell>
          <cell r="BX201">
            <v>6.8707105059544374E-2</v>
          </cell>
          <cell r="BZ201">
            <v>30013.41927102027</v>
          </cell>
        </row>
        <row r="202">
          <cell r="F202">
            <v>548.7661165139142</v>
          </cell>
          <cell r="G202">
            <v>6.8498109546553165E-2</v>
          </cell>
          <cell r="H202">
            <v>1.5485314953568408</v>
          </cell>
          <cell r="I202">
            <v>17.627921492880873</v>
          </cell>
          <cell r="J202">
            <v>4.7456126131692233</v>
          </cell>
          <cell r="K202">
            <v>95.955494894172091</v>
          </cell>
          <cell r="L202">
            <v>1.5351171563201491E-2</v>
          </cell>
          <cell r="M202">
            <v>0.56125531312312193</v>
          </cell>
          <cell r="N202">
            <v>1.3632607866068304E-2</v>
          </cell>
          <cell r="O202">
            <v>0</v>
          </cell>
          <cell r="P202">
            <v>0.18689680393849334</v>
          </cell>
          <cell r="Q202">
            <v>0</v>
          </cell>
          <cell r="R202">
            <v>0.1700594604359045</v>
          </cell>
          <cell r="S202">
            <v>15.628758991687178</v>
          </cell>
          <cell r="T202">
            <v>0</v>
          </cell>
          <cell r="U202">
            <v>12.586790662768824</v>
          </cell>
          <cell r="V202">
            <v>0</v>
          </cell>
          <cell r="W202">
            <v>0</v>
          </cell>
          <cell r="X202">
            <v>7.8625444000383</v>
          </cell>
          <cell r="Y202">
            <v>10.652665899721574</v>
          </cell>
          <cell r="Z202">
            <v>0.31788303671857859</v>
          </cell>
          <cell r="AA202">
            <v>0.32536687865702318</v>
          </cell>
          <cell r="AB202">
            <v>5.836910166878055</v>
          </cell>
          <cell r="AC202">
            <v>0.90962703533039546</v>
          </cell>
          <cell r="AD202">
            <v>4514.88037772192</v>
          </cell>
          <cell r="AE202">
            <v>13.150649413188118</v>
          </cell>
          <cell r="AF202">
            <v>230.29968622084201</v>
          </cell>
          <cell r="AG202">
            <v>0.4776182906869913</v>
          </cell>
          <cell r="AH202">
            <v>49.43693757789864</v>
          </cell>
          <cell r="AI202">
            <v>8.3524619435619112</v>
          </cell>
          <cell r="AJ202">
            <v>95.99189267789788</v>
          </cell>
          <cell r="AK202">
            <v>0</v>
          </cell>
          <cell r="AL202">
            <v>0</v>
          </cell>
          <cell r="AM202">
            <v>18.395589858850069</v>
          </cell>
          <cell r="AN202">
            <v>2.2770583565733307</v>
          </cell>
          <cell r="AO202">
            <v>186.234200607356</v>
          </cell>
          <cell r="AP202">
            <v>4.8766707434990501E-2</v>
          </cell>
          <cell r="AQ202">
            <v>47.248012291923558</v>
          </cell>
          <cell r="AR202">
            <v>0.28901857040012002</v>
          </cell>
          <cell r="AS202">
            <v>0.77803630735304685</v>
          </cell>
          <cell r="AT202">
            <v>16.32003078126003</v>
          </cell>
          <cell r="AU202">
            <v>54.840896187363441</v>
          </cell>
          <cell r="AV202">
            <v>0.52584542723971073</v>
          </cell>
          <cell r="AW202">
            <v>37.985112522016273</v>
          </cell>
          <cell r="AX202">
            <v>0</v>
          </cell>
          <cell r="AY202">
            <v>37.375849892465354</v>
          </cell>
          <cell r="AZ202">
            <v>18.400641033588212</v>
          </cell>
          <cell r="BA202">
            <v>0.75177269937477498</v>
          </cell>
          <cell r="BB202">
            <v>22.802570099154803</v>
          </cell>
          <cell r="BC202">
            <v>1.7922600733620984</v>
          </cell>
          <cell r="BD202">
            <v>0.26482479584420576</v>
          </cell>
          <cell r="BE202">
            <v>0</v>
          </cell>
          <cell r="BF202">
            <v>75.724063623547067</v>
          </cell>
          <cell r="BG202">
            <v>8.6262008987546626</v>
          </cell>
          <cell r="BH202">
            <v>466.09809646394052</v>
          </cell>
          <cell r="BI202">
            <v>96.594919915784018</v>
          </cell>
          <cell r="BJ202">
            <v>675.07923174231314</v>
          </cell>
          <cell r="BK202">
            <v>13.012451224140701</v>
          </cell>
          <cell r="BL202">
            <v>152.21894654895391</v>
          </cell>
          <cell r="BM202">
            <v>16.209129663255013</v>
          </cell>
          <cell r="BN202">
            <v>14.673852436748572</v>
          </cell>
          <cell r="BO202">
            <v>0.14015544307267402</v>
          </cell>
          <cell r="BP202">
            <v>13.824120405387365</v>
          </cell>
          <cell r="BQ202">
            <v>0</v>
          </cell>
          <cell r="BR202">
            <v>0</v>
          </cell>
          <cell r="BT202">
            <v>4908.3965728322373</v>
          </cell>
          <cell r="BU202">
            <v>3703.4593622580828</v>
          </cell>
          <cell r="BW202">
            <v>0</v>
          </cell>
          <cell r="BX202">
            <v>0</v>
          </cell>
          <cell r="BZ202">
            <v>0</v>
          </cell>
        </row>
        <row r="203">
          <cell r="F203">
            <v>0.34252400527729837</v>
          </cell>
          <cell r="G203">
            <v>3.3108147295520351E-3</v>
          </cell>
          <cell r="H203">
            <v>1.5959560012907077E-3</v>
          </cell>
          <cell r="I203">
            <v>260.83489663321029</v>
          </cell>
          <cell r="J203">
            <v>29.819891982974568</v>
          </cell>
          <cell r="K203">
            <v>430.60334740962531</v>
          </cell>
          <cell r="L203">
            <v>0.29240221619111895</v>
          </cell>
          <cell r="M203">
            <v>2629.8915703072116</v>
          </cell>
          <cell r="N203">
            <v>6.8142970942336968E-3</v>
          </cell>
          <cell r="O203">
            <v>56.265859801673194</v>
          </cell>
          <cell r="P203">
            <v>165.88548865000345</v>
          </cell>
          <cell r="Q203">
            <v>2.7500686511877869E-3</v>
          </cell>
          <cell r="R203">
            <v>18.873795473902401</v>
          </cell>
          <cell r="S203">
            <v>117.40251332311296</v>
          </cell>
          <cell r="T203">
            <v>251.42586758518914</v>
          </cell>
          <cell r="U203">
            <v>1.7572809021017666</v>
          </cell>
          <cell r="V203">
            <v>9.1869984683959544E-4</v>
          </cell>
          <cell r="W203">
            <v>7.8476829531243231E-4</v>
          </cell>
          <cell r="X203">
            <v>0.38515388031383485</v>
          </cell>
          <cell r="Y203">
            <v>5.6303519772871189E-3</v>
          </cell>
          <cell r="Z203">
            <v>3.3277810222012106E-3</v>
          </cell>
          <cell r="AA203">
            <v>3.2889914006934995</v>
          </cell>
          <cell r="AB203">
            <v>9.3999046709158289</v>
          </cell>
          <cell r="AC203">
            <v>233.06562394678087</v>
          </cell>
          <cell r="AD203">
            <v>1617.1522385045753</v>
          </cell>
          <cell r="AE203">
            <v>2291.4275677408828</v>
          </cell>
          <cell r="AF203">
            <v>347.38734140567465</v>
          </cell>
          <cell r="AG203">
            <v>18.073748239255206</v>
          </cell>
          <cell r="AH203">
            <v>352.71958579317544</v>
          </cell>
          <cell r="AI203">
            <v>6.5952586286404467</v>
          </cell>
          <cell r="AJ203">
            <v>0.85357290512645556</v>
          </cell>
          <cell r="AK203">
            <v>2.2391443833290017E-2</v>
          </cell>
          <cell r="AL203">
            <v>2.2179964769564772E-4</v>
          </cell>
          <cell r="AM203">
            <v>0.47344993256134926</v>
          </cell>
          <cell r="AN203">
            <v>24.150419035500569</v>
          </cell>
          <cell r="AO203">
            <v>164.56288601790098</v>
          </cell>
          <cell r="AP203">
            <v>1.0434713474378514</v>
          </cell>
          <cell r="AQ203">
            <v>0.20511041689412693</v>
          </cell>
          <cell r="AR203">
            <v>57.144806189067886</v>
          </cell>
          <cell r="AS203">
            <v>14.055852592537603</v>
          </cell>
          <cell r="AT203">
            <v>0.52996015664481944</v>
          </cell>
          <cell r="AU203">
            <v>0.11976935663903246</v>
          </cell>
          <cell r="AV203">
            <v>1.1505137286313256E-3</v>
          </cell>
          <cell r="AW203">
            <v>3.4645161417130419</v>
          </cell>
          <cell r="AX203">
            <v>0</v>
          </cell>
          <cell r="AY203">
            <v>1.2145791051195347</v>
          </cell>
          <cell r="AZ203">
            <v>1.3643106650769099</v>
          </cell>
          <cell r="BA203">
            <v>1.0896125131064564E-3</v>
          </cell>
          <cell r="BB203">
            <v>0.46528269836091646</v>
          </cell>
          <cell r="BC203">
            <v>0.1837832856343426</v>
          </cell>
          <cell r="BD203">
            <v>7.0283342966984599E-3</v>
          </cell>
          <cell r="BE203">
            <v>0.95795447185165972</v>
          </cell>
          <cell r="BF203">
            <v>0.94361126733781486</v>
          </cell>
          <cell r="BG203">
            <v>193.90104559924055</v>
          </cell>
          <cell r="BH203">
            <v>0</v>
          </cell>
          <cell r="BI203">
            <v>4.504446608723265E-3</v>
          </cell>
          <cell r="BJ203">
            <v>2.0346487288477753</v>
          </cell>
          <cell r="BK203">
            <v>7.1707709728433466E-4</v>
          </cell>
          <cell r="BL203">
            <v>0.11091089424533565</v>
          </cell>
          <cell r="BM203">
            <v>1.9697277741279003E-3</v>
          </cell>
          <cell r="BN203">
            <v>0.86366766676390039</v>
          </cell>
          <cell r="BO203">
            <v>4.2731932208200476</v>
          </cell>
          <cell r="BP203">
            <v>1.9058870941772155E-2</v>
          </cell>
          <cell r="BQ203">
            <v>0</v>
          </cell>
          <cell r="BR203">
            <v>0</v>
          </cell>
          <cell r="BT203">
            <v>8551.1066051639737</v>
          </cell>
          <cell r="BU203">
            <v>2644.3565740065901</v>
          </cell>
          <cell r="BW203">
            <v>0</v>
          </cell>
          <cell r="BX203">
            <v>-96.964990898622403</v>
          </cell>
          <cell r="BZ203">
            <v>5292.6491080875949</v>
          </cell>
        </row>
        <row r="204">
          <cell r="F204">
            <v>67.077728778307716</v>
          </cell>
          <cell r="G204">
            <v>15.523914620613168</v>
          </cell>
          <cell r="H204">
            <v>2.4723290549896824E-2</v>
          </cell>
          <cell r="I204">
            <v>31.414519167528912</v>
          </cell>
          <cell r="J204">
            <v>12.262526210077263</v>
          </cell>
          <cell r="K204">
            <v>567.08643466953004</v>
          </cell>
          <cell r="L204">
            <v>8.9911975456971483E-3</v>
          </cell>
          <cell r="M204">
            <v>18.618892853718567</v>
          </cell>
          <cell r="N204">
            <v>0.89384828524385784</v>
          </cell>
          <cell r="O204">
            <v>0</v>
          </cell>
          <cell r="P204">
            <v>0.96518873031201879</v>
          </cell>
          <cell r="Q204">
            <v>0</v>
          </cell>
          <cell r="R204">
            <v>1.1241194379547153</v>
          </cell>
          <cell r="S204">
            <v>1084.4355291814222</v>
          </cell>
          <cell r="T204">
            <v>3152.2138702327561</v>
          </cell>
          <cell r="U204">
            <v>496.38648319336005</v>
          </cell>
          <cell r="V204">
            <v>2.9543517829799484</v>
          </cell>
          <cell r="W204">
            <v>433.17356488765995</v>
          </cell>
          <cell r="X204">
            <v>60.240304901934891</v>
          </cell>
          <cell r="Y204">
            <v>81.617346210876619</v>
          </cell>
          <cell r="Z204">
            <v>2.4354974355907304</v>
          </cell>
          <cell r="AA204">
            <v>7.2409693936442379</v>
          </cell>
          <cell r="AB204">
            <v>1.9358598351583531</v>
          </cell>
          <cell r="AC204">
            <v>6.6871514979868465</v>
          </cell>
          <cell r="AD204">
            <v>0</v>
          </cell>
          <cell r="AE204">
            <v>288.30183808319106</v>
          </cell>
          <cell r="AF204">
            <v>23883.859427134536</v>
          </cell>
          <cell r="AG204">
            <v>37.176508428336476</v>
          </cell>
          <cell r="AH204">
            <v>553.1659017905431</v>
          </cell>
          <cell r="AI204">
            <v>22.132852703388757</v>
          </cell>
          <cell r="AJ204">
            <v>87.703316394113074</v>
          </cell>
          <cell r="AK204">
            <v>0</v>
          </cell>
          <cell r="AL204">
            <v>2.116456766005366E-2</v>
          </cell>
          <cell r="AM204">
            <v>655.82799427635462</v>
          </cell>
          <cell r="AN204">
            <v>32.426479355214752</v>
          </cell>
          <cell r="AO204">
            <v>256.64173627090395</v>
          </cell>
          <cell r="AP204">
            <v>0.56104332727037809</v>
          </cell>
          <cell r="AQ204">
            <v>16.945956330897705</v>
          </cell>
          <cell r="AR204">
            <v>256.30588273030196</v>
          </cell>
          <cell r="AS204">
            <v>241.84751959977928</v>
          </cell>
          <cell r="AT204">
            <v>1.3861674538677817</v>
          </cell>
          <cell r="AU204">
            <v>0.38389719844904663</v>
          </cell>
          <cell r="AV204">
            <v>3.6842286097925172E-3</v>
          </cell>
          <cell r="AW204">
            <v>398.11263649375553</v>
          </cell>
          <cell r="AX204">
            <v>7100.0453886013483</v>
          </cell>
          <cell r="AY204">
            <v>149.40519144887978</v>
          </cell>
          <cell r="AZ204">
            <v>68.560096406994163</v>
          </cell>
          <cell r="BA204">
            <v>4.9885520031476975</v>
          </cell>
          <cell r="BB204">
            <v>293.39188746140906</v>
          </cell>
          <cell r="BC204">
            <v>3.1432972580945959</v>
          </cell>
          <cell r="BD204">
            <v>1.6945579763386209</v>
          </cell>
          <cell r="BE204">
            <v>0</v>
          </cell>
          <cell r="BF204">
            <v>2630.3390616923352</v>
          </cell>
          <cell r="BG204">
            <v>88.07367262801813</v>
          </cell>
          <cell r="BH204">
            <v>2848.3572474530824</v>
          </cell>
          <cell r="BI204">
            <v>97.664715591429058</v>
          </cell>
          <cell r="BJ204">
            <v>501.24137732669459</v>
          </cell>
          <cell r="BK204">
            <v>17.542044746150459</v>
          </cell>
          <cell r="BL204">
            <v>55.225214038195382</v>
          </cell>
          <cell r="BM204">
            <v>8.4433726805975517</v>
          </cell>
          <cell r="BN204">
            <v>9.2045440517619674</v>
          </cell>
          <cell r="BO204">
            <v>15.28986274962211</v>
          </cell>
          <cell r="BP204">
            <v>28.492585908002692</v>
          </cell>
          <cell r="BQ204">
            <v>0</v>
          </cell>
          <cell r="BR204">
            <v>0</v>
          </cell>
          <cell r="BT204">
            <v>22091.927202480754</v>
          </cell>
          <cell r="BU204">
            <v>6414.6182162901023</v>
          </cell>
          <cell r="BW204">
            <v>418954.80617634498</v>
          </cell>
          <cell r="BX204">
            <v>0</v>
          </cell>
          <cell r="BZ204">
            <v>2635.5765883995209</v>
          </cell>
        </row>
        <row r="205">
          <cell r="F205">
            <v>130.65595438099868</v>
          </cell>
          <cell r="G205">
            <v>0.5802989424661541</v>
          </cell>
          <cell r="H205">
            <v>0</v>
          </cell>
          <cell r="I205">
            <v>141.20697654193808</v>
          </cell>
          <cell r="J205">
            <v>26.0051988293114</v>
          </cell>
          <cell r="K205">
            <v>1880.4688813521998</v>
          </cell>
          <cell r="L205">
            <v>2.7974959577906269E-2</v>
          </cell>
          <cell r="M205">
            <v>183.77991144819433</v>
          </cell>
          <cell r="N205">
            <v>1.9211623295838269</v>
          </cell>
          <cell r="O205">
            <v>0</v>
          </cell>
          <cell r="P205">
            <v>0.55199186042047288</v>
          </cell>
          <cell r="Q205">
            <v>0</v>
          </cell>
          <cell r="R205">
            <v>12.704407673894066</v>
          </cell>
          <cell r="S205">
            <v>66.505801329123884</v>
          </cell>
          <cell r="T205">
            <v>0.29847850099549128</v>
          </cell>
          <cell r="U205">
            <v>1112.8536009240099</v>
          </cell>
          <cell r="V205">
            <v>0.59972226526123462</v>
          </cell>
          <cell r="W205">
            <v>91.194679905771793</v>
          </cell>
          <cell r="X205">
            <v>0</v>
          </cell>
          <cell r="Y205">
            <v>0</v>
          </cell>
          <cell r="Z205">
            <v>0</v>
          </cell>
          <cell r="AA205">
            <v>70.786733292487099</v>
          </cell>
          <cell r="AB205">
            <v>572.51900504600246</v>
          </cell>
          <cell r="AC205">
            <v>9.4050805011067151</v>
          </cell>
          <cell r="AD205">
            <v>0</v>
          </cell>
          <cell r="AE205">
            <v>34.660709123271779</v>
          </cell>
          <cell r="AF205">
            <v>342.73048148846823</v>
          </cell>
          <cell r="AG205">
            <v>386.35327885051419</v>
          </cell>
          <cell r="AH205">
            <v>3553.0562307567225</v>
          </cell>
          <cell r="AI205">
            <v>177.94989266134252</v>
          </cell>
          <cell r="AJ205">
            <v>25.677166469307245</v>
          </cell>
          <cell r="AK205">
            <v>1.0405806089410474</v>
          </cell>
          <cell r="AL205">
            <v>684.56553381594722</v>
          </cell>
          <cell r="AM205">
            <v>624.6764547022558</v>
          </cell>
          <cell r="AN205">
            <v>20.090781779705527</v>
          </cell>
          <cell r="AO205">
            <v>38.786254077648898</v>
          </cell>
          <cell r="AP205">
            <v>4.1872282361451774</v>
          </cell>
          <cell r="AQ205">
            <v>4.2091321369851289E-2</v>
          </cell>
          <cell r="AR205">
            <v>528.59109280084886</v>
          </cell>
          <cell r="AS205">
            <v>0.71459951874076177</v>
          </cell>
          <cell r="AT205">
            <v>38.351157646088232</v>
          </cell>
          <cell r="AU205">
            <v>37.476868659210844</v>
          </cell>
          <cell r="AV205">
            <v>0.35934817430702998</v>
          </cell>
          <cell r="AW205">
            <v>22.532186152866277</v>
          </cell>
          <cell r="AX205">
            <v>0</v>
          </cell>
          <cell r="AY205">
            <v>4659.389105842135</v>
          </cell>
          <cell r="AZ205">
            <v>248.6828309168996</v>
          </cell>
          <cell r="BA205">
            <v>2.7135323857283618E-2</v>
          </cell>
          <cell r="BB205">
            <v>38.250156309244673</v>
          </cell>
          <cell r="BC205">
            <v>2.8075539669440395</v>
          </cell>
          <cell r="BD205">
            <v>47.676002540603172</v>
          </cell>
          <cell r="BE205">
            <v>17.194281197472169</v>
          </cell>
          <cell r="BF205">
            <v>4110.4290819148155</v>
          </cell>
          <cell r="BG205">
            <v>113.43893714569251</v>
          </cell>
          <cell r="BH205">
            <v>0</v>
          </cell>
          <cell r="BI205">
            <v>4.341984502725226</v>
          </cell>
          <cell r="BJ205">
            <v>89.820411368774046</v>
          </cell>
          <cell r="BK205">
            <v>2.4042061054680355</v>
          </cell>
          <cell r="BL205">
            <v>49.290161318985483</v>
          </cell>
          <cell r="BM205">
            <v>0.80178660394047108</v>
          </cell>
          <cell r="BN205">
            <v>0.85602812368210035</v>
          </cell>
          <cell r="BO205">
            <v>4.9497335416292523E-3</v>
          </cell>
          <cell r="BP205">
            <v>120.13704479977639</v>
          </cell>
          <cell r="BQ205">
            <v>0</v>
          </cell>
          <cell r="BR205">
            <v>0</v>
          </cell>
          <cell r="BT205">
            <v>11361.89508747541</v>
          </cell>
          <cell r="BU205">
            <v>0</v>
          </cell>
          <cell r="BW205">
            <v>0</v>
          </cell>
          <cell r="BX205">
            <v>0</v>
          </cell>
          <cell r="BZ205">
            <v>462.13261272319079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98.286450912832251</v>
          </cell>
          <cell r="J206">
            <v>1.387406833749248</v>
          </cell>
          <cell r="K206">
            <v>180.18024716982282</v>
          </cell>
          <cell r="L206">
            <v>1.5459113037419687E-3</v>
          </cell>
          <cell r="M206">
            <v>0.37045674112674604</v>
          </cell>
          <cell r="N206">
            <v>0.89930411648949593</v>
          </cell>
          <cell r="O206">
            <v>0</v>
          </cell>
          <cell r="P206">
            <v>2.5335612887785911E-2</v>
          </cell>
          <cell r="Q206">
            <v>0</v>
          </cell>
          <cell r="R206">
            <v>9.5323765828768448E-2</v>
          </cell>
          <cell r="S206">
            <v>0.61485222173335952</v>
          </cell>
          <cell r="T206">
            <v>0</v>
          </cell>
          <cell r="U206">
            <v>387.3504527079682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4.0634735577063488</v>
          </cell>
          <cell r="AB206">
            <v>3.3314617903354513</v>
          </cell>
          <cell r="AC206">
            <v>0.37954418394023631</v>
          </cell>
          <cell r="AD206">
            <v>0</v>
          </cell>
          <cell r="AE206">
            <v>0.82021414222770161</v>
          </cell>
          <cell r="AF206">
            <v>497.0543740720799</v>
          </cell>
          <cell r="AG206">
            <v>1.4027359209580275</v>
          </cell>
          <cell r="AH206">
            <v>3972.0426279190101</v>
          </cell>
          <cell r="AI206">
            <v>47.253842309786364</v>
          </cell>
          <cell r="AJ206">
            <v>105.64236465797822</v>
          </cell>
          <cell r="AK206">
            <v>0</v>
          </cell>
          <cell r="AL206">
            <v>14.951931587585371</v>
          </cell>
          <cell r="AM206">
            <v>207.98230466070351</v>
          </cell>
          <cell r="AN206">
            <v>0</v>
          </cell>
          <cell r="AO206">
            <v>24.123656233197458</v>
          </cell>
          <cell r="AP206">
            <v>5.3211590744346564</v>
          </cell>
          <cell r="AQ206">
            <v>38.935491606681424</v>
          </cell>
          <cell r="AR206">
            <v>4.2620064717163064</v>
          </cell>
          <cell r="AS206">
            <v>18.462441286869097</v>
          </cell>
          <cell r="AT206">
            <v>303.91306678493925</v>
          </cell>
          <cell r="AU206">
            <v>96.158664483806803</v>
          </cell>
          <cell r="AV206">
            <v>0.92201438242352385</v>
          </cell>
          <cell r="AW206">
            <v>9.0286496057502781</v>
          </cell>
          <cell r="AX206">
            <v>0</v>
          </cell>
          <cell r="AY206">
            <v>74.817124471833921</v>
          </cell>
          <cell r="AZ206">
            <v>30.183428717011143</v>
          </cell>
          <cell r="BA206">
            <v>4.0436800396474295E-3</v>
          </cell>
          <cell r="BB206">
            <v>44.904877483759016</v>
          </cell>
          <cell r="BC206">
            <v>0.98853449724874776</v>
          </cell>
          <cell r="BD206">
            <v>2.0749515257025963E-2</v>
          </cell>
          <cell r="BE206">
            <v>0</v>
          </cell>
          <cell r="BF206">
            <v>980.66597859784656</v>
          </cell>
          <cell r="BG206">
            <v>3.3879050261293298</v>
          </cell>
          <cell r="BH206">
            <v>0</v>
          </cell>
          <cell r="BI206">
            <v>1.1605318477710809</v>
          </cell>
          <cell r="BJ206">
            <v>175.04229073915428</v>
          </cell>
          <cell r="BK206">
            <v>0.64392420363155534</v>
          </cell>
          <cell r="BL206">
            <v>114.75511739394881</v>
          </cell>
          <cell r="BM206">
            <v>8.506109401672882</v>
          </cell>
          <cell r="BN206">
            <v>235.92235411387301</v>
          </cell>
          <cell r="BO206">
            <v>1.679802106736018</v>
          </cell>
          <cell r="BP206">
            <v>1.0420883955903897</v>
          </cell>
          <cell r="BQ206">
            <v>0</v>
          </cell>
          <cell r="BR206">
            <v>0</v>
          </cell>
          <cell r="BT206">
            <v>0</v>
          </cell>
          <cell r="BU206">
            <v>17172.506300364286</v>
          </cell>
          <cell r="BW206">
            <v>0</v>
          </cell>
          <cell r="BX206">
            <v>0</v>
          </cell>
          <cell r="BZ206">
            <v>1978.9021559186849</v>
          </cell>
        </row>
        <row r="207">
          <cell r="F207">
            <v>0</v>
          </cell>
          <cell r="G207">
            <v>2.7820117139802152</v>
          </cell>
          <cell r="H207">
            <v>0.13644334318948417</v>
          </cell>
          <cell r="I207">
            <v>91.20866944553525</v>
          </cell>
          <cell r="J207">
            <v>37.073355871206935</v>
          </cell>
          <cell r="K207">
            <v>797.23583217983617</v>
          </cell>
          <cell r="L207">
            <v>3.1056233446848932E-2</v>
          </cell>
          <cell r="M207">
            <v>126.43202607462166</v>
          </cell>
          <cell r="N207">
            <v>0.66824049097926153</v>
          </cell>
          <cell r="O207">
            <v>0.15537307060692204</v>
          </cell>
          <cell r="P207">
            <v>0.57278332087918138</v>
          </cell>
          <cell r="Q207">
            <v>2.116698885947812</v>
          </cell>
          <cell r="R207">
            <v>3.0753213594789659</v>
          </cell>
          <cell r="S207">
            <v>20.901327567321921</v>
          </cell>
          <cell r="T207">
            <v>0.73207302797602625</v>
          </cell>
          <cell r="U207">
            <v>1104.3315592131057</v>
          </cell>
          <cell r="V207">
            <v>1.055571159554284</v>
          </cell>
          <cell r="W207">
            <v>916.37113584876568</v>
          </cell>
          <cell r="X207">
            <v>60.956728173034335</v>
          </cell>
          <cell r="Y207">
            <v>82.588006924857552</v>
          </cell>
          <cell r="Z207">
            <v>2.4644590469112981</v>
          </cell>
          <cell r="AA207">
            <v>131.87333220099248</v>
          </cell>
          <cell r="AB207">
            <v>42.83591044956939</v>
          </cell>
          <cell r="AC207">
            <v>1.8952568091410154</v>
          </cell>
          <cell r="AD207">
            <v>0</v>
          </cell>
          <cell r="AE207">
            <v>123.91782403938636</v>
          </cell>
          <cell r="AF207">
            <v>776.3067747477171</v>
          </cell>
          <cell r="AG207">
            <v>74.688671836758203</v>
          </cell>
          <cell r="AH207">
            <v>202.63925628253443</v>
          </cell>
          <cell r="AI207">
            <v>12.48978007820183</v>
          </cell>
          <cell r="AJ207">
            <v>46.731411936952782</v>
          </cell>
          <cell r="AK207">
            <v>2.4278904613866649E-2</v>
          </cell>
          <cell r="AL207">
            <v>3.522090517851197</v>
          </cell>
          <cell r="AM207">
            <v>225.71132123900111</v>
          </cell>
          <cell r="AN207">
            <v>24.049583886149168</v>
          </cell>
          <cell r="AO207">
            <v>48.399601311131946</v>
          </cell>
          <cell r="AP207">
            <v>1.3933513545482987</v>
          </cell>
          <cell r="AQ207">
            <v>12.299839453627195</v>
          </cell>
          <cell r="AR207">
            <v>214.91419590708409</v>
          </cell>
          <cell r="AS207">
            <v>30.114691416807169</v>
          </cell>
          <cell r="AT207">
            <v>198.00891889771677</v>
          </cell>
          <cell r="AU207">
            <v>106.03558143323808</v>
          </cell>
          <cell r="AV207">
            <v>1.016721495115553</v>
          </cell>
          <cell r="AW207">
            <v>10.924932370034398</v>
          </cell>
          <cell r="AX207">
            <v>0</v>
          </cell>
          <cell r="AY207">
            <v>44.218951653248972</v>
          </cell>
          <cell r="AZ207">
            <v>484.54214034274702</v>
          </cell>
          <cell r="BA207">
            <v>6.5411453574352407</v>
          </cell>
          <cell r="BB207">
            <v>13.331569391975185</v>
          </cell>
          <cell r="BC207">
            <v>16.762731478299028</v>
          </cell>
          <cell r="BD207">
            <v>1.6635333871253804E-2</v>
          </cell>
          <cell r="BE207">
            <v>4.0176879785588842</v>
          </cell>
          <cell r="BF207">
            <v>876.48064142625617</v>
          </cell>
          <cell r="BG207">
            <v>63.251118314779902</v>
          </cell>
          <cell r="BH207">
            <v>799.23095553067856</v>
          </cell>
          <cell r="BI207">
            <v>315.531926203453</v>
          </cell>
          <cell r="BJ207">
            <v>564.61129648063127</v>
          </cell>
          <cell r="BK207">
            <v>30.95703878090881</v>
          </cell>
          <cell r="BL207">
            <v>56.004715239320689</v>
          </cell>
          <cell r="BM207">
            <v>13.866837933651681</v>
          </cell>
          <cell r="BN207">
            <v>52.234276450360596</v>
          </cell>
          <cell r="BO207">
            <v>0.5145045792211661</v>
          </cell>
          <cell r="BP207">
            <v>5.1489564879328826</v>
          </cell>
          <cell r="BQ207">
            <v>0</v>
          </cell>
          <cell r="BR207">
            <v>0</v>
          </cell>
          <cell r="BT207">
            <v>0</v>
          </cell>
          <cell r="BU207">
            <v>0</v>
          </cell>
          <cell r="BW207">
            <v>0</v>
          </cell>
          <cell r="BX207">
            <v>0</v>
          </cell>
          <cell r="BZ207">
            <v>6357.802397399344</v>
          </cell>
        </row>
        <row r="208">
          <cell r="F208">
            <v>234.38889887443901</v>
          </cell>
          <cell r="G208">
            <v>8.1410389647005417</v>
          </cell>
          <cell r="H208">
            <v>0.51264738861324122</v>
          </cell>
          <cell r="I208">
            <v>114.08112260998455</v>
          </cell>
          <cell r="J208">
            <v>6.2702403346328976</v>
          </cell>
          <cell r="K208">
            <v>841.22149132783875</v>
          </cell>
          <cell r="L208">
            <v>2.525283112674721E-2</v>
          </cell>
          <cell r="M208">
            <v>53.954127947984851</v>
          </cell>
          <cell r="N208">
            <v>0.87864008282480455</v>
          </cell>
          <cell r="O208">
            <v>5.545632568271737E-2</v>
          </cell>
          <cell r="P208">
            <v>3.777995777955363</v>
          </cell>
          <cell r="Q208">
            <v>1.3592902873465439E-2</v>
          </cell>
          <cell r="R208">
            <v>1.9463154356946393</v>
          </cell>
          <cell r="S208">
            <v>36.93724173705511</v>
          </cell>
          <cell r="T208">
            <v>15.402928793986412</v>
          </cell>
          <cell r="U208">
            <v>608.98062436976488</v>
          </cell>
          <cell r="V208">
            <v>3.2969427887731504</v>
          </cell>
          <cell r="W208">
            <v>402.7651712508208</v>
          </cell>
          <cell r="X208">
            <v>35.455555752640379</v>
          </cell>
          <cell r="Y208">
            <v>48.037414238920888</v>
          </cell>
          <cell r="Z208">
            <v>1.4334565541022597</v>
          </cell>
          <cell r="AA208">
            <v>61.240573428331665</v>
          </cell>
          <cell r="AB208">
            <v>9.1675901122865291</v>
          </cell>
          <cell r="AC208">
            <v>3.3426026699029134</v>
          </cell>
          <cell r="AD208">
            <v>0</v>
          </cell>
          <cell r="AE208">
            <v>27.377198548288415</v>
          </cell>
          <cell r="AF208">
            <v>343.88778483527597</v>
          </cell>
          <cell r="AG208">
            <v>21.027905383223395</v>
          </cell>
          <cell r="AH208">
            <v>628.72883746484774</v>
          </cell>
          <cell r="AI208">
            <v>22.522105253277218</v>
          </cell>
          <cell r="AJ208">
            <v>4349.4606387697795</v>
          </cell>
          <cell r="AK208">
            <v>0.24321790003402824</v>
          </cell>
          <cell r="AL208">
            <v>0</v>
          </cell>
          <cell r="AM208">
            <v>104.65814844237839</v>
          </cell>
          <cell r="AN208">
            <v>7.9256597532461575</v>
          </cell>
          <cell r="AO208">
            <v>15.708492429000273</v>
          </cell>
          <cell r="AP208">
            <v>1.4320747514867613</v>
          </cell>
          <cell r="AQ208">
            <v>2.1960407342438883</v>
          </cell>
          <cell r="AR208">
            <v>49.034199465361112</v>
          </cell>
          <cell r="AS208">
            <v>4.8586928119107204</v>
          </cell>
          <cell r="AT208">
            <v>7.0289288918941155</v>
          </cell>
          <cell r="AU208">
            <v>11.34332078327664</v>
          </cell>
          <cell r="AV208">
            <v>0.10876899788481033</v>
          </cell>
          <cell r="AW208">
            <v>23.138707797825411</v>
          </cell>
          <cell r="AX208">
            <v>0</v>
          </cell>
          <cell r="AY208">
            <v>19.530444197862586</v>
          </cell>
          <cell r="AZ208">
            <v>26.156725201030206</v>
          </cell>
          <cell r="BA208">
            <v>0.56258549625058574</v>
          </cell>
          <cell r="BB208">
            <v>8.400356566831638</v>
          </cell>
          <cell r="BC208">
            <v>2.2037572590865051</v>
          </cell>
          <cell r="BD208">
            <v>1.8535774267230985E-5</v>
          </cell>
          <cell r="BE208">
            <v>98.085662426886557</v>
          </cell>
          <cell r="BF208">
            <v>199.11245962582413</v>
          </cell>
          <cell r="BG208">
            <v>71.02562793018248</v>
          </cell>
          <cell r="BH208">
            <v>285.89219363909211</v>
          </cell>
          <cell r="BI208">
            <v>2715.7004817282409</v>
          </cell>
          <cell r="BJ208">
            <v>61.398971349807887</v>
          </cell>
          <cell r="BK208">
            <v>6.0082800282167694</v>
          </cell>
          <cell r="BL208">
            <v>12.006274797131637</v>
          </cell>
          <cell r="BM208">
            <v>5.2376631031620615</v>
          </cell>
          <cell r="BN208">
            <v>1.1983523745870328</v>
          </cell>
          <cell r="BO208">
            <v>0.33429934741230244</v>
          </cell>
          <cell r="BP208">
            <v>2.2074201093001546</v>
          </cell>
          <cell r="BQ208">
            <v>0</v>
          </cell>
          <cell r="BR208">
            <v>0</v>
          </cell>
          <cell r="BT208">
            <v>21987.564284135035</v>
          </cell>
          <cell r="BU208">
            <v>1400.9302822794684</v>
          </cell>
          <cell r="BW208">
            <v>0</v>
          </cell>
          <cell r="BX208">
            <v>0</v>
          </cell>
          <cell r="BZ208">
            <v>29921.874945648608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22.324893449978156</v>
          </cell>
          <cell r="J209">
            <v>1.9136172273279213</v>
          </cell>
          <cell r="K209">
            <v>831.19824719250516</v>
          </cell>
          <cell r="L209">
            <v>1.3329091206251784E-3</v>
          </cell>
          <cell r="M209">
            <v>50.917517491924812</v>
          </cell>
          <cell r="N209">
            <v>9.9076630202024771E-2</v>
          </cell>
          <cell r="O209">
            <v>0</v>
          </cell>
          <cell r="P209">
            <v>3.3671670532567408E-2</v>
          </cell>
          <cell r="Q209">
            <v>0</v>
          </cell>
          <cell r="R209">
            <v>3.693301536950154E-3</v>
          </cell>
          <cell r="S209">
            <v>1.7789451441037669</v>
          </cell>
          <cell r="T209">
            <v>0</v>
          </cell>
          <cell r="U209">
            <v>241.34670288495997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6.3645878817014854</v>
          </cell>
          <cell r="AB209">
            <v>0</v>
          </cell>
          <cell r="AC209">
            <v>0</v>
          </cell>
          <cell r="AD209">
            <v>0</v>
          </cell>
          <cell r="AE209">
            <v>0.35844862531863686</v>
          </cell>
          <cell r="AF209">
            <v>41.90843029378739</v>
          </cell>
          <cell r="AG209">
            <v>3.8606717372355739</v>
          </cell>
          <cell r="AH209">
            <v>111.48246062427791</v>
          </cell>
          <cell r="AI209">
            <v>3.9554632318476486</v>
          </cell>
          <cell r="AJ209">
            <v>60.729583396503145</v>
          </cell>
          <cell r="AK209">
            <v>5.7023496392487338</v>
          </cell>
          <cell r="AL209">
            <v>0</v>
          </cell>
          <cell r="AM209">
            <v>22.254338167004938</v>
          </cell>
          <cell r="AN209">
            <v>0.72433853919579239</v>
          </cell>
          <cell r="AO209">
            <v>9.4772284430735834</v>
          </cell>
          <cell r="AP209">
            <v>0</v>
          </cell>
          <cell r="AQ209">
            <v>0</v>
          </cell>
          <cell r="AR209">
            <v>3.1173455708685007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8.6300292345530636E-3</v>
          </cell>
          <cell r="AX209">
            <v>0</v>
          </cell>
          <cell r="AY209">
            <v>0.90028532445276155</v>
          </cell>
          <cell r="AZ209">
            <v>0.14591655525140929</v>
          </cell>
          <cell r="BA209">
            <v>1.5537517408111243E-5</v>
          </cell>
          <cell r="BB209">
            <v>0.13428615084267356</v>
          </cell>
          <cell r="BC209">
            <v>0.30831998579952652</v>
          </cell>
          <cell r="BD209">
            <v>0</v>
          </cell>
          <cell r="BE209">
            <v>0</v>
          </cell>
          <cell r="BF209">
            <v>97.614274458826202</v>
          </cell>
          <cell r="BG209">
            <v>4.6589914452188248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0.27275433499342722</v>
          </cell>
          <cell r="BN209">
            <v>0</v>
          </cell>
          <cell r="BO209">
            <v>5.4492402870009891E-3</v>
          </cell>
          <cell r="BP209">
            <v>0</v>
          </cell>
          <cell r="BQ209">
            <v>0</v>
          </cell>
          <cell r="BR209">
            <v>0</v>
          </cell>
          <cell r="BT209">
            <v>10438.689879594454</v>
          </cell>
          <cell r="BU209">
            <v>0</v>
          </cell>
          <cell r="BW209">
            <v>0</v>
          </cell>
          <cell r="BX209">
            <v>0</v>
          </cell>
          <cell r="BZ209">
            <v>15988.893847996915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0.24292184081745663</v>
          </cell>
          <cell r="J210">
            <v>3.1035597745575249E-2</v>
          </cell>
          <cell r="K210">
            <v>9.449037822698958E-2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1.7149536317771004E-2</v>
          </cell>
          <cell r="Q210">
            <v>0</v>
          </cell>
          <cell r="R210">
            <v>0</v>
          </cell>
          <cell r="S210">
            <v>497.62169368792621</v>
          </cell>
          <cell r="T210">
            <v>403.89539145758175</v>
          </cell>
          <cell r="U210">
            <v>0.37057131755215883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1.1172713794689662E-2</v>
          </cell>
          <cell r="AD210">
            <v>0</v>
          </cell>
          <cell r="AE210">
            <v>1.9647247429737724E-2</v>
          </cell>
          <cell r="AF210">
            <v>4.37378210205648</v>
          </cell>
          <cell r="AG210">
            <v>0.29690747927937139</v>
          </cell>
          <cell r="AH210">
            <v>3.8171409488903234</v>
          </cell>
          <cell r="AI210">
            <v>4.5726754229517041</v>
          </cell>
          <cell r="AJ210">
            <v>1.6329946745205306</v>
          </cell>
          <cell r="AK210">
            <v>0</v>
          </cell>
          <cell r="AL210">
            <v>0</v>
          </cell>
          <cell r="AM210">
            <v>1.5820738151052431</v>
          </cell>
          <cell r="AN210">
            <v>1.0513784780729984</v>
          </cell>
          <cell r="AO210">
            <v>0.19998551983894219</v>
          </cell>
          <cell r="AP210">
            <v>0</v>
          </cell>
          <cell r="AQ210">
            <v>0.55339033374996416</v>
          </cell>
          <cell r="AR210">
            <v>3.1871378519674814E-3</v>
          </cell>
          <cell r="AS210">
            <v>0</v>
          </cell>
          <cell r="AT210">
            <v>0.53303705304753357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4.12185480749548E-2</v>
          </cell>
          <cell r="AZ210">
            <v>48.725993768474815</v>
          </cell>
          <cell r="BA210">
            <v>15.011091584158445</v>
          </cell>
          <cell r="BB210">
            <v>2.4743057770640665E-2</v>
          </cell>
          <cell r="BC210">
            <v>2.6624557807821727</v>
          </cell>
          <cell r="BD210">
            <v>0</v>
          </cell>
          <cell r="BE210">
            <v>0</v>
          </cell>
          <cell r="BF210">
            <v>904.9789185721894</v>
          </cell>
          <cell r="BG210">
            <v>0.24677340613568061</v>
          </cell>
          <cell r="BH210">
            <v>1025.164160176832</v>
          </cell>
          <cell r="BI210">
            <v>7.9176222727125678</v>
          </cell>
          <cell r="BJ210">
            <v>3.6927459679451506</v>
          </cell>
          <cell r="BK210">
            <v>2.3439418111487624</v>
          </cell>
          <cell r="BL210">
            <v>14.299854773426844</v>
          </cell>
          <cell r="BM210">
            <v>5.1343479480745051</v>
          </cell>
          <cell r="BN210">
            <v>7.4638740147339684</v>
          </cell>
          <cell r="BO210">
            <v>3.1476291820955782E-4</v>
          </cell>
          <cell r="BP210">
            <v>0</v>
          </cell>
          <cell r="BQ210">
            <v>0</v>
          </cell>
          <cell r="BR210">
            <v>0</v>
          </cell>
          <cell r="BT210">
            <v>11905.939600555555</v>
          </cell>
          <cell r="BU210">
            <v>5.9129724035441162</v>
          </cell>
          <cell r="BW210">
            <v>0</v>
          </cell>
          <cell r="BX210">
            <v>0</v>
          </cell>
          <cell r="BZ210">
            <v>14347.817382085665</v>
          </cell>
        </row>
        <row r="211">
          <cell r="F211">
            <v>0</v>
          </cell>
          <cell r="G211">
            <v>11.047854462035378</v>
          </cell>
          <cell r="H211">
            <v>0</v>
          </cell>
          <cell r="I211">
            <v>147.49403362879713</v>
          </cell>
          <cell r="J211">
            <v>0.28492222246068893</v>
          </cell>
          <cell r="K211">
            <v>124.60566180552794</v>
          </cell>
          <cell r="L211">
            <v>4.84731051568387E-4</v>
          </cell>
          <cell r="M211">
            <v>0.68610083503053632</v>
          </cell>
          <cell r="N211">
            <v>2.0853935678268858E-2</v>
          </cell>
          <cell r="O211">
            <v>0</v>
          </cell>
          <cell r="P211">
            <v>9.4874555199031974E-3</v>
          </cell>
          <cell r="Q211">
            <v>0</v>
          </cell>
          <cell r="R211">
            <v>7.4883251550015406E-2</v>
          </cell>
          <cell r="S211">
            <v>1.0971135284527409</v>
          </cell>
          <cell r="T211">
            <v>0</v>
          </cell>
          <cell r="U211">
            <v>13.733869147342412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0.43805359638639912</v>
          </cell>
          <cell r="AB211">
            <v>1.8356572524851293</v>
          </cell>
          <cell r="AC211">
            <v>1.6467897250808226</v>
          </cell>
          <cell r="AD211">
            <v>0</v>
          </cell>
          <cell r="AE211">
            <v>1.3514740994558343</v>
          </cell>
          <cell r="AF211">
            <v>200.25759772747915</v>
          </cell>
          <cell r="AG211">
            <v>0.50073309044213854</v>
          </cell>
          <cell r="AH211">
            <v>108.67401869703474</v>
          </cell>
          <cell r="AI211">
            <v>2.4718451236312422</v>
          </cell>
          <cell r="AJ211">
            <v>5134.032520901811</v>
          </cell>
          <cell r="AK211">
            <v>86.483084261921903</v>
          </cell>
          <cell r="AL211">
            <v>198.45282985495976</v>
          </cell>
          <cell r="AM211">
            <v>10614.21408416222</v>
          </cell>
          <cell r="AN211">
            <v>0</v>
          </cell>
          <cell r="AO211">
            <v>4.5985352513709268</v>
          </cell>
          <cell r="AP211">
            <v>0.13126527210973327</v>
          </cell>
          <cell r="AQ211">
            <v>5.3129564549312827</v>
          </cell>
          <cell r="AR211">
            <v>1694.0930693515943</v>
          </cell>
          <cell r="AS211">
            <v>8.7917172575843718</v>
          </cell>
          <cell r="AT211">
            <v>32.230909740716584</v>
          </cell>
          <cell r="AU211">
            <v>14.372488062728571</v>
          </cell>
          <cell r="AV211">
            <v>0.13781355502643927</v>
          </cell>
          <cell r="AW211">
            <v>4.5810220532436574</v>
          </cell>
          <cell r="AX211">
            <v>0</v>
          </cell>
          <cell r="AY211">
            <v>70.486530284903836</v>
          </cell>
          <cell r="AZ211">
            <v>28.436332539330827</v>
          </cell>
          <cell r="BA211">
            <v>3.8386674905660852E-3</v>
          </cell>
          <cell r="BB211">
            <v>42.305677412631667</v>
          </cell>
          <cell r="BC211">
            <v>0.75215311257868633</v>
          </cell>
          <cell r="BD211">
            <v>0.21718766183915525</v>
          </cell>
          <cell r="BE211">
            <v>0</v>
          </cell>
          <cell r="BF211">
            <v>2495.0249209150484</v>
          </cell>
          <cell r="BG211">
            <v>3.1917748152962426</v>
          </cell>
          <cell r="BH211">
            <v>0</v>
          </cell>
          <cell r="BI211">
            <v>4.5335841063973786E-2</v>
          </cell>
          <cell r="BJ211">
            <v>11.000228169694781</v>
          </cell>
          <cell r="BK211">
            <v>4.0471373945357984E-2</v>
          </cell>
          <cell r="BL211">
            <v>15.399940820143851</v>
          </cell>
          <cell r="BM211">
            <v>1.3187949274963751</v>
          </cell>
          <cell r="BN211">
            <v>182.46053462892442</v>
          </cell>
          <cell r="BO211">
            <v>0.55805821905439146</v>
          </cell>
          <cell r="BP211">
            <v>0.62179513034004941</v>
          </cell>
          <cell r="BQ211">
            <v>0</v>
          </cell>
          <cell r="BR211">
            <v>0</v>
          </cell>
          <cell r="BT211">
            <v>2914.0020911014881</v>
          </cell>
          <cell r="BU211">
            <v>107.62458940550768</v>
          </cell>
          <cell r="BW211">
            <v>0</v>
          </cell>
          <cell r="BX211">
            <v>0</v>
          </cell>
          <cell r="BZ211">
            <v>29241.784790182577</v>
          </cell>
        </row>
        <row r="212">
          <cell r="F212">
            <v>0</v>
          </cell>
          <cell r="G212">
            <v>1.733215538172893E-4</v>
          </cell>
          <cell r="H212">
            <v>1.2030970291523006E-2</v>
          </cell>
          <cell r="I212">
            <v>50.877156468899273</v>
          </cell>
          <cell r="J212">
            <v>7.4658939004983758</v>
          </cell>
          <cell r="K212">
            <v>336.57728118195308</v>
          </cell>
          <cell r="L212">
            <v>9.5620823657510887E-3</v>
          </cell>
          <cell r="M212">
            <v>13.058786486703806</v>
          </cell>
          <cell r="N212">
            <v>3.4851431162855153</v>
          </cell>
          <cell r="O212">
            <v>0</v>
          </cell>
          <cell r="P212">
            <v>7.6789711563677372</v>
          </cell>
          <cell r="Q212">
            <v>0.76389478556711643</v>
          </cell>
          <cell r="R212">
            <v>1.9423619723680587</v>
          </cell>
          <cell r="S212">
            <v>14.535515116239029</v>
          </cell>
          <cell r="T212">
            <v>0.57795215605578165</v>
          </cell>
          <cell r="U212">
            <v>436.09538842601347</v>
          </cell>
          <cell r="V212">
            <v>3.3787099805715508</v>
          </cell>
          <cell r="W212">
            <v>115.55367641146796</v>
          </cell>
          <cell r="X212">
            <v>32.812644535560104</v>
          </cell>
          <cell r="Y212">
            <v>44.456637477031848</v>
          </cell>
          <cell r="Z212">
            <v>1.3266053091109966</v>
          </cell>
          <cell r="AA212">
            <v>19.912815471707006</v>
          </cell>
          <cell r="AB212">
            <v>5.5309634592286967</v>
          </cell>
          <cell r="AC212">
            <v>65.744209729299797</v>
          </cell>
          <cell r="AD212">
            <v>0</v>
          </cell>
          <cell r="AE212">
            <v>3.8784982808785262</v>
          </cell>
          <cell r="AF212">
            <v>1023.829643554941</v>
          </cell>
          <cell r="AG212">
            <v>38.176223882254689</v>
          </cell>
          <cell r="AH212">
            <v>502.1017261883614</v>
          </cell>
          <cell r="AI212">
            <v>39.425408971277932</v>
          </cell>
          <cell r="AJ212">
            <v>105.11509534040833</v>
          </cell>
          <cell r="AK212">
            <v>9.4505073171241127E-2</v>
          </cell>
          <cell r="AL212">
            <v>2.8987264471555321</v>
          </cell>
          <cell r="AM212">
            <v>810.79458876568185</v>
          </cell>
          <cell r="AN212">
            <v>23.508024566631452</v>
          </cell>
          <cell r="AO212">
            <v>111.2113952709428</v>
          </cell>
          <cell r="AP212">
            <v>5.466975491415023</v>
          </cell>
          <cell r="AQ212">
            <v>24.099336103567794</v>
          </cell>
          <cell r="AR212">
            <v>1824.5710562627748</v>
          </cell>
          <cell r="AS212">
            <v>24.349568538104108</v>
          </cell>
          <cell r="AT212">
            <v>1461.5357892879665</v>
          </cell>
          <cell r="AU212">
            <v>524.89447722422801</v>
          </cell>
          <cell r="AV212">
            <v>5.0329677397746213</v>
          </cell>
          <cell r="AW212">
            <v>21.920988398814821</v>
          </cell>
          <cell r="AX212">
            <v>0</v>
          </cell>
          <cell r="AY212">
            <v>163.39484181594861</v>
          </cell>
          <cell r="AZ212">
            <v>50.272346958583597</v>
          </cell>
          <cell r="BA212">
            <v>0.74274756945342191</v>
          </cell>
          <cell r="BB212">
            <v>43.398360077640881</v>
          </cell>
          <cell r="BC212">
            <v>5.2062877596817545</v>
          </cell>
          <cell r="BD212">
            <v>0.56493337949576827</v>
          </cell>
          <cell r="BE212">
            <v>17.756043227815496</v>
          </cell>
          <cell r="BF212">
            <v>862.43814717312034</v>
          </cell>
          <cell r="BG212">
            <v>21.870959455731324</v>
          </cell>
          <cell r="BH212">
            <v>283.48625056544927</v>
          </cell>
          <cell r="BI212">
            <v>12.10076461654532</v>
          </cell>
          <cell r="BJ212">
            <v>34.377606160165257</v>
          </cell>
          <cell r="BK212">
            <v>0.32031746969057451</v>
          </cell>
          <cell r="BL212">
            <v>88.03255010049503</v>
          </cell>
          <cell r="BM212">
            <v>4.4901799409869314</v>
          </cell>
          <cell r="BN212">
            <v>257.73694454424151</v>
          </cell>
          <cell r="BO212">
            <v>1.6230150933422232</v>
          </cell>
          <cell r="BP212">
            <v>56.211888528032418</v>
          </cell>
          <cell r="BQ212">
            <v>0</v>
          </cell>
          <cell r="BR212">
            <v>0</v>
          </cell>
          <cell r="BT212">
            <v>5260.9626685436879</v>
          </cell>
          <cell r="BU212">
            <v>0</v>
          </cell>
          <cell r="BW212">
            <v>0</v>
          </cell>
          <cell r="BX212">
            <v>0</v>
          </cell>
          <cell r="BZ212">
            <v>1051.8629365413972</v>
          </cell>
        </row>
        <row r="213">
          <cell r="F213">
            <v>0</v>
          </cell>
          <cell r="G213">
            <v>5.8764446488285467</v>
          </cell>
          <cell r="H213">
            <v>2.784385891566693E-2</v>
          </cell>
          <cell r="I213">
            <v>0.1117902908248178</v>
          </cell>
          <cell r="J213">
            <v>4.1295982964115172</v>
          </cell>
          <cell r="K213">
            <v>81.18272573465498</v>
          </cell>
          <cell r="L213">
            <v>2.9388061554111097E-4</v>
          </cell>
          <cell r="M213">
            <v>9.6379915893523516E-2</v>
          </cell>
          <cell r="N213">
            <v>1.2374110822957625E-3</v>
          </cell>
          <cell r="O213">
            <v>3.1980914648413197E-2</v>
          </cell>
          <cell r="P213">
            <v>5.0767019367226485E-4</v>
          </cell>
          <cell r="Q213">
            <v>0.43564873644378244</v>
          </cell>
          <cell r="R213">
            <v>7.0463207666666711E-4</v>
          </cell>
          <cell r="S213">
            <v>1.1319368508809838E-2</v>
          </cell>
          <cell r="T213">
            <v>3.6876320574858426E-3</v>
          </cell>
          <cell r="U213">
            <v>6.4086367456164837</v>
          </cell>
          <cell r="V213">
            <v>4.0138451027481883E-2</v>
          </cell>
          <cell r="W213">
            <v>54.718179424319011</v>
          </cell>
          <cell r="X213">
            <v>3.4070806662613029E-2</v>
          </cell>
          <cell r="Y213">
            <v>4.6162089821179558E-2</v>
          </cell>
          <cell r="Z213">
            <v>1.3800127404765819E-3</v>
          </cell>
          <cell r="AA213">
            <v>5.3878416508038685</v>
          </cell>
          <cell r="AB213">
            <v>21.31839065889077</v>
          </cell>
          <cell r="AC213">
            <v>0.46535018660637362</v>
          </cell>
          <cell r="AD213">
            <v>0</v>
          </cell>
          <cell r="AE213">
            <v>1.7090195435512883</v>
          </cell>
          <cell r="AF213">
            <v>109.76041552462024</v>
          </cell>
          <cell r="AG213">
            <v>1.0648493836270638</v>
          </cell>
          <cell r="AH213">
            <v>20.714524457632287</v>
          </cell>
          <cell r="AI213">
            <v>1.718274312386042</v>
          </cell>
          <cell r="AJ213">
            <v>61.567849201944711</v>
          </cell>
          <cell r="AK213">
            <v>2.6500734177406043E-4</v>
          </cell>
          <cell r="AL213">
            <v>19.788389540546909</v>
          </cell>
          <cell r="AM213">
            <v>585.64462440967759</v>
          </cell>
          <cell r="AN213">
            <v>0.12113922392077899</v>
          </cell>
          <cell r="AO213">
            <v>2163.6598179998887</v>
          </cell>
          <cell r="AP213">
            <v>5.7712935435126358E-2</v>
          </cell>
          <cell r="AQ213">
            <v>95.387675982883337</v>
          </cell>
          <cell r="AR213">
            <v>1.103161601291025</v>
          </cell>
          <cell r="AS213">
            <v>210.69732783710202</v>
          </cell>
          <cell r="AT213">
            <v>195.99598417950915</v>
          </cell>
          <cell r="AU213">
            <v>94.651040685186899</v>
          </cell>
          <cell r="AV213">
            <v>0.90757029712546411</v>
          </cell>
          <cell r="AW213">
            <v>4.6001056221912057E-2</v>
          </cell>
          <cell r="AX213">
            <v>0</v>
          </cell>
          <cell r="AY213">
            <v>39.118902658691717</v>
          </cell>
          <cell r="AZ213">
            <v>26.284814280340786</v>
          </cell>
          <cell r="BA213">
            <v>10.634726078146432</v>
          </cell>
          <cell r="BB213">
            <v>11.925903280377799</v>
          </cell>
          <cell r="BC213">
            <v>46.858757827793717</v>
          </cell>
          <cell r="BD213">
            <v>1.8348430398911207E-4</v>
          </cell>
          <cell r="BE213">
            <v>3.4225439154231303</v>
          </cell>
          <cell r="BF213">
            <v>1893.8893491196191</v>
          </cell>
          <cell r="BG213">
            <v>29.919707367202982</v>
          </cell>
          <cell r="BH213">
            <v>1117.1703648644709</v>
          </cell>
          <cell r="BI213">
            <v>347.38241275231024</v>
          </cell>
          <cell r="BJ213">
            <v>416.09321794029796</v>
          </cell>
          <cell r="BK213">
            <v>2.5619088426063419</v>
          </cell>
          <cell r="BL213">
            <v>201.80822942348118</v>
          </cell>
          <cell r="BM213">
            <v>82.331241353024993</v>
          </cell>
          <cell r="BN213">
            <v>27.359452524506274</v>
          </cell>
          <cell r="BO213">
            <v>3.8341297693666636</v>
          </cell>
          <cell r="BP213">
            <v>1.0818595366620795E-2</v>
          </cell>
          <cell r="BQ213">
            <v>0</v>
          </cell>
          <cell r="BR213">
            <v>0</v>
          </cell>
          <cell r="BT213">
            <v>124999.60653999966</v>
          </cell>
          <cell r="BU213">
            <v>420.59778459889759</v>
          </cell>
          <cell r="BW213">
            <v>0</v>
          </cell>
          <cell r="BX213">
            <v>0</v>
          </cell>
          <cell r="BZ213">
            <v>119454.37017835802</v>
          </cell>
        </row>
        <row r="214">
          <cell r="F214">
            <v>3.543511460677192</v>
          </cell>
          <cell r="G214">
            <v>0.11759143599706731</v>
          </cell>
          <cell r="H214">
            <v>1.7264272583567147E-2</v>
          </cell>
          <cell r="I214">
            <v>11.677842742907005</v>
          </cell>
          <cell r="J214">
            <v>82.051371847750659</v>
          </cell>
          <cell r="K214">
            <v>0</v>
          </cell>
          <cell r="L214">
            <v>5.6835645059120053E-2</v>
          </cell>
          <cell r="M214">
            <v>0</v>
          </cell>
          <cell r="N214">
            <v>788.34815472429682</v>
          </cell>
          <cell r="O214">
            <v>0</v>
          </cell>
          <cell r="P214">
            <v>105.52640709392851</v>
          </cell>
          <cell r="Q214">
            <v>0.73546032973820785</v>
          </cell>
          <cell r="R214">
            <v>0.1219252592807229</v>
          </cell>
          <cell r="S214">
            <v>2.2499767836139979</v>
          </cell>
          <cell r="T214">
            <v>1.856853563466597</v>
          </cell>
          <cell r="U214">
            <v>487.13763476780861</v>
          </cell>
          <cell r="V214">
            <v>0</v>
          </cell>
          <cell r="W214">
            <v>2.27420913453712</v>
          </cell>
          <cell r="X214">
            <v>0</v>
          </cell>
          <cell r="Y214">
            <v>0</v>
          </cell>
          <cell r="Z214">
            <v>1.9674462788504654E-2</v>
          </cell>
          <cell r="AA214">
            <v>2.5407685469043835</v>
          </cell>
          <cell r="AB214">
            <v>23.49965927866176</v>
          </cell>
          <cell r="AC214">
            <v>0.43088058659542194</v>
          </cell>
          <cell r="AD214">
            <v>6.719501405549913E-7</v>
          </cell>
          <cell r="AE214">
            <v>0.77548253197818195</v>
          </cell>
          <cell r="AF214">
            <v>55.666976806174453</v>
          </cell>
          <cell r="AG214">
            <v>0.94880514838736096</v>
          </cell>
          <cell r="AH214">
            <v>337.72558585886378</v>
          </cell>
          <cell r="AI214">
            <v>51.338817477821834</v>
          </cell>
          <cell r="AJ214">
            <v>45.028679822276665</v>
          </cell>
          <cell r="AK214">
            <v>2.7711925049979089</v>
          </cell>
          <cell r="AL214">
            <v>0.41479572352747907</v>
          </cell>
          <cell r="AM214">
            <v>54.090211627815151</v>
          </cell>
          <cell r="AN214">
            <v>22.148075657044036</v>
          </cell>
          <cell r="AO214">
            <v>9.5462278871938153</v>
          </cell>
          <cell r="AP214">
            <v>4.8143890203634703</v>
          </cell>
          <cell r="AQ214">
            <v>39.770786209295288</v>
          </cell>
          <cell r="AR214">
            <v>608.64053959349883</v>
          </cell>
          <cell r="AS214">
            <v>29.517222702266736</v>
          </cell>
          <cell r="AT214">
            <v>595.4165031347236</v>
          </cell>
          <cell r="AU214">
            <v>184.08783658882624</v>
          </cell>
          <cell r="AV214">
            <v>0.75633993277950484</v>
          </cell>
          <cell r="AW214">
            <v>38.054016965975151</v>
          </cell>
          <cell r="AX214">
            <v>0</v>
          </cell>
          <cell r="AY214">
            <v>63.877779483489462</v>
          </cell>
          <cell r="AZ214">
            <v>28.598166229066457</v>
          </cell>
          <cell r="BA214">
            <v>34.143401120297199</v>
          </cell>
          <cell r="BB214">
            <v>316.05806649174087</v>
          </cell>
          <cell r="BC214">
            <v>544.94747944721632</v>
          </cell>
          <cell r="BD214">
            <v>0.47399408661017101</v>
          </cell>
          <cell r="BE214">
            <v>8.0707004482583319E-2</v>
          </cell>
          <cell r="BF214">
            <v>253.97094640984406</v>
          </cell>
          <cell r="BG214">
            <v>562.22998469874165</v>
          </cell>
          <cell r="BH214">
            <v>119.15736943741027</v>
          </cell>
          <cell r="BI214">
            <v>112.2461690459749</v>
          </cell>
          <cell r="BJ214">
            <v>368.39451949263389</v>
          </cell>
          <cell r="BK214">
            <v>1.7850949626033232</v>
          </cell>
          <cell r="BL214">
            <v>140.38086874277121</v>
          </cell>
          <cell r="BM214">
            <v>12.464357869539922</v>
          </cell>
          <cell r="BN214">
            <v>149.47408774728564</v>
          </cell>
          <cell r="BO214">
            <v>22.766957934438896</v>
          </cell>
          <cell r="BP214">
            <v>162.49089948815154</v>
          </cell>
          <cell r="BQ214">
            <v>0</v>
          </cell>
          <cell r="BR214">
            <v>0</v>
          </cell>
          <cell r="BT214">
            <v>1660.4345194657492</v>
          </cell>
          <cell r="BU214">
            <v>0</v>
          </cell>
          <cell r="BW214">
            <v>0</v>
          </cell>
          <cell r="BX214">
            <v>-14.657040579395042</v>
          </cell>
          <cell r="BZ214">
            <v>1019.6580268381542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0.33234541617190427</v>
          </cell>
          <cell r="J215">
            <v>0.10093318064692001</v>
          </cell>
          <cell r="K215">
            <v>0.3804450181404857</v>
          </cell>
          <cell r="L215">
            <v>3.3424594140945083E-11</v>
          </cell>
          <cell r="M215">
            <v>2.0620897250963588E-3</v>
          </cell>
          <cell r="N215">
            <v>1.6751430317563067E-2</v>
          </cell>
          <cell r="O215">
            <v>0</v>
          </cell>
          <cell r="P215">
            <v>5.880915759783399E-4</v>
          </cell>
          <cell r="Q215">
            <v>0</v>
          </cell>
          <cell r="R215">
            <v>5.6430828880766944E-3</v>
          </cell>
          <cell r="S215">
            <v>4.4622318733112502E-3</v>
          </cell>
          <cell r="T215">
            <v>0</v>
          </cell>
          <cell r="U215">
            <v>0.69162563068468463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3.7203546413897169E-3</v>
          </cell>
          <cell r="AB215">
            <v>9.7765420100879036E-3</v>
          </cell>
          <cell r="AC215">
            <v>1.9276870127068128E-2</v>
          </cell>
          <cell r="AD215">
            <v>0</v>
          </cell>
          <cell r="AE215">
            <v>2.5398194829568017E-3</v>
          </cell>
          <cell r="AF215">
            <v>1.4932243577801059</v>
          </cell>
          <cell r="AG215">
            <v>8.8426005780425868E-3</v>
          </cell>
          <cell r="AH215">
            <v>3.0631877713495816</v>
          </cell>
          <cell r="AI215">
            <v>1.0660116889680857</v>
          </cell>
          <cell r="AJ215">
            <v>5.8938862767650857</v>
          </cell>
          <cell r="AK215">
            <v>0</v>
          </cell>
          <cell r="AL215">
            <v>6.1311555351889187E-4</v>
          </cell>
          <cell r="AM215">
            <v>1.2164186132378414</v>
          </cell>
          <cell r="AN215">
            <v>0</v>
          </cell>
          <cell r="AO215">
            <v>0.36237372392350603</v>
          </cell>
          <cell r="AP215">
            <v>0.10917783060210492</v>
          </cell>
          <cell r="AQ215">
            <v>4110.8984796049017</v>
          </cell>
          <cell r="AR215">
            <v>4560.8574426051136</v>
          </cell>
          <cell r="AS215">
            <v>8.890658875003335E-2</v>
          </cell>
          <cell r="AT215">
            <v>4.9788329003913212</v>
          </cell>
          <cell r="AU215">
            <v>22.846842813683949</v>
          </cell>
          <cell r="AV215">
            <v>0.21652608398097373</v>
          </cell>
          <cell r="AW215">
            <v>0.16540144265729795</v>
          </cell>
          <cell r="AX215">
            <v>0</v>
          </cell>
          <cell r="AY215">
            <v>0.82890864893871541</v>
          </cell>
          <cell r="AZ215">
            <v>0.53496478127992664</v>
          </cell>
          <cell r="BA215">
            <v>0</v>
          </cell>
          <cell r="BB215">
            <v>957.40787127619569</v>
          </cell>
          <cell r="BC215">
            <v>0.21523136122806516</v>
          </cell>
          <cell r="BD215">
            <v>1.324741338482345E-5</v>
          </cell>
          <cell r="BE215">
            <v>0</v>
          </cell>
          <cell r="BF215">
            <v>5.2078470839261675</v>
          </cell>
          <cell r="BG215">
            <v>0.19381490122434505</v>
          </cell>
          <cell r="BH215">
            <v>0</v>
          </cell>
          <cell r="BI215">
            <v>7.3950497286067285E-2</v>
          </cell>
          <cell r="BJ215">
            <v>2.8931318209399421</v>
          </cell>
          <cell r="BK215">
            <v>1.4742125046300913E-2</v>
          </cell>
          <cell r="BL215">
            <v>33.662948831215978</v>
          </cell>
          <cell r="BM215">
            <v>2.3501281098201252</v>
          </cell>
          <cell r="BN215">
            <v>6.8429909220321514</v>
          </cell>
          <cell r="BO215">
            <v>2.8994708596982346E-2</v>
          </cell>
          <cell r="BP215">
            <v>4.6213248053572707E-4</v>
          </cell>
          <cell r="BQ215">
            <v>0</v>
          </cell>
          <cell r="BR215">
            <v>0</v>
          </cell>
          <cell r="BT215">
            <v>4556.6854117909406</v>
          </cell>
          <cell r="BU215">
            <v>1953.7519271842291</v>
          </cell>
          <cell r="BW215">
            <v>0</v>
          </cell>
          <cell r="BX215">
            <v>0</v>
          </cell>
          <cell r="BZ215">
            <v>7234.6843903945501</v>
          </cell>
        </row>
        <row r="216">
          <cell r="F216">
            <v>0</v>
          </cell>
          <cell r="G216">
            <v>0.53078361715555644</v>
          </cell>
          <cell r="H216">
            <v>0.10903395705237583</v>
          </cell>
          <cell r="I216">
            <v>148.95922042324796</v>
          </cell>
          <cell r="J216">
            <v>22.530040374269916</v>
          </cell>
          <cell r="K216">
            <v>985.63398620859766</v>
          </cell>
          <cell r="L216">
            <v>2.8595417233075768E-2</v>
          </cell>
          <cell r="M216">
            <v>38.575377956533117</v>
          </cell>
          <cell r="N216">
            <v>10.530979455328046</v>
          </cell>
          <cell r="O216">
            <v>0.11459369712127995</v>
          </cell>
          <cell r="P216">
            <v>23.204911936276879</v>
          </cell>
          <cell r="Q216">
            <v>2.2666597825267014</v>
          </cell>
          <cell r="R216">
            <v>5.8225761111312098</v>
          </cell>
          <cell r="S216">
            <v>43.671941701207189</v>
          </cell>
          <cell r="T216">
            <v>1.525424456431864</v>
          </cell>
          <cell r="U216">
            <v>1304.8977912079924</v>
          </cell>
          <cell r="V216">
            <v>10.14759853530626</v>
          </cell>
          <cell r="W216">
            <v>348.29147077071605</v>
          </cell>
          <cell r="X216">
            <v>97.821126298827878</v>
          </cell>
          <cell r="Y216">
            <v>132.53422582402553</v>
          </cell>
          <cell r="Z216">
            <v>3.9548809163404277</v>
          </cell>
          <cell r="AA216">
            <v>59.957928688861614</v>
          </cell>
          <cell r="AB216">
            <v>16.773346368323026</v>
          </cell>
          <cell r="AC216">
            <v>199.85326131377619</v>
          </cell>
          <cell r="AD216">
            <v>0</v>
          </cell>
          <cell r="AE216">
            <v>10.962084483567983</v>
          </cell>
          <cell r="AF216">
            <v>1211.9969614423358</v>
          </cell>
          <cell r="AG216">
            <v>115.32076679083977</v>
          </cell>
          <cell r="AH216">
            <v>1499.5908484069714</v>
          </cell>
          <cell r="AI216">
            <v>119.35977612358296</v>
          </cell>
          <cell r="AJ216">
            <v>293.19346991243697</v>
          </cell>
          <cell r="AK216">
            <v>0.19810365951571385</v>
          </cell>
          <cell r="AL216">
            <v>5.1277321779997207</v>
          </cell>
          <cell r="AM216">
            <v>590.51682509111572</v>
          </cell>
          <cell r="AN216">
            <v>71.521348483869787</v>
          </cell>
          <cell r="AO216">
            <v>342.00640418307586</v>
          </cell>
          <cell r="AP216">
            <v>16.491407138508542</v>
          </cell>
          <cell r="AQ216">
            <v>73.029323859982028</v>
          </cell>
          <cell r="AR216">
            <v>7623.4884684507306</v>
          </cell>
          <cell r="AS216">
            <v>72.345066364773302</v>
          </cell>
          <cell r="AT216">
            <v>4452.2798818229348</v>
          </cell>
          <cell r="AU216">
            <v>1598.7552388102451</v>
          </cell>
          <cell r="AV216">
            <v>15.329707234057341</v>
          </cell>
          <cell r="AW216">
            <v>384.51072797587568</v>
          </cell>
          <cell r="AX216">
            <v>0</v>
          </cell>
          <cell r="AY216">
            <v>492.74664152204292</v>
          </cell>
          <cell r="AZ216">
            <v>139.47552334198278</v>
          </cell>
          <cell r="BA216">
            <v>1.7144635036001503</v>
          </cell>
          <cell r="BB216">
            <v>130.87558552205223</v>
          </cell>
          <cell r="BC216">
            <v>14.854600318236768</v>
          </cell>
          <cell r="BD216">
            <v>1.6994877174093173</v>
          </cell>
          <cell r="BE216">
            <v>53.546605137553414</v>
          </cell>
          <cell r="BF216">
            <v>2559.7073011578323</v>
          </cell>
          <cell r="BG216">
            <v>67.238147138618132</v>
          </cell>
          <cell r="BH216">
            <v>146.42804528517209</v>
          </cell>
          <cell r="BI216">
            <v>16.844157014536034</v>
          </cell>
          <cell r="BJ216">
            <v>104.84809790919921</v>
          </cell>
          <cell r="BK216">
            <v>2.5713214846297294</v>
          </cell>
          <cell r="BL216">
            <v>265.24892288829795</v>
          </cell>
          <cell r="BM216">
            <v>14.496655575512172</v>
          </cell>
          <cell r="BN216">
            <v>779.6001005240106</v>
          </cell>
          <cell r="BO216">
            <v>4.8429147546482145</v>
          </cell>
          <cell r="BP216">
            <v>170.17664362397869</v>
          </cell>
          <cell r="BQ216">
            <v>0</v>
          </cell>
          <cell r="BR216">
            <v>0</v>
          </cell>
          <cell r="BT216">
            <v>32466.536082088642</v>
          </cell>
          <cell r="BU216">
            <v>0</v>
          </cell>
          <cell r="BW216">
            <v>0</v>
          </cell>
          <cell r="BX216">
            <v>0</v>
          </cell>
          <cell r="BZ216">
            <v>25437.523420308105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7.6930183601913988</v>
          </cell>
          <cell r="J217">
            <v>2.5119226080022115</v>
          </cell>
          <cell r="K217">
            <v>126.93923406483832</v>
          </cell>
          <cell r="L217">
            <v>1.4923211813580712E-3</v>
          </cell>
          <cell r="M217">
            <v>0.90316508418345587</v>
          </cell>
          <cell r="N217">
            <v>33.488440643673393</v>
          </cell>
          <cell r="O217">
            <v>5.9971443717956744E-3</v>
          </cell>
          <cell r="P217">
            <v>0.96163647628973037</v>
          </cell>
          <cell r="Q217">
            <v>0</v>
          </cell>
          <cell r="R217">
            <v>2.4917134863686673E-4</v>
          </cell>
          <cell r="S217">
            <v>0.79432207180499392</v>
          </cell>
          <cell r="T217">
            <v>0</v>
          </cell>
          <cell r="U217">
            <v>20.298492951089354</v>
          </cell>
          <cell r="V217">
            <v>0</v>
          </cell>
          <cell r="W217">
            <v>0</v>
          </cell>
          <cell r="X217">
            <v>5.4519820547651268</v>
          </cell>
          <cell r="Y217">
            <v>7.38669854747301</v>
          </cell>
          <cell r="Z217">
            <v>0.22042138763870969</v>
          </cell>
          <cell r="AA217">
            <v>3.7749364071392959</v>
          </cell>
          <cell r="AB217">
            <v>0.27467380146965747</v>
          </cell>
          <cell r="AC217">
            <v>3.980039799456931</v>
          </cell>
          <cell r="AD217">
            <v>0</v>
          </cell>
          <cell r="AE217">
            <v>2.0532059307638597E-2</v>
          </cell>
          <cell r="AF217">
            <v>22.771389954653728</v>
          </cell>
          <cell r="AG217">
            <v>0.22901291324712997</v>
          </cell>
          <cell r="AH217">
            <v>14.081517923851379</v>
          </cell>
          <cell r="AI217">
            <v>1.7718373613850076</v>
          </cell>
          <cell r="AJ217">
            <v>2.5061722588396038</v>
          </cell>
          <cell r="AK217">
            <v>0</v>
          </cell>
          <cell r="AL217">
            <v>0.11195612172335941</v>
          </cell>
          <cell r="AM217">
            <v>23.678421410763804</v>
          </cell>
          <cell r="AN217">
            <v>0</v>
          </cell>
          <cell r="AO217">
            <v>15.141891005495772</v>
          </cell>
          <cell r="AP217">
            <v>0.76043093568622322</v>
          </cell>
          <cell r="AQ217">
            <v>2.8948328348059147</v>
          </cell>
          <cell r="AR217">
            <v>954.37151322173759</v>
          </cell>
          <cell r="AS217">
            <v>736.28932782933111</v>
          </cell>
          <cell r="AT217">
            <v>833.29363125133978</v>
          </cell>
          <cell r="AU217">
            <v>284.56560356115057</v>
          </cell>
          <cell r="AV217">
            <v>2.7285644804178224</v>
          </cell>
          <cell r="AW217">
            <v>12.717814786372784</v>
          </cell>
          <cell r="AX217">
            <v>0</v>
          </cell>
          <cell r="AY217">
            <v>30.584485469132147</v>
          </cell>
          <cell r="AZ217">
            <v>41.724995185335651</v>
          </cell>
          <cell r="BA217">
            <v>1.1649435260584319E-3</v>
          </cell>
          <cell r="BB217">
            <v>12.87881519608321</v>
          </cell>
          <cell r="BC217">
            <v>0.60391913462600211</v>
          </cell>
          <cell r="BD217">
            <v>7.5969632410302912E-3</v>
          </cell>
          <cell r="BE217">
            <v>8.683281100685214</v>
          </cell>
          <cell r="BF217">
            <v>143.92705358203517</v>
          </cell>
          <cell r="BG217">
            <v>2.8330749647744087</v>
          </cell>
          <cell r="BH217">
            <v>0</v>
          </cell>
          <cell r="BI217">
            <v>0.24030275411153712</v>
          </cell>
          <cell r="BJ217">
            <v>19.839040190551614</v>
          </cell>
          <cell r="BK217">
            <v>7.2979629445015487E-2</v>
          </cell>
          <cell r="BL217">
            <v>7.485019014094239</v>
          </cell>
          <cell r="BM217">
            <v>0.53460493053065417</v>
          </cell>
          <cell r="BN217">
            <v>55.361456828247753</v>
          </cell>
          <cell r="BO217">
            <v>1.3973496912579122</v>
          </cell>
          <cell r="BP217">
            <v>1.3014048542395991E-2</v>
          </cell>
          <cell r="BQ217">
            <v>0</v>
          </cell>
          <cell r="BR217">
            <v>0</v>
          </cell>
          <cell r="BT217">
            <v>0</v>
          </cell>
          <cell r="BU217">
            <v>0</v>
          </cell>
          <cell r="BW217">
            <v>19811.096833183765</v>
          </cell>
          <cell r="BX217">
            <v>0</v>
          </cell>
          <cell r="BZ217">
            <v>31210.11501848956</v>
          </cell>
        </row>
        <row r="218">
          <cell r="F218">
            <v>315.12383550781152</v>
          </cell>
          <cell r="G218">
            <v>4.0273776201360914</v>
          </cell>
          <cell r="H218">
            <v>6.4125231661930568</v>
          </cell>
          <cell r="I218">
            <v>352.81343557002953</v>
          </cell>
          <cell r="J218">
            <v>802.36841140315948</v>
          </cell>
          <cell r="K218">
            <v>1178.6248765194998</v>
          </cell>
          <cell r="L218">
            <v>90.611439911299016</v>
          </cell>
          <cell r="M218">
            <v>80.998640946055716</v>
          </cell>
          <cell r="N218">
            <v>80.911785063688626</v>
          </cell>
          <cell r="O218">
            <v>9.3857577567621178</v>
          </cell>
          <cell r="P218">
            <v>29.044357198842402</v>
          </cell>
          <cell r="Q218">
            <v>16.217569999422196</v>
          </cell>
          <cell r="R218">
            <v>60.441079411314398</v>
          </cell>
          <cell r="S218">
            <v>397.3721562739031</v>
          </cell>
          <cell r="T218">
            <v>287.04066184689032</v>
          </cell>
          <cell r="U218">
            <v>1685.5867960969108</v>
          </cell>
          <cell r="V218">
            <v>3.9343174005157993</v>
          </cell>
          <cell r="W218">
            <v>54.91137393597829</v>
          </cell>
          <cell r="X218">
            <v>31.838463674458954</v>
          </cell>
          <cell r="Y218">
            <v>43.722157869823334</v>
          </cell>
          <cell r="Z218">
            <v>1.5563594396958507</v>
          </cell>
          <cell r="AA218">
            <v>189.85133889865054</v>
          </cell>
          <cell r="AB218">
            <v>57.472755483204487</v>
          </cell>
          <cell r="AC218">
            <v>2405.0781399550879</v>
          </cell>
          <cell r="AD218">
            <v>4.1595314239783185</v>
          </cell>
          <cell r="AE218">
            <v>156.51182518261376</v>
          </cell>
          <cell r="AF218">
            <v>4527.5199574393864</v>
          </cell>
          <cell r="AG218">
            <v>882.55884562099618</v>
          </cell>
          <cell r="AH218">
            <v>4442.0007778397176</v>
          </cell>
          <cell r="AI218">
            <v>3173.7124784964676</v>
          </cell>
          <cell r="AJ218">
            <v>491.54508545229271</v>
          </cell>
          <cell r="AK218">
            <v>28.689086978961182</v>
          </cell>
          <cell r="AL218">
            <v>38.45863618634845</v>
          </cell>
          <cell r="AM218">
            <v>284.26259853176566</v>
          </cell>
          <cell r="AN218">
            <v>55.939367212782827</v>
          </cell>
          <cell r="AO218">
            <v>2040.1421095603005</v>
          </cell>
          <cell r="AP218">
            <v>12.351965987029168</v>
          </cell>
          <cell r="AQ218">
            <v>60.277000355173485</v>
          </cell>
          <cell r="AR218">
            <v>233.33943188048278</v>
          </cell>
          <cell r="AS218">
            <v>132.66445271482633</v>
          </cell>
          <cell r="AT218">
            <v>4585.9616115440385</v>
          </cell>
          <cell r="AU218">
            <v>461.16823039279745</v>
          </cell>
          <cell r="AV218">
            <v>0.92837198143357391</v>
          </cell>
          <cell r="AW218">
            <v>249.02951687566522</v>
          </cell>
          <cell r="AX218">
            <v>7894.9845008049479</v>
          </cell>
          <cell r="AY218">
            <v>115.15632902187434</v>
          </cell>
          <cell r="AZ218">
            <v>82.730720121066042</v>
          </cell>
          <cell r="BA218">
            <v>1.9528438327448379</v>
          </cell>
          <cell r="BB218">
            <v>30.077294189297092</v>
          </cell>
          <cell r="BC218">
            <v>98.019402504810273</v>
          </cell>
          <cell r="BD218">
            <v>21.823548778165012</v>
          </cell>
          <cell r="BE218">
            <v>2.1634914066089208</v>
          </cell>
          <cell r="BF218">
            <v>309.9617438753433</v>
          </cell>
          <cell r="BG218">
            <v>118.2988679880004</v>
          </cell>
          <cell r="BH218">
            <v>899.60248735629159</v>
          </cell>
          <cell r="BI218">
            <v>275.85839731657325</v>
          </cell>
          <cell r="BJ218">
            <v>378.55746697529707</v>
          </cell>
          <cell r="BK218">
            <v>5.2091850291127066</v>
          </cell>
          <cell r="BL218">
            <v>115.70743427289607</v>
          </cell>
          <cell r="BM218">
            <v>39.525933885299274</v>
          </cell>
          <cell r="BN218">
            <v>251.76097107140555</v>
          </cell>
          <cell r="BO218">
            <v>386.31510718022724</v>
          </cell>
          <cell r="BP218">
            <v>852.87189061492654</v>
          </cell>
          <cell r="BQ218">
            <v>19.113577637416299</v>
          </cell>
          <cell r="BR218">
            <v>0</v>
          </cell>
          <cell r="BT218">
            <v>13093.931540493815</v>
          </cell>
          <cell r="BU218">
            <v>99.31433876880746</v>
          </cell>
          <cell r="BW218">
            <v>0</v>
          </cell>
          <cell r="BX218">
            <v>0</v>
          </cell>
          <cell r="BZ218">
            <v>18005.622344836764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70.65357150315424</v>
          </cell>
          <cell r="J219">
            <v>148.63478129058589</v>
          </cell>
          <cell r="K219">
            <v>189.13093398571164</v>
          </cell>
          <cell r="L219">
            <v>0.77075188606356271</v>
          </cell>
          <cell r="M219">
            <v>23.157100702395947</v>
          </cell>
          <cell r="N219">
            <v>3.1917296456365651</v>
          </cell>
          <cell r="O219">
            <v>0</v>
          </cell>
          <cell r="P219">
            <v>13.242809397844713</v>
          </cell>
          <cell r="Q219">
            <v>0.27795036299034365</v>
          </cell>
          <cell r="R219">
            <v>3.4910051730873914</v>
          </cell>
          <cell r="S219">
            <v>44.922932975735051</v>
          </cell>
          <cell r="T219">
            <v>0.91202524883338232</v>
          </cell>
          <cell r="U219">
            <v>48.446040512236749</v>
          </cell>
          <cell r="V219">
            <v>0</v>
          </cell>
          <cell r="W219">
            <v>0.35426676551276604</v>
          </cell>
          <cell r="X219">
            <v>1.5688518018405584</v>
          </cell>
          <cell r="Y219">
            <v>0.61112430156722808</v>
          </cell>
          <cell r="Z219">
            <v>0</v>
          </cell>
          <cell r="AA219">
            <v>7.1620051762068542</v>
          </cell>
          <cell r="AB219">
            <v>5.1264238587583408</v>
          </cell>
          <cell r="AC219">
            <v>0</v>
          </cell>
          <cell r="AD219">
            <v>2.6789126586238474</v>
          </cell>
          <cell r="AE219">
            <v>3.0766792994466918</v>
          </cell>
          <cell r="AF219">
            <v>390.76208076344005</v>
          </cell>
          <cell r="AG219">
            <v>44.518524965999575</v>
          </cell>
          <cell r="AH219">
            <v>904.22404646285634</v>
          </cell>
          <cell r="AI219">
            <v>371.51951078826283</v>
          </cell>
          <cell r="AJ219">
            <v>165.73238273710297</v>
          </cell>
          <cell r="AK219">
            <v>25.10233854297007</v>
          </cell>
          <cell r="AL219">
            <v>0</v>
          </cell>
          <cell r="AM219">
            <v>151.03788749956323</v>
          </cell>
          <cell r="AN219">
            <v>4.735903985195975</v>
          </cell>
          <cell r="AO219">
            <v>133.72368495497344</v>
          </cell>
          <cell r="AP219">
            <v>1.0628595171667421</v>
          </cell>
          <cell r="AQ219">
            <v>19.835066975679066</v>
          </cell>
          <cell r="AR219">
            <v>5.5332560013273886</v>
          </cell>
          <cell r="AS219">
            <v>11.878306932715198</v>
          </cell>
          <cell r="AT219">
            <v>3535.4453745350988</v>
          </cell>
          <cell r="AU219">
            <v>416.11261444522086</v>
          </cell>
          <cell r="AV219">
            <v>0</v>
          </cell>
          <cell r="AW219">
            <v>42.254342693732013</v>
          </cell>
          <cell r="AX219">
            <v>0</v>
          </cell>
          <cell r="AY219">
            <v>73.146189390594898</v>
          </cell>
          <cell r="AZ219">
            <v>24.610673556089679</v>
          </cell>
          <cell r="BA219">
            <v>0.84888754885476336</v>
          </cell>
          <cell r="BB219">
            <v>10.11439419636757</v>
          </cell>
          <cell r="BC219">
            <v>0.99717248900453348</v>
          </cell>
          <cell r="BD219">
            <v>27.502119963938714</v>
          </cell>
          <cell r="BE219">
            <v>0</v>
          </cell>
          <cell r="BF219">
            <v>56.791553808610139</v>
          </cell>
          <cell r="BG219">
            <v>21.265852246481391</v>
          </cell>
          <cell r="BH219">
            <v>1.8797152137610984</v>
          </cell>
          <cell r="BI219">
            <v>29.955502789438025</v>
          </cell>
          <cell r="BJ219">
            <v>51.450542399126114</v>
          </cell>
          <cell r="BK219">
            <v>3.8492942483469114E-2</v>
          </cell>
          <cell r="BL219">
            <v>260.32616605521935</v>
          </cell>
          <cell r="BM219">
            <v>0.58677594001414102</v>
          </cell>
          <cell r="BN219">
            <v>0</v>
          </cell>
          <cell r="BO219">
            <v>0.72429742694447918</v>
          </cell>
          <cell r="BP219">
            <v>1.1175399449947307</v>
          </cell>
          <cell r="BQ219">
            <v>0</v>
          </cell>
          <cell r="BR219">
            <v>0</v>
          </cell>
          <cell r="BT219">
            <v>8502.5201445824623</v>
          </cell>
          <cell r="BU219">
            <v>0</v>
          </cell>
          <cell r="BW219">
            <v>0</v>
          </cell>
          <cell r="BX219">
            <v>0</v>
          </cell>
          <cell r="BZ219">
            <v>9667.8064570243114</v>
          </cell>
        </row>
        <row r="220">
          <cell r="F220">
            <v>0</v>
          </cell>
          <cell r="G220">
            <v>8.0938672886955804E-2</v>
          </cell>
          <cell r="H220">
            <v>0</v>
          </cell>
          <cell r="I220">
            <v>14.674970290824515</v>
          </cell>
          <cell r="J220">
            <v>0.68449400306219532</v>
          </cell>
          <cell r="K220">
            <v>47.057902664698446</v>
          </cell>
          <cell r="L220">
            <v>5.7100202237822669E-4</v>
          </cell>
          <cell r="M220">
            <v>1.5791230508358876</v>
          </cell>
          <cell r="N220">
            <v>3.0651120704039705E-2</v>
          </cell>
          <cell r="O220">
            <v>1.7929291979957036E-2</v>
          </cell>
          <cell r="P220">
            <v>7.5459606616002067E-2</v>
          </cell>
          <cell r="Q220">
            <v>9.4017919350982943E-2</v>
          </cell>
          <cell r="R220">
            <v>9.0691021969131383E-2</v>
          </cell>
          <cell r="S220">
            <v>2.0892582440613539</v>
          </cell>
          <cell r="T220">
            <v>2.0557318813431241E-2</v>
          </cell>
          <cell r="U220">
            <v>122.82807758010124</v>
          </cell>
          <cell r="V220">
            <v>3.8498494094994583E-2</v>
          </cell>
          <cell r="W220">
            <v>3.7221876180776339</v>
          </cell>
          <cell r="X220">
            <v>0</v>
          </cell>
          <cell r="Y220">
            <v>0</v>
          </cell>
          <cell r="Z220">
            <v>0</v>
          </cell>
          <cell r="AA220">
            <v>1.7093888436297542</v>
          </cell>
          <cell r="AB220">
            <v>9.7322512224094535E-2</v>
          </cell>
          <cell r="AC220">
            <v>0.52999382691953811</v>
          </cell>
          <cell r="AD220">
            <v>0</v>
          </cell>
          <cell r="AE220">
            <v>0.26268654986267853</v>
          </cell>
          <cell r="AF220">
            <v>105.58011349653481</v>
          </cell>
          <cell r="AG220">
            <v>3.7481523730719837</v>
          </cell>
          <cell r="AH220">
            <v>103.17317867303147</v>
          </cell>
          <cell r="AI220">
            <v>4.081977368177399</v>
          </cell>
          <cell r="AJ220">
            <v>1.7659302705036677</v>
          </cell>
          <cell r="AK220">
            <v>3.585126032083135E-2</v>
          </cell>
          <cell r="AL220">
            <v>0.47276802995803752</v>
          </cell>
          <cell r="AM220">
            <v>38.361045179174099</v>
          </cell>
          <cell r="AN220">
            <v>0.30925342172449333</v>
          </cell>
          <cell r="AO220">
            <v>5.8714009553262159</v>
          </cell>
          <cell r="AP220">
            <v>0.10500787549104845</v>
          </cell>
          <cell r="AQ220">
            <v>0.69437882379222104</v>
          </cell>
          <cell r="AR220">
            <v>4.5911935779837663</v>
          </cell>
          <cell r="AS220">
            <v>1.1406743743813887</v>
          </cell>
          <cell r="AT220">
            <v>142.29127910969214</v>
          </cell>
          <cell r="AU220">
            <v>110.33832510114975</v>
          </cell>
          <cell r="AV220">
            <v>1.0569594640465612</v>
          </cell>
          <cell r="AW220">
            <v>2.1228326415668897</v>
          </cell>
          <cell r="AX220">
            <v>233.50772754059091</v>
          </cell>
          <cell r="AY220">
            <v>2.9221572814254348</v>
          </cell>
          <cell r="AZ220">
            <v>2.6448762339171128</v>
          </cell>
          <cell r="BA220">
            <v>2.7573871500013687E-5</v>
          </cell>
          <cell r="BB220">
            <v>0.24076813027950472</v>
          </cell>
          <cell r="BC220">
            <v>0.37697519934233004</v>
          </cell>
          <cell r="BD220">
            <v>1.5179026439238899E-2</v>
          </cell>
          <cell r="BE220">
            <v>0</v>
          </cell>
          <cell r="BF220">
            <v>9.8757389281742594</v>
          </cell>
          <cell r="BG220">
            <v>2.799382908906316</v>
          </cell>
          <cell r="BH220">
            <v>0</v>
          </cell>
          <cell r="BI220">
            <v>5.8899626037680515E-2</v>
          </cell>
          <cell r="BJ220">
            <v>10.509627658209311</v>
          </cell>
          <cell r="BK220">
            <v>3.8658565088084393E-2</v>
          </cell>
          <cell r="BL220">
            <v>5.0763659198465714</v>
          </cell>
          <cell r="BM220">
            <v>0.2872222758413297</v>
          </cell>
          <cell r="BN220">
            <v>8.6613106707835392</v>
          </cell>
          <cell r="BO220">
            <v>9.7554200651275083E-2</v>
          </cell>
          <cell r="BP220">
            <v>7.5316576858199227</v>
          </cell>
          <cell r="BQ220">
            <v>0</v>
          </cell>
          <cell r="BR220">
            <v>0</v>
          </cell>
          <cell r="BT220">
            <v>0</v>
          </cell>
          <cell r="BU220">
            <v>0</v>
          </cell>
          <cell r="BW220">
            <v>0</v>
          </cell>
          <cell r="BX220">
            <v>0</v>
          </cell>
          <cell r="BZ220">
            <v>1116.0524809965834</v>
          </cell>
        </row>
        <row r="221">
          <cell r="F221">
            <v>0</v>
          </cell>
          <cell r="G221">
            <v>32.03802354266427</v>
          </cell>
          <cell r="H221">
            <v>0.16759931916519724</v>
          </cell>
          <cell r="I221">
            <v>146.62258073552533</v>
          </cell>
          <cell r="J221">
            <v>16.813864703820375</v>
          </cell>
          <cell r="K221">
            <v>2663.384748551186</v>
          </cell>
          <cell r="L221">
            <v>1.7600468751396679E-2</v>
          </cell>
          <cell r="M221">
            <v>337.68962555398519</v>
          </cell>
          <cell r="N221">
            <v>3.552139626573684</v>
          </cell>
          <cell r="O221">
            <v>7.1310259751421384E-2</v>
          </cell>
          <cell r="P221">
            <v>1.9280920716499577</v>
          </cell>
          <cell r="Q221">
            <v>13.635743071088839</v>
          </cell>
          <cell r="R221">
            <v>1.7756282501726859</v>
          </cell>
          <cell r="S221">
            <v>25.60981898606174</v>
          </cell>
          <cell r="T221">
            <v>0.7702009103134605</v>
          </cell>
          <cell r="U221">
            <v>957.05894940161738</v>
          </cell>
          <cell r="V221">
            <v>112.60898231828996</v>
          </cell>
          <cell r="W221">
            <v>260.9902819743632</v>
          </cell>
          <cell r="X221">
            <v>315.824882194444</v>
          </cell>
          <cell r="Y221">
            <v>427.89943268467528</v>
          </cell>
          <cell r="Z221">
            <v>12.768720329514501</v>
          </cell>
          <cell r="AA221">
            <v>151.31456734903739</v>
          </cell>
          <cell r="AB221">
            <v>9.3313432756548167</v>
          </cell>
          <cell r="AC221">
            <v>22.376201426013093</v>
          </cell>
          <cell r="AD221">
            <v>0</v>
          </cell>
          <cell r="AE221">
            <v>12.922993289754384</v>
          </cell>
          <cell r="AF221">
            <v>1336.3699260789449</v>
          </cell>
          <cell r="AG221">
            <v>62.089076056526267</v>
          </cell>
          <cell r="AH221">
            <v>1177.7526428051171</v>
          </cell>
          <cell r="AI221">
            <v>273.58429632096716</v>
          </cell>
          <cell r="AJ221">
            <v>258.42842059574559</v>
          </cell>
          <cell r="AK221">
            <v>2.3565318076299406E-2</v>
          </cell>
          <cell r="AL221">
            <v>28.737225914276642</v>
          </cell>
          <cell r="AM221">
            <v>391.59816909374763</v>
          </cell>
          <cell r="AN221">
            <v>38.743855216405002</v>
          </cell>
          <cell r="AO221">
            <v>445.46598304092799</v>
          </cell>
          <cell r="AP221">
            <v>15.904505608965303</v>
          </cell>
          <cell r="AQ221">
            <v>37.718836981007563</v>
          </cell>
          <cell r="AR221">
            <v>934.3614035315436</v>
          </cell>
          <cell r="AS221">
            <v>102.86443447092543</v>
          </cell>
          <cell r="AT221">
            <v>2018.7709874946122</v>
          </cell>
          <cell r="AU221">
            <v>555.04211003635589</v>
          </cell>
          <cell r="AV221">
            <v>5.3220368199018937</v>
          </cell>
          <cell r="AW221">
            <v>2737.0011284056882</v>
          </cell>
          <cell r="AX221">
            <v>0</v>
          </cell>
          <cell r="AY221">
            <v>357.73972161087954</v>
          </cell>
          <cell r="AZ221">
            <v>216.47888016956537</v>
          </cell>
          <cell r="BA221">
            <v>19.097362864481319</v>
          </cell>
          <cell r="BB221">
            <v>256.14310531702034</v>
          </cell>
          <cell r="BC221">
            <v>77.086098923107784</v>
          </cell>
          <cell r="BD221">
            <v>6.4665133925975411</v>
          </cell>
          <cell r="BE221">
            <v>23.561723320084035</v>
          </cell>
          <cell r="BF221">
            <v>1345.0570124542342</v>
          </cell>
          <cell r="BG221">
            <v>116.73139573800668</v>
          </cell>
          <cell r="BH221">
            <v>839.56736192421795</v>
          </cell>
          <cell r="BI221">
            <v>57.568362139207444</v>
          </cell>
          <cell r="BJ221">
            <v>34.237887824909976</v>
          </cell>
          <cell r="BK221">
            <v>5.8733051793001865</v>
          </cell>
          <cell r="BL221">
            <v>140.05019601689193</v>
          </cell>
          <cell r="BM221">
            <v>21.086665647610481</v>
          </cell>
          <cell r="BN221">
            <v>62.426142600094636</v>
          </cell>
          <cell r="BO221">
            <v>12.074271589993378</v>
          </cell>
          <cell r="BP221">
            <v>744.24039551102089</v>
          </cell>
          <cell r="BQ221">
            <v>0</v>
          </cell>
          <cell r="BR221">
            <v>0</v>
          </cell>
          <cell r="BT221">
            <v>183.51824771316416</v>
          </cell>
          <cell r="BU221">
            <v>129.44544469055808</v>
          </cell>
          <cell r="BW221">
            <v>0</v>
          </cell>
          <cell r="BZ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T222">
            <v>118610.09285466182</v>
          </cell>
          <cell r="BU222">
            <v>86.530610187990149</v>
          </cell>
          <cell r="BW222">
            <v>0</v>
          </cell>
          <cell r="BZ222">
            <v>0</v>
          </cell>
        </row>
        <row r="223">
          <cell r="F223">
            <v>0</v>
          </cell>
          <cell r="G223">
            <v>10.560800025431005</v>
          </cell>
          <cell r="H223">
            <v>1.2538587367914822</v>
          </cell>
          <cell r="I223">
            <v>66.761783689706675</v>
          </cell>
          <cell r="J223">
            <v>24.894012215874071</v>
          </cell>
          <cell r="K223">
            <v>678.86297695273458</v>
          </cell>
          <cell r="L223">
            <v>1.497870377234997E-3</v>
          </cell>
          <cell r="M223">
            <v>58.127909909706041</v>
          </cell>
          <cell r="N223">
            <v>0.65715978693340671</v>
          </cell>
          <cell r="O223">
            <v>4.0937801171783432</v>
          </cell>
          <cell r="P223">
            <v>1.1237327089259117</v>
          </cell>
          <cell r="Q223">
            <v>30.633129867962168</v>
          </cell>
          <cell r="R223">
            <v>9.4604558503905201E-2</v>
          </cell>
          <cell r="S223">
            <v>12.675957428712437</v>
          </cell>
          <cell r="T223">
            <v>0.17959095985167653</v>
          </cell>
          <cell r="U223">
            <v>950.56295087904118</v>
          </cell>
          <cell r="V223">
            <v>0</v>
          </cell>
          <cell r="W223">
            <v>98.889320710324597</v>
          </cell>
          <cell r="X223">
            <v>0</v>
          </cell>
          <cell r="Y223">
            <v>0</v>
          </cell>
          <cell r="Z223">
            <v>0</v>
          </cell>
          <cell r="AA223">
            <v>28.231424045257953</v>
          </cell>
          <cell r="AB223">
            <v>14.153635564693012</v>
          </cell>
          <cell r="AC223">
            <v>84.749656731658803</v>
          </cell>
          <cell r="AD223">
            <v>0</v>
          </cell>
          <cell r="AE223">
            <v>3.2575142670714552</v>
          </cell>
          <cell r="AF223">
            <v>3003.3034676793168</v>
          </cell>
          <cell r="AG223">
            <v>238.63653101191829</v>
          </cell>
          <cell r="AH223">
            <v>1771.5273619506686</v>
          </cell>
          <cell r="AI223">
            <v>1223.4831690848271</v>
          </cell>
          <cell r="AJ223">
            <v>3001.9695790776095</v>
          </cell>
          <cell r="AK223">
            <v>0.1330181686369141</v>
          </cell>
          <cell r="AL223">
            <v>27.058078690291957</v>
          </cell>
          <cell r="AM223">
            <v>857.76174205452344</v>
          </cell>
          <cell r="AN223">
            <v>19.824729058161115</v>
          </cell>
          <cell r="AO223">
            <v>198.73023256914243</v>
          </cell>
          <cell r="AP223">
            <v>11.351029912901907</v>
          </cell>
          <cell r="AQ223">
            <v>123.59305380868109</v>
          </cell>
          <cell r="AR223">
            <v>785.74920191780075</v>
          </cell>
          <cell r="AS223">
            <v>30.516157292723683</v>
          </cell>
          <cell r="AT223">
            <v>1592.2692916270189</v>
          </cell>
          <cell r="AU223">
            <v>307.99540487517157</v>
          </cell>
          <cell r="AV223">
            <v>2.9532207558722572</v>
          </cell>
          <cell r="AW223">
            <v>51.143989500728239</v>
          </cell>
          <cell r="AX223">
            <v>0</v>
          </cell>
          <cell r="AY223">
            <v>413.84627646057521</v>
          </cell>
          <cell r="AZ223">
            <v>1032.8926985528853</v>
          </cell>
          <cell r="BA223">
            <v>1.1923480004257504E-2</v>
          </cell>
          <cell r="BB223">
            <v>131.43693141002575</v>
          </cell>
          <cell r="BC223">
            <v>4.5617074716644517</v>
          </cell>
          <cell r="BD223">
            <v>4.6800499568506106</v>
          </cell>
          <cell r="BE223">
            <v>0</v>
          </cell>
          <cell r="BF223">
            <v>1268.7022795718667</v>
          </cell>
          <cell r="BG223">
            <v>57.529464037162562</v>
          </cell>
          <cell r="BH223">
            <v>0</v>
          </cell>
          <cell r="BI223">
            <v>2.4013716547054503E-2</v>
          </cell>
          <cell r="BJ223">
            <v>2.9835313433041861</v>
          </cell>
          <cell r="BK223">
            <v>1.0971238210362864E-2</v>
          </cell>
          <cell r="BL223">
            <v>186.48428801583245</v>
          </cell>
          <cell r="BM223">
            <v>9.8053280110612775</v>
          </cell>
          <cell r="BN223">
            <v>210.61141635311287</v>
          </cell>
          <cell r="BO223">
            <v>6.54179693799066</v>
          </cell>
          <cell r="BP223">
            <v>2.7915834013354157</v>
          </cell>
          <cell r="BQ223">
            <v>0</v>
          </cell>
          <cell r="BR223">
            <v>0</v>
          </cell>
          <cell r="BT223">
            <v>111.23922732062763</v>
          </cell>
          <cell r="BU223">
            <v>0</v>
          </cell>
          <cell r="BW223">
            <v>0</v>
          </cell>
          <cell r="BX223">
            <v>0</v>
          </cell>
          <cell r="BZ223">
            <v>52479.627416765943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150.27803966636085</v>
          </cell>
          <cell r="J224">
            <v>24.697567513120848</v>
          </cell>
          <cell r="K224">
            <v>658.71748095031182</v>
          </cell>
          <cell r="L224">
            <v>2.5531622306720217E-3</v>
          </cell>
          <cell r="M224">
            <v>17.822644862697448</v>
          </cell>
          <cell r="N224">
            <v>10.234175952397633</v>
          </cell>
          <cell r="O224">
            <v>0</v>
          </cell>
          <cell r="P224">
            <v>2.9725212835961527E-2</v>
          </cell>
          <cell r="Q224">
            <v>2.1207163748324666E-3</v>
          </cell>
          <cell r="R224">
            <v>0.28701091562440356</v>
          </cell>
          <cell r="S224">
            <v>13.36682723886344</v>
          </cell>
          <cell r="T224">
            <v>0</v>
          </cell>
          <cell r="U224">
            <v>145.06289955115321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72.957819619232339</v>
          </cell>
          <cell r="AB224">
            <v>3.1699443078445357</v>
          </cell>
          <cell r="AC224">
            <v>0</v>
          </cell>
          <cell r="AD224">
            <v>0</v>
          </cell>
          <cell r="AE224">
            <v>0.70130299034492383</v>
          </cell>
          <cell r="AF224">
            <v>19197.658979884225</v>
          </cell>
          <cell r="AG224">
            <v>52.939093942836443</v>
          </cell>
          <cell r="AH224">
            <v>606.67854112725797</v>
          </cell>
          <cell r="AI224">
            <v>7.9849805122962252</v>
          </cell>
          <cell r="AJ224">
            <v>50.060021569774165</v>
          </cell>
          <cell r="AK224">
            <v>0</v>
          </cell>
          <cell r="AL224">
            <v>98.499165901472821</v>
          </cell>
          <cell r="AM224">
            <v>381.2558281469951</v>
          </cell>
          <cell r="AN224">
            <v>8.4263172244191595E-3</v>
          </cell>
          <cell r="AO224">
            <v>18.443413224081961</v>
          </cell>
          <cell r="AP224">
            <v>5.074357772985878</v>
          </cell>
          <cell r="AQ224">
            <v>108.53576064912761</v>
          </cell>
          <cell r="AR224">
            <v>233.84600541274474</v>
          </cell>
          <cell r="AS224">
            <v>14.109074567514824</v>
          </cell>
          <cell r="AT224">
            <v>5789.7688904946281</v>
          </cell>
          <cell r="AU224">
            <v>1121.1987435598028</v>
          </cell>
          <cell r="AV224">
            <v>10.324113333553738</v>
          </cell>
          <cell r="AW224">
            <v>51.747068665111456</v>
          </cell>
          <cell r="AX224">
            <v>0</v>
          </cell>
          <cell r="AY224">
            <v>395.73197462744827</v>
          </cell>
          <cell r="AZ224">
            <v>4960.1048681770135</v>
          </cell>
          <cell r="BA224">
            <v>1.3065245513619468E-2</v>
          </cell>
          <cell r="BB224">
            <v>144.40467284739915</v>
          </cell>
          <cell r="BC224">
            <v>48.954909812848086</v>
          </cell>
          <cell r="BD224">
            <v>0.33170934792273227</v>
          </cell>
          <cell r="BE224">
            <v>0</v>
          </cell>
          <cell r="BF224">
            <v>1771.7028907227029</v>
          </cell>
          <cell r="BG224">
            <v>80.991513282453752</v>
          </cell>
          <cell r="BH224">
            <v>0</v>
          </cell>
          <cell r="BI224">
            <v>8.1044773642533083E-2</v>
          </cell>
          <cell r="BJ224">
            <v>10.673034798078801</v>
          </cell>
          <cell r="BK224">
            <v>3.9266089041356186E-2</v>
          </cell>
          <cell r="BL224">
            <v>425.3537735493934</v>
          </cell>
          <cell r="BM224">
            <v>30.086029698474146</v>
          </cell>
          <cell r="BN224">
            <v>370.51209902811058</v>
          </cell>
          <cell r="BO224">
            <v>5.3273138954023738</v>
          </cell>
          <cell r="BP224">
            <v>0</v>
          </cell>
          <cell r="BQ224">
            <v>0</v>
          </cell>
          <cell r="BR224">
            <v>0</v>
          </cell>
          <cell r="BT224">
            <v>1316.5395514278655</v>
          </cell>
          <cell r="BU224">
            <v>2622.589959943808</v>
          </cell>
          <cell r="BW224">
            <v>33.804269487515334</v>
          </cell>
          <cell r="BX224">
            <v>0</v>
          </cell>
          <cell r="BZ224">
            <v>6783.6834423292548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15.618075156316788</v>
          </cell>
          <cell r="J225">
            <v>4.9708515642789253E-4</v>
          </cell>
          <cell r="K225">
            <v>0.1775280502680151</v>
          </cell>
          <cell r="L225">
            <v>7.8760189155690427E-3</v>
          </cell>
          <cell r="M225">
            <v>2.3862946727724421E-4</v>
          </cell>
          <cell r="N225">
            <v>4.6578317851365031E-4</v>
          </cell>
          <cell r="O225">
            <v>0</v>
          </cell>
          <cell r="P225">
            <v>1.4855151581028182E-5</v>
          </cell>
          <cell r="Q225">
            <v>0</v>
          </cell>
          <cell r="R225">
            <v>3.4848997033818837E-6</v>
          </cell>
          <cell r="S225">
            <v>4.6962575982066976E-2</v>
          </cell>
          <cell r="T225">
            <v>0</v>
          </cell>
          <cell r="U225">
            <v>2.1570750689629884E-2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1.9652598500843394E-4</v>
          </cell>
          <cell r="AB225">
            <v>2.1859975189805953E-3</v>
          </cell>
          <cell r="AC225">
            <v>4.3549218373834204</v>
          </cell>
          <cell r="AD225">
            <v>0</v>
          </cell>
          <cell r="AE225">
            <v>2.4872043602742859E-4</v>
          </cell>
          <cell r="AF225">
            <v>248.92926073482894</v>
          </cell>
          <cell r="AG225">
            <v>12.125309143632089</v>
          </cell>
          <cell r="AH225">
            <v>91.376815277178039</v>
          </cell>
          <cell r="AI225">
            <v>9.743676667125408</v>
          </cell>
          <cell r="AJ225">
            <v>1.8761064259043152E-2</v>
          </cell>
          <cell r="AK225">
            <v>0</v>
          </cell>
          <cell r="AL225">
            <v>3.1339364500276634E-2</v>
          </cell>
          <cell r="AM225">
            <v>0.15615169251756028</v>
          </cell>
          <cell r="AN225">
            <v>0</v>
          </cell>
          <cell r="AO225">
            <v>8.0690035456856563E-3</v>
          </cell>
          <cell r="AP225">
            <v>2.7844143908567895E-3</v>
          </cell>
          <cell r="AQ225">
            <v>4.1146352450634831</v>
          </cell>
          <cell r="AR225">
            <v>0.21236285574212543</v>
          </cell>
          <cell r="AS225">
            <v>3.573403973746108E-2</v>
          </cell>
          <cell r="AT225">
            <v>2.8728935173075296</v>
          </cell>
          <cell r="AU225">
            <v>0.70863035889991532</v>
          </cell>
          <cell r="AV225">
            <v>6.793723399126558E-3</v>
          </cell>
          <cell r="AW225">
            <v>1.7212888709527474E-2</v>
          </cell>
          <cell r="AX225">
            <v>0</v>
          </cell>
          <cell r="AY225">
            <v>17.989158810377489</v>
          </cell>
          <cell r="AZ225">
            <v>5.8704978180776273</v>
          </cell>
          <cell r="BA225">
            <v>39.285382346515149</v>
          </cell>
          <cell r="BB225">
            <v>4.5927311384342433</v>
          </cell>
          <cell r="BC225">
            <v>1.2913003906578507E-3</v>
          </cell>
          <cell r="BD225">
            <v>9.6197567369644143E-6</v>
          </cell>
          <cell r="BE225">
            <v>0</v>
          </cell>
          <cell r="BF225">
            <v>0.7362712333193806</v>
          </cell>
          <cell r="BG225">
            <v>0.25625929417192017</v>
          </cell>
          <cell r="BH225">
            <v>3827.4131736659619</v>
          </cell>
          <cell r="BI225">
            <v>3.2174092173999362E-4</v>
          </cell>
          <cell r="BJ225">
            <v>4.8206374511428979E-2</v>
          </cell>
          <cell r="BK225">
            <v>1.0209997627178398E-4</v>
          </cell>
          <cell r="BL225">
            <v>1.6839780722052979</v>
          </cell>
          <cell r="BM225">
            <v>1.0243870444148734E-2</v>
          </cell>
          <cell r="BN225">
            <v>3.037747303260327</v>
          </cell>
          <cell r="BO225">
            <v>61.435210815988</v>
          </cell>
          <cell r="BP225">
            <v>3.8685224393022766E-4</v>
          </cell>
          <cell r="BQ225">
            <v>0</v>
          </cell>
          <cell r="BR225">
            <v>0</v>
          </cell>
          <cell r="BT225">
            <v>3.1213265356200282E-4</v>
          </cell>
          <cell r="BU225">
            <v>973.68034112709188</v>
          </cell>
          <cell r="BW225">
            <v>0</v>
          </cell>
          <cell r="BX225">
            <v>0</v>
          </cell>
          <cell r="BZ225">
            <v>237.94370979714481</v>
          </cell>
        </row>
        <row r="226">
          <cell r="F226">
            <v>0</v>
          </cell>
          <cell r="G226">
            <v>0</v>
          </cell>
          <cell r="H226">
            <v>1.3971803093404813</v>
          </cell>
          <cell r="I226">
            <v>104.23800386675616</v>
          </cell>
          <cell r="J226">
            <v>96.376984783889839</v>
          </cell>
          <cell r="K226">
            <v>514.21938849382423</v>
          </cell>
          <cell r="L226">
            <v>3.9287787625794476E-2</v>
          </cell>
          <cell r="M226">
            <v>3.0698417157248903</v>
          </cell>
          <cell r="N226">
            <v>1.6535786253183533</v>
          </cell>
          <cell r="O226">
            <v>0</v>
          </cell>
          <cell r="P226">
            <v>0.2012667143724659</v>
          </cell>
          <cell r="Q226">
            <v>0</v>
          </cell>
          <cell r="R226">
            <v>4.771240432034176E-2</v>
          </cell>
          <cell r="S226">
            <v>3.3667546043050942</v>
          </cell>
          <cell r="T226">
            <v>0</v>
          </cell>
          <cell r="U226">
            <v>306.29567181938557</v>
          </cell>
          <cell r="V226">
            <v>0</v>
          </cell>
          <cell r="W226">
            <v>808.63339731030226</v>
          </cell>
          <cell r="X226">
            <v>0</v>
          </cell>
          <cell r="Y226">
            <v>0</v>
          </cell>
          <cell r="Z226">
            <v>0</v>
          </cell>
          <cell r="AA226">
            <v>50.805948623289538</v>
          </cell>
          <cell r="AB226">
            <v>2.0466716583676252</v>
          </cell>
          <cell r="AC226">
            <v>31.700579223606979</v>
          </cell>
          <cell r="AD226">
            <v>0</v>
          </cell>
          <cell r="AE226">
            <v>10.697659501373549</v>
          </cell>
          <cell r="AF226">
            <v>340.01651777163886</v>
          </cell>
          <cell r="AG226">
            <v>185.03863481910659</v>
          </cell>
          <cell r="AH226">
            <v>1450.9084857025932</v>
          </cell>
          <cell r="AI226">
            <v>145.73370763021038</v>
          </cell>
          <cell r="AJ226">
            <v>31.208601656011151</v>
          </cell>
          <cell r="AK226">
            <v>0.32235674234907663</v>
          </cell>
          <cell r="AL226">
            <v>59.149555363688457</v>
          </cell>
          <cell r="AM226">
            <v>460.13796186157828</v>
          </cell>
          <cell r="AN226">
            <v>88.070923119673424</v>
          </cell>
          <cell r="AO226">
            <v>124.42757667279776</v>
          </cell>
          <cell r="AP226">
            <v>24.101612258265053</v>
          </cell>
          <cell r="AQ226">
            <v>162.23799142630688</v>
          </cell>
          <cell r="AR226">
            <v>6432.5348195820325</v>
          </cell>
          <cell r="AS226">
            <v>15.369830887163358</v>
          </cell>
          <cell r="AT226">
            <v>3476.4527392730006</v>
          </cell>
          <cell r="AU226">
            <v>673.43840374802573</v>
          </cell>
          <cell r="AV226">
            <v>6.4572797685684087</v>
          </cell>
          <cell r="AW226">
            <v>480.03500977410647</v>
          </cell>
          <cell r="AX226">
            <v>0</v>
          </cell>
          <cell r="AY226">
            <v>242.87903630607661</v>
          </cell>
          <cell r="AZ226">
            <v>120.09315984537345</v>
          </cell>
          <cell r="BA226">
            <v>2.0293635197303105E-2</v>
          </cell>
          <cell r="BB226">
            <v>223.6779319608585</v>
          </cell>
          <cell r="BC226">
            <v>3.9650904473026869</v>
          </cell>
          <cell r="BD226">
            <v>3.0122232320983757</v>
          </cell>
          <cell r="BE226">
            <v>0</v>
          </cell>
          <cell r="BF226">
            <v>1647.1887972585614</v>
          </cell>
          <cell r="BG226">
            <v>32.684923793898577</v>
          </cell>
          <cell r="BH226">
            <v>0</v>
          </cell>
          <cell r="BI226">
            <v>5.3738662566343888E-2</v>
          </cell>
          <cell r="BJ226">
            <v>6.5667302230311257</v>
          </cell>
          <cell r="BK226">
            <v>2.4161143183897619E-2</v>
          </cell>
          <cell r="BL226">
            <v>276.91009687531238</v>
          </cell>
          <cell r="BM226">
            <v>23.139419400269109</v>
          </cell>
          <cell r="BN226">
            <v>267.96472684376658</v>
          </cell>
          <cell r="BO226">
            <v>2.8280501155828435</v>
          </cell>
          <cell r="BP226">
            <v>290.71822214216297</v>
          </cell>
          <cell r="BQ226">
            <v>0</v>
          </cell>
          <cell r="BR226">
            <v>0</v>
          </cell>
          <cell r="BT226">
            <v>1.1285876607871614E-3</v>
          </cell>
          <cell r="BU226">
            <v>0</v>
          </cell>
          <cell r="BW226">
            <v>27.709621515822576</v>
          </cell>
          <cell r="BX226">
            <v>0</v>
          </cell>
          <cell r="BZ226">
            <v>266.42402138342146</v>
          </cell>
        </row>
        <row r="227">
          <cell r="F227">
            <v>403.22233193665193</v>
          </cell>
          <cell r="G227">
            <v>0</v>
          </cell>
          <cell r="H227">
            <v>1.2439326644682213E-2</v>
          </cell>
          <cell r="I227">
            <v>10.843217971403986</v>
          </cell>
          <cell r="J227">
            <v>3.9495663074715743</v>
          </cell>
          <cell r="K227">
            <v>139.0151413582748</v>
          </cell>
          <cell r="L227">
            <v>9.3562889909026888E-3</v>
          </cell>
          <cell r="M227">
            <v>2.7222174234331797</v>
          </cell>
          <cell r="N227">
            <v>2.2739420229381286</v>
          </cell>
          <cell r="O227">
            <v>0</v>
          </cell>
          <cell r="P227">
            <v>0.99537879603456025</v>
          </cell>
          <cell r="Q227">
            <v>0</v>
          </cell>
          <cell r="R227">
            <v>0.33788850115509966</v>
          </cell>
          <cell r="S227">
            <v>6.0493270005218509</v>
          </cell>
          <cell r="T227">
            <v>0.19584017673967336</v>
          </cell>
          <cell r="U227">
            <v>130.40972130455722</v>
          </cell>
          <cell r="V227">
            <v>6.1835730203959813E-2</v>
          </cell>
          <cell r="W227">
            <v>124.14991785992042</v>
          </cell>
          <cell r="X227">
            <v>1.0770431023528679</v>
          </cell>
          <cell r="Y227">
            <v>1.460760361442724</v>
          </cell>
          <cell r="Z227">
            <v>4.3639299485402717E-2</v>
          </cell>
          <cell r="AA227">
            <v>7.0500111955897333</v>
          </cell>
          <cell r="AB227">
            <v>1.3694397554937654</v>
          </cell>
          <cell r="AC227">
            <v>15.163294389702317</v>
          </cell>
          <cell r="AD227">
            <v>0</v>
          </cell>
          <cell r="AE227">
            <v>1.6758331467666743</v>
          </cell>
          <cell r="AF227">
            <v>175.63790102092904</v>
          </cell>
          <cell r="AG227">
            <v>4.8463118612892542</v>
          </cell>
          <cell r="AH227">
            <v>21.401541934950988</v>
          </cell>
          <cell r="AI227">
            <v>12.266450039702638</v>
          </cell>
          <cell r="AJ227">
            <v>6.944858549274568</v>
          </cell>
          <cell r="AK227">
            <v>0</v>
          </cell>
          <cell r="AL227">
            <v>3.8451397331843382</v>
          </cell>
          <cell r="AM227">
            <v>29.791504213433939</v>
          </cell>
          <cell r="AN227">
            <v>0.78260691134817506</v>
          </cell>
          <cell r="AO227">
            <v>29.668655438437099</v>
          </cell>
          <cell r="AP227">
            <v>5.1070889498122698</v>
          </cell>
          <cell r="AQ227">
            <v>5.6541067668967813</v>
          </cell>
          <cell r="AR227">
            <v>98.311436702689775</v>
          </cell>
          <cell r="AS227">
            <v>0.53867767859519433</v>
          </cell>
          <cell r="AT227">
            <v>226.77404865019082</v>
          </cell>
          <cell r="AU227">
            <v>43.908260360898439</v>
          </cell>
          <cell r="AV227">
            <v>0.42115017274549216</v>
          </cell>
          <cell r="AW227">
            <v>9.0698943613918761</v>
          </cell>
          <cell r="AX227">
            <v>0</v>
          </cell>
          <cell r="AY227">
            <v>36.118169148087887</v>
          </cell>
          <cell r="AZ227">
            <v>83.959481541689243</v>
          </cell>
          <cell r="BA227">
            <v>1.4781572912295081E-2</v>
          </cell>
          <cell r="BB227">
            <v>6.8293942445332538</v>
          </cell>
          <cell r="BC227">
            <v>3.2327687279162722</v>
          </cell>
          <cell r="BD227">
            <v>5.7526102203098159E-6</v>
          </cell>
          <cell r="BE227">
            <v>14.820689963318459</v>
          </cell>
          <cell r="BF227">
            <v>125.8393594600861</v>
          </cell>
          <cell r="BG227">
            <v>12.209268160596391</v>
          </cell>
          <cell r="BH227">
            <v>184.32413906934045</v>
          </cell>
          <cell r="BI227">
            <v>3.4721467816448222</v>
          </cell>
          <cell r="BJ227">
            <v>25.962439231644467</v>
          </cell>
          <cell r="BK227">
            <v>1.5217188810304749E-3</v>
          </cell>
          <cell r="BL227">
            <v>23.195259490175928</v>
          </cell>
          <cell r="BM227">
            <v>1.2393357835077103</v>
          </cell>
          <cell r="BN227">
            <v>14.518812460664261</v>
          </cell>
          <cell r="BO227">
            <v>2.7043571800128993E-2</v>
          </cell>
          <cell r="BP227">
            <v>48.758584365568019</v>
          </cell>
          <cell r="BQ227">
            <v>0</v>
          </cell>
          <cell r="BR227">
            <v>0</v>
          </cell>
          <cell r="BT227">
            <v>3916.0840660806693</v>
          </cell>
          <cell r="BU227">
            <v>260.93659127481237</v>
          </cell>
          <cell r="BW227">
            <v>8.057144231063166</v>
          </cell>
          <cell r="BX227">
            <v>0</v>
          </cell>
          <cell r="BZ227">
            <v>6955.678934837465</v>
          </cell>
        </row>
        <row r="228">
          <cell r="F228">
            <v>0</v>
          </cell>
          <cell r="G228">
            <v>0.65320808658013063</v>
          </cell>
          <cell r="H228">
            <v>0</v>
          </cell>
          <cell r="I228">
            <v>58.585484725798736</v>
          </cell>
          <cell r="J228">
            <v>0.98904393878679442</v>
          </cell>
          <cell r="K228">
            <v>139.35886042582081</v>
          </cell>
          <cell r="L228">
            <v>3.9470164511956033E-4</v>
          </cell>
          <cell r="M228">
            <v>0.4893165097119368</v>
          </cell>
          <cell r="N228">
            <v>5.5210886826156443E-2</v>
          </cell>
          <cell r="O228">
            <v>0</v>
          </cell>
          <cell r="P228">
            <v>3.1523900990008694E-2</v>
          </cell>
          <cell r="Q228">
            <v>0</v>
          </cell>
          <cell r="R228">
            <v>9.8081531036461972E-2</v>
          </cell>
          <cell r="S228">
            <v>0.48946005984822627</v>
          </cell>
          <cell r="T228">
            <v>0</v>
          </cell>
          <cell r="U228">
            <v>197.00387642216762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0.63389262011635583</v>
          </cell>
          <cell r="AB228">
            <v>0.87756784013955635</v>
          </cell>
          <cell r="AC228">
            <v>0.153571843524379</v>
          </cell>
          <cell r="AD228">
            <v>0</v>
          </cell>
          <cell r="AE228">
            <v>2.3174915066682913</v>
          </cell>
          <cell r="AF228">
            <v>180.06798146867538</v>
          </cell>
          <cell r="AG228">
            <v>1.2174064299030594</v>
          </cell>
          <cell r="AH228">
            <v>498.97613963850483</v>
          </cell>
          <cell r="AI228">
            <v>3.4312322679529865</v>
          </cell>
          <cell r="AJ228">
            <v>58.272356984101819</v>
          </cell>
          <cell r="AK228">
            <v>0</v>
          </cell>
          <cell r="AL228">
            <v>6.2074763415696612</v>
          </cell>
          <cell r="AM228">
            <v>44.17349709523279</v>
          </cell>
          <cell r="AN228">
            <v>0</v>
          </cell>
          <cell r="AO228">
            <v>7.8999132164388932</v>
          </cell>
          <cell r="AP228">
            <v>0.32916937669214191</v>
          </cell>
          <cell r="AQ228">
            <v>2.8488795949640804</v>
          </cell>
          <cell r="AR228">
            <v>0.50480620075484783</v>
          </cell>
          <cell r="AS228">
            <v>3.7846950831072967</v>
          </cell>
          <cell r="AT228">
            <v>146.15543560592809</v>
          </cell>
          <cell r="AU228">
            <v>43.948999308012098</v>
          </cell>
          <cell r="AV228">
            <v>0.42140881293875715</v>
          </cell>
          <cell r="AW228">
            <v>1.2508528338581335</v>
          </cell>
          <cell r="AX228">
            <v>0</v>
          </cell>
          <cell r="AY228">
            <v>11.867303241071644</v>
          </cell>
          <cell r="AZ228">
            <v>4.7876203889307236</v>
          </cell>
          <cell r="BA228">
            <v>0.1128861229409914</v>
          </cell>
          <cell r="BB228">
            <v>7.1226960351897475</v>
          </cell>
          <cell r="BC228">
            <v>0.13778850865901227</v>
          </cell>
          <cell r="BD228">
            <v>9.7677744006041956E-3</v>
          </cell>
          <cell r="BE228">
            <v>0</v>
          </cell>
          <cell r="BF228">
            <v>208.28429861054374</v>
          </cell>
          <cell r="BG228">
            <v>0.53737692314211882</v>
          </cell>
          <cell r="BH228">
            <v>196.09768795066043</v>
          </cell>
          <cell r="BI228">
            <v>2.7247923915108467</v>
          </cell>
          <cell r="BJ228">
            <v>0.97752319517926867</v>
          </cell>
          <cell r="BK228">
            <v>9.7088818045085595E-2</v>
          </cell>
          <cell r="BL228">
            <v>13.055191098110814</v>
          </cell>
          <cell r="BM228">
            <v>0.7462841411269826</v>
          </cell>
          <cell r="BN228">
            <v>28.098209829246859</v>
          </cell>
          <cell r="BO228">
            <v>0.26439727104809407</v>
          </cell>
          <cell r="BP228">
            <v>0.25251810349005166</v>
          </cell>
          <cell r="BQ228">
            <v>0</v>
          </cell>
          <cell r="BR228">
            <v>0</v>
          </cell>
          <cell r="BT228">
            <v>17194.777883173178</v>
          </cell>
          <cell r="BU228">
            <v>2.1506612220756224E-2</v>
          </cell>
          <cell r="BW228">
            <v>0</v>
          </cell>
          <cell r="BX228">
            <v>0</v>
          </cell>
          <cell r="BZ228">
            <v>3747.8574239408999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72.343233458921674</v>
          </cell>
          <cell r="J229">
            <v>0.75178723900472988</v>
          </cell>
          <cell r="K229">
            <v>58.881106692446409</v>
          </cell>
          <cell r="L229">
            <v>2.9818239359188535E-5</v>
          </cell>
          <cell r="M229">
            <v>0.36753069862408094</v>
          </cell>
          <cell r="N229">
            <v>0.45813634587278979</v>
          </cell>
          <cell r="O229">
            <v>0</v>
          </cell>
          <cell r="P229">
            <v>1.5678637605473316E-2</v>
          </cell>
          <cell r="Q229">
            <v>0</v>
          </cell>
          <cell r="R229">
            <v>5.2704764893594961E-3</v>
          </cell>
          <cell r="S229">
            <v>2.6548197700705371E-2</v>
          </cell>
          <cell r="T229">
            <v>0</v>
          </cell>
          <cell r="U229">
            <v>4.738906297608918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0.14807378399301444</v>
          </cell>
          <cell r="AB229">
            <v>1.6810446006930773</v>
          </cell>
          <cell r="AC229">
            <v>0.39546346510017549</v>
          </cell>
          <cell r="AD229">
            <v>0</v>
          </cell>
          <cell r="AE229">
            <v>0.46388250643891005</v>
          </cell>
          <cell r="AF229">
            <v>171.48532139542269</v>
          </cell>
          <cell r="AG229">
            <v>1.4349033768135933</v>
          </cell>
          <cell r="AH229">
            <v>65.728684175972319</v>
          </cell>
          <cell r="AI229">
            <v>3.4564159122552307</v>
          </cell>
          <cell r="AJ229">
            <v>26.423730283226789</v>
          </cell>
          <cell r="AK229">
            <v>0</v>
          </cell>
          <cell r="AL229">
            <v>52.550127676899507</v>
          </cell>
          <cell r="AM229">
            <v>199.51124611122239</v>
          </cell>
          <cell r="AN229">
            <v>0</v>
          </cell>
          <cell r="AO229">
            <v>6.3041662550635174</v>
          </cell>
          <cell r="AP229">
            <v>2.7071030916058096</v>
          </cell>
          <cell r="AQ229">
            <v>76.947891950005584</v>
          </cell>
          <cell r="AR229">
            <v>8.1082797596240912</v>
          </cell>
          <cell r="AS229">
            <v>5.5234361818002151</v>
          </cell>
          <cell r="AT229">
            <v>82.486756208650107</v>
          </cell>
          <cell r="AU229">
            <v>598.03973220878731</v>
          </cell>
          <cell r="AV229">
            <v>5.7343161723797849</v>
          </cell>
          <cell r="AW229">
            <v>26.932064206222815</v>
          </cell>
          <cell r="AX229">
            <v>0</v>
          </cell>
          <cell r="AY229">
            <v>128.26948820615377</v>
          </cell>
          <cell r="AZ229">
            <v>51.747661904758729</v>
          </cell>
          <cell r="BA229">
            <v>6.9780723006963811E-3</v>
          </cell>
          <cell r="BB229">
            <v>76.986741345689239</v>
          </cell>
          <cell r="BC229">
            <v>1.7531758863744795</v>
          </cell>
          <cell r="BD229">
            <v>0</v>
          </cell>
          <cell r="BE229">
            <v>0</v>
          </cell>
          <cell r="BF229">
            <v>940.72371390493765</v>
          </cell>
          <cell r="BG229">
            <v>5.8995072421622226</v>
          </cell>
          <cell r="BH229">
            <v>10.431134540429317</v>
          </cell>
          <cell r="BI229">
            <v>0.28811204718863481</v>
          </cell>
          <cell r="BJ229">
            <v>5.5568499173056036</v>
          </cell>
          <cell r="BK229">
            <v>4.2083459123499853E-2</v>
          </cell>
          <cell r="BL229">
            <v>38.438899559097528</v>
          </cell>
          <cell r="BM229">
            <v>16.293605072275895</v>
          </cell>
          <cell r="BN229">
            <v>197.6075369418781</v>
          </cell>
          <cell r="BO229">
            <v>0.36635940321393262</v>
          </cell>
          <cell r="BP229">
            <v>0.62443132419165326</v>
          </cell>
          <cell r="BQ229">
            <v>0</v>
          </cell>
          <cell r="BR229">
            <v>0</v>
          </cell>
          <cell r="BT229">
            <v>154.75251237809877</v>
          </cell>
          <cell r="BU229">
            <v>0</v>
          </cell>
          <cell r="BW229">
            <v>0</v>
          </cell>
          <cell r="BX229">
            <v>0</v>
          </cell>
          <cell r="BZ229">
            <v>0</v>
          </cell>
        </row>
        <row r="230">
          <cell r="F230">
            <v>0</v>
          </cell>
          <cell r="G230">
            <v>0</v>
          </cell>
          <cell r="H230">
            <v>5.9165824550762368E-4</v>
          </cell>
          <cell r="I230">
            <v>61.286213447931765</v>
          </cell>
          <cell r="J230">
            <v>3.1568368734789298</v>
          </cell>
          <cell r="K230">
            <v>212.48895997286621</v>
          </cell>
          <cell r="L230">
            <v>4.8958935615413752E-3</v>
          </cell>
          <cell r="M230">
            <v>41.015634031515837</v>
          </cell>
          <cell r="N230">
            <v>2.5861646664291811E-2</v>
          </cell>
          <cell r="O230">
            <v>0</v>
          </cell>
          <cell r="P230">
            <v>0.11278896167802803</v>
          </cell>
          <cell r="Q230">
            <v>0.10199882770810327</v>
          </cell>
          <cell r="R230">
            <v>0.86196402318085963</v>
          </cell>
          <cell r="S230">
            <v>12.457875045750864</v>
          </cell>
          <cell r="T230">
            <v>2.6252398626274993</v>
          </cell>
          <cell r="U230">
            <v>21.526571297243404</v>
          </cell>
          <cell r="V230">
            <v>1.1218276367662932</v>
          </cell>
          <cell r="W230">
            <v>437.13509366298177</v>
          </cell>
          <cell r="X230">
            <v>21.86880731088781</v>
          </cell>
          <cell r="Y230">
            <v>29.629176075224319</v>
          </cell>
          <cell r="Z230">
            <v>0.88416460886047143</v>
          </cell>
          <cell r="AA230">
            <v>9.4166855035958275</v>
          </cell>
          <cell r="AB230">
            <v>8.3095046126673449</v>
          </cell>
          <cell r="AC230">
            <v>8.0653907025279814</v>
          </cell>
          <cell r="AD230">
            <v>0</v>
          </cell>
          <cell r="AE230">
            <v>0.65965657663869093</v>
          </cell>
          <cell r="AF230">
            <v>292.34421406982563</v>
          </cell>
          <cell r="AG230">
            <v>12.753984329023064</v>
          </cell>
          <cell r="AH230">
            <v>77.432482735571369</v>
          </cell>
          <cell r="AI230">
            <v>2.6938631117727829</v>
          </cell>
          <cell r="AJ230">
            <v>268.77766182923051</v>
          </cell>
          <cell r="AK230">
            <v>0.57926787323699269</v>
          </cell>
          <cell r="AL230">
            <v>72.983147796148302</v>
          </cell>
          <cell r="AM230">
            <v>232.10610817821919</v>
          </cell>
          <cell r="AN230">
            <v>31.480339433704486</v>
          </cell>
          <cell r="AO230">
            <v>5.0941127884645994</v>
          </cell>
          <cell r="AP230">
            <v>7.2034366770073716E-2</v>
          </cell>
          <cell r="AQ230">
            <v>4.7310129231240206</v>
          </cell>
          <cell r="AR230">
            <v>281.31773158974153</v>
          </cell>
          <cell r="AS230">
            <v>17.453702280916918</v>
          </cell>
          <cell r="AT230">
            <v>10.044109086209644</v>
          </cell>
          <cell r="AU230">
            <v>5.1063835081682667</v>
          </cell>
          <cell r="AV230">
            <v>4.8964693656897242E-2</v>
          </cell>
          <cell r="AW230">
            <v>12.201527618094124</v>
          </cell>
          <cell r="AX230">
            <v>0</v>
          </cell>
          <cell r="AY230">
            <v>84.641381932484705</v>
          </cell>
          <cell r="AZ230">
            <v>48.577741132763762</v>
          </cell>
          <cell r="BA230">
            <v>2.322721323935338E-3</v>
          </cell>
          <cell r="BB230">
            <v>25.518519143929762</v>
          </cell>
          <cell r="BC230">
            <v>0.9839108325268775</v>
          </cell>
          <cell r="BD230">
            <v>0.27963457187949986</v>
          </cell>
          <cell r="BE230">
            <v>7.6903824829467373</v>
          </cell>
          <cell r="BF230">
            <v>1736.7453042537006</v>
          </cell>
          <cell r="BG230">
            <v>59.699646931734087</v>
          </cell>
          <cell r="BH230">
            <v>0</v>
          </cell>
          <cell r="BI230">
            <v>1.7158487875514772E-2</v>
          </cell>
          <cell r="BJ230">
            <v>3.9405351079046027</v>
          </cell>
          <cell r="BK230">
            <v>1.4496154267590804E-2</v>
          </cell>
          <cell r="BL230">
            <v>9.3787954048006181</v>
          </cell>
          <cell r="BM230">
            <v>1.022088022975848</v>
          </cell>
          <cell r="BN230">
            <v>69.1063820649657</v>
          </cell>
          <cell r="BO230">
            <v>0.27038882544157677</v>
          </cell>
          <cell r="BP230">
            <v>0.22524822020341606</v>
          </cell>
          <cell r="BQ230">
            <v>0</v>
          </cell>
          <cell r="BR230">
            <v>0</v>
          </cell>
          <cell r="BT230">
            <v>22034.811846443306</v>
          </cell>
          <cell r="BU230">
            <v>0</v>
          </cell>
          <cell r="BW230">
            <v>0</v>
          </cell>
          <cell r="BX230">
            <v>0</v>
          </cell>
          <cell r="BZ230">
            <v>33455.940033065126</v>
          </cell>
        </row>
        <row r="231">
          <cell r="F231">
            <v>0.16531266207212592</v>
          </cell>
          <cell r="G231">
            <v>7.6650278520174977</v>
          </cell>
          <cell r="H231">
            <v>0</v>
          </cell>
          <cell r="I231">
            <v>173.29886764039441</v>
          </cell>
          <cell r="J231">
            <v>35.043122072424516</v>
          </cell>
          <cell r="K231">
            <v>1350.4226973664611</v>
          </cell>
          <cell r="L231">
            <v>4.1806718470259019E-2</v>
          </cell>
          <cell r="M231">
            <v>44.919414690624393</v>
          </cell>
          <cell r="N231">
            <v>10.334546267253009</v>
          </cell>
          <cell r="O231">
            <v>0</v>
          </cell>
          <cell r="P231">
            <v>4.115982466512464</v>
          </cell>
          <cell r="Q231">
            <v>23.113781946862748</v>
          </cell>
          <cell r="R231">
            <v>6.6913493951381637</v>
          </cell>
          <cell r="S231">
            <v>40.875313517920517</v>
          </cell>
          <cell r="T231">
            <v>0.65659284531346418</v>
          </cell>
          <cell r="U231">
            <v>2071.4697612567343</v>
          </cell>
          <cell r="V231">
            <v>2.6848695246007512</v>
          </cell>
          <cell r="W231">
            <v>467.41692892213405</v>
          </cell>
          <cell r="X231">
            <v>4.3423204505853725</v>
          </cell>
          <cell r="Y231">
            <v>5.8832443170474917</v>
          </cell>
          <cell r="Z231">
            <v>0.17555702755502395</v>
          </cell>
          <cell r="AA231">
            <v>48.43369232473502</v>
          </cell>
          <cell r="AB231">
            <v>78.240245753482185</v>
          </cell>
          <cell r="AC231">
            <v>157.16046050222243</v>
          </cell>
          <cell r="AD231">
            <v>0</v>
          </cell>
          <cell r="AE231">
            <v>93.281766304961806</v>
          </cell>
          <cell r="AF231">
            <v>5950.8358505752158</v>
          </cell>
          <cell r="AG231">
            <v>46.579643776267098</v>
          </cell>
          <cell r="AH231">
            <v>1049.410935976272</v>
          </cell>
          <cell r="AI231">
            <v>127.90304003975314</v>
          </cell>
          <cell r="AJ231">
            <v>7138.684178957692</v>
          </cell>
          <cell r="AK231">
            <v>3.5526139587568013E-2</v>
          </cell>
          <cell r="AL231">
            <v>13.036656474329062</v>
          </cell>
          <cell r="AM231">
            <v>495.5117909527371</v>
          </cell>
          <cell r="AN231">
            <v>14.422055312931136</v>
          </cell>
          <cell r="AO231">
            <v>382.69850159342855</v>
          </cell>
          <cell r="AP231">
            <v>73.996516078803666</v>
          </cell>
          <cell r="AQ231">
            <v>108.00522565240595</v>
          </cell>
          <cell r="AR231">
            <v>4853.5231002706078</v>
          </cell>
          <cell r="AS231">
            <v>8.0106609174643513</v>
          </cell>
          <cell r="AT231">
            <v>1317.019464220002</v>
          </cell>
          <cell r="AU231">
            <v>201.06002084402007</v>
          </cell>
          <cell r="AV231">
            <v>1.9188710760936187</v>
          </cell>
          <cell r="AW231">
            <v>177.3140073165639</v>
          </cell>
          <cell r="AX231">
            <v>0</v>
          </cell>
          <cell r="AY231">
            <v>408.52098219152845</v>
          </cell>
          <cell r="AZ231">
            <v>1140.1091860438437</v>
          </cell>
          <cell r="BA231">
            <v>51.086973868746156</v>
          </cell>
          <cell r="BB231">
            <v>107.23757241277619</v>
          </cell>
          <cell r="BC231">
            <v>66.185112415554798</v>
          </cell>
          <cell r="BD231">
            <v>2.8472715907894054E-5</v>
          </cell>
          <cell r="BE231">
            <v>50.275552508691632</v>
          </cell>
          <cell r="BF231">
            <v>1136.100985804535</v>
          </cell>
          <cell r="BG231">
            <v>283.1048401209905</v>
          </cell>
          <cell r="BH231">
            <v>5069.0360029766189</v>
          </cell>
          <cell r="BI231">
            <v>165.03308135053075</v>
          </cell>
          <cell r="BJ231">
            <v>3036.7177160841088</v>
          </cell>
          <cell r="BK231">
            <v>58.43045855847798</v>
          </cell>
          <cell r="BL231">
            <v>271.72032792611878</v>
          </cell>
          <cell r="BM231">
            <v>13.366536096075894</v>
          </cell>
          <cell r="BN231">
            <v>146.66609959968503</v>
          </cell>
          <cell r="BO231">
            <v>1.9002938328344907</v>
          </cell>
          <cell r="BP231">
            <v>193.28962758917052</v>
          </cell>
          <cell r="BQ231">
            <v>0</v>
          </cell>
          <cell r="BR231">
            <v>0</v>
          </cell>
          <cell r="BT231">
            <v>2336.5318550231441</v>
          </cell>
          <cell r="BU231">
            <v>1584.6336053907285</v>
          </cell>
          <cell r="BW231">
            <v>0</v>
          </cell>
          <cell r="BX231">
            <v>0</v>
          </cell>
          <cell r="BZ231">
            <v>37021.293790868942</v>
          </cell>
        </row>
        <row r="232">
          <cell r="F232">
            <v>0</v>
          </cell>
          <cell r="G232">
            <v>2.0993007909463373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0.45999857853956649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0.93730662564075795</v>
          </cell>
          <cell r="AC232">
            <v>0</v>
          </cell>
          <cell r="AD232">
            <v>0</v>
          </cell>
          <cell r="AE232">
            <v>273.00213709050234</v>
          </cell>
          <cell r="AF232">
            <v>137.35909377471083</v>
          </cell>
          <cell r="AG232">
            <v>0</v>
          </cell>
          <cell r="AH232">
            <v>239.1699329209076</v>
          </cell>
          <cell r="AI232">
            <v>0</v>
          </cell>
          <cell r="AJ232">
            <v>37.828281852913101</v>
          </cell>
          <cell r="AK232">
            <v>0</v>
          </cell>
          <cell r="AL232">
            <v>0</v>
          </cell>
          <cell r="AM232">
            <v>13.283377164723971</v>
          </cell>
          <cell r="AN232">
            <v>0</v>
          </cell>
          <cell r="AO232">
            <v>16.243920685101529</v>
          </cell>
          <cell r="AP232">
            <v>0</v>
          </cell>
          <cell r="AQ232">
            <v>0.44408058142142171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213.21699773569566</v>
          </cell>
          <cell r="BA232">
            <v>62.886855872187532</v>
          </cell>
          <cell r="BB232">
            <v>0</v>
          </cell>
          <cell r="BC232">
            <v>11.213803584942193</v>
          </cell>
          <cell r="BD232">
            <v>0</v>
          </cell>
          <cell r="BE232">
            <v>0</v>
          </cell>
          <cell r="BF232">
            <v>0</v>
          </cell>
          <cell r="BG232">
            <v>187.48552938107542</v>
          </cell>
          <cell r="BH232">
            <v>5167.5903470930352</v>
          </cell>
          <cell r="BI232">
            <v>453.88103775582408</v>
          </cell>
          <cell r="BJ232">
            <v>3142.7022009319126</v>
          </cell>
          <cell r="BK232">
            <v>42.177884622862834</v>
          </cell>
          <cell r="BL232">
            <v>313.6591600599566</v>
          </cell>
          <cell r="BM232">
            <v>280.05703682678757</v>
          </cell>
          <cell r="BN232">
            <v>6.161384504265162</v>
          </cell>
          <cell r="BO232">
            <v>0</v>
          </cell>
          <cell r="BP232">
            <v>17.730720035828618</v>
          </cell>
          <cell r="BQ232">
            <v>0</v>
          </cell>
          <cell r="BR232">
            <v>0</v>
          </cell>
          <cell r="BT232">
            <v>88.265677060652891</v>
          </cell>
          <cell r="BU232">
            <v>144302.34890781308</v>
          </cell>
          <cell r="BW232">
            <v>0</v>
          </cell>
          <cell r="BX232">
            <v>0</v>
          </cell>
          <cell r="BZ232">
            <v>4372.1904456367529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14.938061259587506</v>
          </cell>
          <cell r="J233">
            <v>5.5255334186172844E-2</v>
          </cell>
          <cell r="K233">
            <v>9.8461613167969322</v>
          </cell>
          <cell r="L233">
            <v>2.0505530903740103E-5</v>
          </cell>
          <cell r="M233">
            <v>1.7835838602982598E-2</v>
          </cell>
          <cell r="N233">
            <v>2.1180392718927877E-3</v>
          </cell>
          <cell r="O233">
            <v>0</v>
          </cell>
          <cell r="P233">
            <v>2.5686412058918396E-3</v>
          </cell>
          <cell r="Q233">
            <v>0</v>
          </cell>
          <cell r="R233">
            <v>2.4549664535063762E-4</v>
          </cell>
          <cell r="S233">
            <v>1.3258826572608743E-2</v>
          </cell>
          <cell r="T233">
            <v>0</v>
          </cell>
          <cell r="U233">
            <v>0.79890843322481098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2.6197459157059559E-2</v>
          </cell>
          <cell r="AB233">
            <v>4.2186627360770341</v>
          </cell>
          <cell r="AC233">
            <v>1.618783549983235E-2</v>
          </cell>
          <cell r="AD233">
            <v>0</v>
          </cell>
          <cell r="AE233">
            <v>0.1174824537385708</v>
          </cell>
          <cell r="AF233">
            <v>27.352981697068834</v>
          </cell>
          <cell r="AG233">
            <v>7.1801124719322512E-2</v>
          </cell>
          <cell r="AH233">
            <v>4.5840715710734941</v>
          </cell>
          <cell r="AI233">
            <v>0.3203812576369568</v>
          </cell>
          <cell r="AJ233">
            <v>15.498962289169132</v>
          </cell>
          <cell r="AK233">
            <v>0</v>
          </cell>
          <cell r="AL233">
            <v>1.7570935717374125E-2</v>
          </cell>
          <cell r="AM233">
            <v>10.326235345248781</v>
          </cell>
          <cell r="AN233">
            <v>0</v>
          </cell>
          <cell r="AO233">
            <v>1.603425139427672</v>
          </cell>
          <cell r="AP233">
            <v>1.2660952358343072E-2</v>
          </cell>
          <cell r="AQ233">
            <v>4.6478733117755766</v>
          </cell>
          <cell r="AR233">
            <v>0.22695621931298893</v>
          </cell>
          <cell r="AS233">
            <v>0.17802309966019944</v>
          </cell>
          <cell r="AT233">
            <v>132.00329043750966</v>
          </cell>
          <cell r="AU233">
            <v>0.20506169987370537</v>
          </cell>
          <cell r="AV233">
            <v>1.9623258473156443E-3</v>
          </cell>
          <cell r="AW233">
            <v>0.32663845822664067</v>
          </cell>
          <cell r="AX233">
            <v>0</v>
          </cell>
          <cell r="AY233">
            <v>30.227045980396575</v>
          </cell>
          <cell r="AZ233">
            <v>12.5987887259766</v>
          </cell>
          <cell r="BA233">
            <v>1.0870847696103096E-2</v>
          </cell>
          <cell r="BB233">
            <v>18.142140345601717</v>
          </cell>
          <cell r="BC233">
            <v>0.34470615703659585</v>
          </cell>
          <cell r="BD233">
            <v>3.3883586459061577E-3</v>
          </cell>
          <cell r="BE233">
            <v>0</v>
          </cell>
          <cell r="BF233">
            <v>48.381404979596631</v>
          </cell>
          <cell r="BG233">
            <v>1.3687501419350023</v>
          </cell>
          <cell r="BH233">
            <v>12.808956681753735</v>
          </cell>
          <cell r="BI233">
            <v>5003.4668641436783</v>
          </cell>
          <cell r="BJ233">
            <v>4.4255898010278969</v>
          </cell>
          <cell r="BK233">
            <v>0.42017484730457721</v>
          </cell>
          <cell r="BL233">
            <v>13.776045999434501</v>
          </cell>
          <cell r="BM233">
            <v>0.98527675858200958</v>
          </cell>
          <cell r="BN233">
            <v>1.6868089351363862</v>
          </cell>
          <cell r="BO233">
            <v>1.4201134057328394E-2</v>
          </cell>
          <cell r="BP233">
            <v>3.1974236674154541E-2</v>
          </cell>
          <cell r="BQ233">
            <v>0</v>
          </cell>
          <cell r="BR233">
            <v>0</v>
          </cell>
          <cell r="BT233">
            <v>32218.25466482815</v>
          </cell>
          <cell r="BU233">
            <v>43934.871354845542</v>
          </cell>
          <cell r="BW233">
            <v>0</v>
          </cell>
          <cell r="BX233">
            <v>0</v>
          </cell>
          <cell r="BZ233">
            <v>182.33658128201418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7.3952511586830818</v>
          </cell>
          <cell r="J234">
            <v>2.7359758231545718E-2</v>
          </cell>
          <cell r="K234">
            <v>4.8941228677244411</v>
          </cell>
          <cell r="L234">
            <v>9.283914626020126E-6</v>
          </cell>
          <cell r="M234">
            <v>8.8336651048715256E-3</v>
          </cell>
          <cell r="N234">
            <v>9.8690835144103609E-4</v>
          </cell>
          <cell r="O234">
            <v>0</v>
          </cell>
          <cell r="P234">
            <v>1.2780777256893787E-3</v>
          </cell>
          <cell r="Q234">
            <v>0</v>
          </cell>
          <cell r="R234">
            <v>1.2786731535613114E-4</v>
          </cell>
          <cell r="S234">
            <v>6.6355325468017909E-3</v>
          </cell>
          <cell r="T234">
            <v>0</v>
          </cell>
          <cell r="U234">
            <v>0.40923432984914265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1.3178312277343064E-2</v>
          </cell>
          <cell r="AB234">
            <v>2.090043484423262</v>
          </cell>
          <cell r="AC234">
            <v>7.9767314351492456E-3</v>
          </cell>
          <cell r="AD234">
            <v>0</v>
          </cell>
          <cell r="AE234">
            <v>4.6904676727757381E-2</v>
          </cell>
          <cell r="AF234">
            <v>13.46962215331501</v>
          </cell>
          <cell r="AG234">
            <v>3.55055319677662E-2</v>
          </cell>
          <cell r="AH234">
            <v>2.2773916767393501</v>
          </cell>
          <cell r="AI234">
            <v>0.15858506233152631</v>
          </cell>
          <cell r="AJ234">
            <v>7.7002315693008816</v>
          </cell>
          <cell r="AK234">
            <v>0</v>
          </cell>
          <cell r="AL234">
            <v>8.4144270230445579E-3</v>
          </cell>
          <cell r="AM234">
            <v>5.2644304815883673</v>
          </cell>
          <cell r="AN234">
            <v>0</v>
          </cell>
          <cell r="AO234">
            <v>0.79396647873823023</v>
          </cell>
          <cell r="AP234">
            <v>6.0069774392773542E-3</v>
          </cell>
          <cell r="AQ234">
            <v>4.2312225050091543</v>
          </cell>
          <cell r="AR234">
            <v>0.11107373267234059</v>
          </cell>
          <cell r="AS234">
            <v>0.10387053977129243</v>
          </cell>
          <cell r="AT234">
            <v>9.6696183890155829E-2</v>
          </cell>
          <cell r="AU234">
            <v>5.4017186747581047E-2</v>
          </cell>
          <cell r="AV234">
            <v>5.1560894484069275E-4</v>
          </cell>
          <cell r="AW234">
            <v>0.15741747062551736</v>
          </cell>
          <cell r="AX234">
            <v>0</v>
          </cell>
          <cell r="AY234">
            <v>14.961567539249636</v>
          </cell>
          <cell r="AZ234">
            <v>6.0358991062336038</v>
          </cell>
          <cell r="BA234">
            <v>8.1594827192511105E-4</v>
          </cell>
          <cell r="BB234">
            <v>8.9798045136024243</v>
          </cell>
          <cell r="BC234">
            <v>0.17756001044140593</v>
          </cell>
          <cell r="BD234">
            <v>1.6918044217495824E-3</v>
          </cell>
          <cell r="BE234">
            <v>0</v>
          </cell>
          <cell r="BF234">
            <v>24.822627236786317</v>
          </cell>
          <cell r="BG234">
            <v>0.67747400591407703</v>
          </cell>
          <cell r="BH234">
            <v>9405.2896054856592</v>
          </cell>
          <cell r="BI234">
            <v>2.804364396909699E-2</v>
          </cell>
          <cell r="BJ234">
            <v>917.01237880420649</v>
          </cell>
          <cell r="BK234">
            <v>6.6547966594102019E-3</v>
          </cell>
          <cell r="BL234">
            <v>12.536240192642573</v>
          </cell>
          <cell r="BM234">
            <v>0.8931242128452368</v>
          </cell>
          <cell r="BN234">
            <v>1.2430737678655466</v>
          </cell>
          <cell r="BO234">
            <v>7.9845226372793048E-3</v>
          </cell>
          <cell r="BP234">
            <v>1.5757043987712088E-2</v>
          </cell>
          <cell r="BQ234">
            <v>0</v>
          </cell>
          <cell r="BR234">
            <v>0</v>
          </cell>
          <cell r="BT234">
            <v>47200.283565498474</v>
          </cell>
          <cell r="BU234">
            <v>29051.020385754757</v>
          </cell>
          <cell r="BW234">
            <v>0</v>
          </cell>
          <cell r="BX234">
            <v>0</v>
          </cell>
          <cell r="BZ234">
            <v>9521.7738442485461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1.6680114566016532E-3</v>
          </cell>
          <cell r="J235">
            <v>0</v>
          </cell>
          <cell r="K235">
            <v>1.1135506383358354E-3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9.4772241056847816E-5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4.4237389351811348E-4</v>
          </cell>
          <cell r="AC235">
            <v>1.7725495957103402E-6</v>
          </cell>
          <cell r="AD235">
            <v>0</v>
          </cell>
          <cell r="AE235">
            <v>0</v>
          </cell>
          <cell r="AF235">
            <v>3.0395435938106023E-3</v>
          </cell>
          <cell r="AG235">
            <v>3.1424888599193626E-5</v>
          </cell>
          <cell r="AH235">
            <v>4.9461548017766847E-4</v>
          </cell>
          <cell r="AI235">
            <v>4.6613750206029483E-5</v>
          </cell>
          <cell r="AJ235">
            <v>1.7178397154793447E-3</v>
          </cell>
          <cell r="AK235">
            <v>0</v>
          </cell>
          <cell r="AL235">
            <v>0</v>
          </cell>
          <cell r="AM235">
            <v>1.1337543865256035E-3</v>
          </cell>
          <cell r="AN235">
            <v>0</v>
          </cell>
          <cell r="AO235">
            <v>1.8711661113815132E-4</v>
          </cell>
          <cell r="AP235">
            <v>0</v>
          </cell>
          <cell r="AQ235">
            <v>9.7118852104661373E-4</v>
          </cell>
          <cell r="AR235">
            <v>3.8346421026863474E-5</v>
          </cell>
          <cell r="AS235">
            <v>3.5949077222566447E-5</v>
          </cell>
          <cell r="AT235">
            <v>0</v>
          </cell>
          <cell r="AU235">
            <v>0</v>
          </cell>
          <cell r="AV235">
            <v>0</v>
          </cell>
          <cell r="AW235">
            <v>4.7246757354172223E-5</v>
          </cell>
          <cell r="AX235">
            <v>0</v>
          </cell>
          <cell r="AY235">
            <v>3.4050215711468319E-3</v>
          </cell>
          <cell r="AZ235">
            <v>1.3412103586815498E-3</v>
          </cell>
          <cell r="BA235">
            <v>0</v>
          </cell>
          <cell r="BB235">
            <v>2.0299409774015703E-3</v>
          </cell>
          <cell r="BC235">
            <v>4.5855334129312469E-5</v>
          </cell>
          <cell r="BD235">
            <v>0</v>
          </cell>
          <cell r="BE235">
            <v>0</v>
          </cell>
          <cell r="BF235">
            <v>5.3840458208766788E-3</v>
          </cell>
          <cell r="BG235">
            <v>1.6703858519877669E-4</v>
          </cell>
          <cell r="BH235">
            <v>0</v>
          </cell>
          <cell r="BI235">
            <v>1.3334783859484237E-5</v>
          </cell>
          <cell r="BJ235">
            <v>3.8332297049791436E-4</v>
          </cell>
          <cell r="BK235">
            <v>109.26672359693559</v>
          </cell>
          <cell r="BL235">
            <v>4.3802750201162546</v>
          </cell>
          <cell r="BM235">
            <v>2.2482376957435842E-4</v>
          </cell>
          <cell r="BN235">
            <v>5.7112195222636366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T235">
            <v>661.56058745378118</v>
          </cell>
          <cell r="BU235">
            <v>3875.1072549950468</v>
          </cell>
          <cell r="BW235">
            <v>0</v>
          </cell>
          <cell r="BX235">
            <v>0</v>
          </cell>
          <cell r="BZ235">
            <v>0</v>
          </cell>
        </row>
        <row r="236">
          <cell r="F236">
            <v>0.40580294204236694</v>
          </cell>
          <cell r="G236">
            <v>3.3765631335008275E-3</v>
          </cell>
          <cell r="H236">
            <v>0</v>
          </cell>
          <cell r="I236">
            <v>4.9646278138610153E-2</v>
          </cell>
          <cell r="J236">
            <v>3.984126105034215E-2</v>
          </cell>
          <cell r="K236">
            <v>5.0428708920006082</v>
          </cell>
          <cell r="L236">
            <v>3.2393039304249784E-2</v>
          </cell>
          <cell r="M236">
            <v>5.3179909586145687E-3</v>
          </cell>
          <cell r="N236">
            <v>1.0998031419562654E-3</v>
          </cell>
          <cell r="O236">
            <v>0</v>
          </cell>
          <cell r="P236">
            <v>9.9814017460677436E-4</v>
          </cell>
          <cell r="Q236">
            <v>0</v>
          </cell>
          <cell r="R236">
            <v>6.9144673860394053E-6</v>
          </cell>
          <cell r="S236">
            <v>2.068522868441705E-3</v>
          </cell>
          <cell r="T236">
            <v>0.61990255411968243</v>
          </cell>
          <cell r="U236">
            <v>5.7412215525448319E-2</v>
          </cell>
          <cell r="V236">
            <v>0</v>
          </cell>
          <cell r="W236">
            <v>0</v>
          </cell>
          <cell r="X236">
            <v>2.3925673470985547E-3</v>
          </cell>
          <cell r="Y236">
            <v>3.2960092264113653E-3</v>
          </cell>
          <cell r="Z236">
            <v>9.4983326028189629E-5</v>
          </cell>
          <cell r="AA236">
            <v>0.65931371360259228</v>
          </cell>
          <cell r="AB236">
            <v>1.0680473124447692E-3</v>
          </cell>
          <cell r="AC236">
            <v>2.3512817644102866E-3</v>
          </cell>
          <cell r="AD236">
            <v>3.39332269596835E-15</v>
          </cell>
          <cell r="AE236">
            <v>1.163614894474734E-3</v>
          </cell>
          <cell r="AF236">
            <v>0.15231613640869215</v>
          </cell>
          <cell r="AG236">
            <v>8.9274699149704856E-4</v>
          </cell>
          <cell r="AH236">
            <v>4.2592708497362998E-2</v>
          </cell>
          <cell r="AI236">
            <v>2.2425849659936064E-3</v>
          </cell>
          <cell r="AJ236">
            <v>2.0768207459152813E-2</v>
          </cell>
          <cell r="AK236">
            <v>0</v>
          </cell>
          <cell r="AL236">
            <v>3.7972737107178238E-2</v>
          </cell>
          <cell r="AM236">
            <v>8.3936279019856226</v>
          </cell>
          <cell r="AN236">
            <v>0.52553872018763048</v>
          </cell>
          <cell r="AO236">
            <v>2.2280593584035775</v>
          </cell>
          <cell r="AP236">
            <v>0.25807347416240034</v>
          </cell>
          <cell r="AQ236">
            <v>13.731721699442435</v>
          </cell>
          <cell r="AR236">
            <v>0.58082293917949968</v>
          </cell>
          <cell r="AS236">
            <v>1.2602951311090115E-2</v>
          </cell>
          <cell r="AT236">
            <v>8.1571783191930862</v>
          </cell>
          <cell r="AU236">
            <v>47.263809991800578</v>
          </cell>
          <cell r="AV236">
            <v>0.45188371321379001</v>
          </cell>
          <cell r="AW236">
            <v>2.4462487440042292E-2</v>
          </cell>
          <cell r="AX236">
            <v>0</v>
          </cell>
          <cell r="AY236">
            <v>18.349884534679585</v>
          </cell>
          <cell r="AZ236">
            <v>2.4501669085415445</v>
          </cell>
          <cell r="BA236">
            <v>2.0791382886303488E-7</v>
          </cell>
          <cell r="BB236">
            <v>5.1277351413096445E-2</v>
          </cell>
          <cell r="BC236">
            <v>0.11365202425721858</v>
          </cell>
          <cell r="BD236">
            <v>8.7380258039007282E-12</v>
          </cell>
          <cell r="BE236">
            <v>0</v>
          </cell>
          <cell r="BF236">
            <v>1.664169654145838</v>
          </cell>
          <cell r="BG236">
            <v>4.3578065485643117E-3</v>
          </cell>
          <cell r="BH236">
            <v>70.409382298792181</v>
          </cell>
          <cell r="BI236">
            <v>7.3259229394743663E-2</v>
          </cell>
          <cell r="BJ236">
            <v>5.1384475192509704</v>
          </cell>
          <cell r="BK236">
            <v>4.9338779089810473E-3</v>
          </cell>
          <cell r="BL236">
            <v>106.63570410632809</v>
          </cell>
          <cell r="BM236">
            <v>2.8552278558874784</v>
          </cell>
          <cell r="BN236">
            <v>3.8119647110656398</v>
          </cell>
          <cell r="BO236">
            <v>1.0790349136854448E-3</v>
          </cell>
          <cell r="BP236">
            <v>0</v>
          </cell>
          <cell r="BQ236">
            <v>0</v>
          </cell>
          <cell r="BR236">
            <v>0</v>
          </cell>
          <cell r="BT236">
            <v>14659.567419982412</v>
          </cell>
          <cell r="BU236">
            <v>7827.399674280332</v>
          </cell>
          <cell r="BW236">
            <v>0</v>
          </cell>
          <cell r="BX236">
            <v>0</v>
          </cell>
          <cell r="BZ236">
            <v>2231.4158442734688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0.46891680330264185</v>
          </cell>
          <cell r="J237">
            <v>8.0750459193539743E-3</v>
          </cell>
          <cell r="K237">
            <v>1.163524601233626</v>
          </cell>
          <cell r="L237">
            <v>3.2838297508568411E-6</v>
          </cell>
          <cell r="M237">
            <v>4.111549866984387E-3</v>
          </cell>
          <cell r="N237">
            <v>5.0467151381364381E-4</v>
          </cell>
          <cell r="O237">
            <v>0</v>
          </cell>
          <cell r="P237">
            <v>2.5595202974680473E-4</v>
          </cell>
          <cell r="Q237">
            <v>0</v>
          </cell>
          <cell r="R237">
            <v>8.0630914834838659E-4</v>
          </cell>
          <cell r="S237">
            <v>4.0776685461342537E-3</v>
          </cell>
          <cell r="T237">
            <v>0</v>
          </cell>
          <cell r="U237">
            <v>1.608746635954813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5.0848436525114428E-3</v>
          </cell>
          <cell r="AB237">
            <v>7.7977743063926078E-3</v>
          </cell>
          <cell r="AC237">
            <v>1.2714232353843486E-3</v>
          </cell>
          <cell r="AD237">
            <v>0</v>
          </cell>
          <cell r="AE237">
            <v>6.202600372247213E-3</v>
          </cell>
          <cell r="AF237">
            <v>1.4284924226554996</v>
          </cell>
          <cell r="AG237">
            <v>1.0356845647198605E-2</v>
          </cell>
          <cell r="AH237">
            <v>0.53721726783944534</v>
          </cell>
          <cell r="AI237">
            <v>2.768368310815205E-2</v>
          </cell>
          <cell r="AJ237">
            <v>0.48680537157723464</v>
          </cell>
          <cell r="AK237">
            <v>0</v>
          </cell>
          <cell r="AL237">
            <v>5.4399643716879713E-2</v>
          </cell>
          <cell r="AM237">
            <v>0.51202850190874993</v>
          </cell>
          <cell r="AN237">
            <v>0</v>
          </cell>
          <cell r="AO237">
            <v>6.2982308111819707E-2</v>
          </cell>
          <cell r="AP237">
            <v>2.9927719709384655E-3</v>
          </cell>
          <cell r="AQ237">
            <v>5.579010438150644</v>
          </cell>
          <cell r="AR237">
            <v>3.9278952583698557E-3</v>
          </cell>
          <cell r="AS237">
            <v>3.735022215083094E-2</v>
          </cell>
          <cell r="AT237">
            <v>4.0671722618638357</v>
          </cell>
          <cell r="AU237">
            <v>19.200918331010975</v>
          </cell>
          <cell r="AV237">
            <v>0.18410837231733437</v>
          </cell>
          <cell r="AW237">
            <v>9.5677497119384287E-3</v>
          </cell>
          <cell r="AX237">
            <v>0</v>
          </cell>
          <cell r="AY237">
            <v>9.5613084596110537E-2</v>
          </cell>
          <cell r="AZ237">
            <v>3.8582104444262397E-2</v>
          </cell>
          <cell r="BA237">
            <v>0</v>
          </cell>
          <cell r="BB237">
            <v>5.7400316526507136E-2</v>
          </cell>
          <cell r="BC237">
            <v>3.2970235146248063E-2</v>
          </cell>
          <cell r="BD237">
            <v>1.1602287424308333E-3</v>
          </cell>
          <cell r="BE237">
            <v>0</v>
          </cell>
          <cell r="BF237">
            <v>2.4142846916677363</v>
          </cell>
          <cell r="BG237">
            <v>4.3294078173098374E-3</v>
          </cell>
          <cell r="BH237">
            <v>48.904319859147677</v>
          </cell>
          <cell r="BI237">
            <v>3.3051949520532644</v>
          </cell>
          <cell r="BJ237">
            <v>2.1698096587258497</v>
          </cell>
          <cell r="BK237">
            <v>0.48901274905427305</v>
          </cell>
          <cell r="BL237">
            <v>17.590596470053313</v>
          </cell>
          <cell r="BM237">
            <v>2807.3620865102084</v>
          </cell>
          <cell r="BN237">
            <v>1.7034946420727561</v>
          </cell>
          <cell r="BO237">
            <v>2.5450562900008861E-3</v>
          </cell>
          <cell r="BP237">
            <v>1.9847078220354849E-3</v>
          </cell>
          <cell r="BQ237">
            <v>0</v>
          </cell>
          <cell r="BR237">
            <v>0</v>
          </cell>
          <cell r="BT237">
            <v>11147.214133486506</v>
          </cell>
          <cell r="BU237">
            <v>1526.3358002663383</v>
          </cell>
          <cell r="BW237">
            <v>0</v>
          </cell>
          <cell r="BX237">
            <v>0</v>
          </cell>
          <cell r="BZ237">
            <v>9582.0990817151633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1.8648668455820212E-2</v>
          </cell>
          <cell r="J238">
            <v>36.659608605094355</v>
          </cell>
          <cell r="K238">
            <v>136.30224245511351</v>
          </cell>
          <cell r="L238">
            <v>1.035021363543679E-4</v>
          </cell>
          <cell r="M238">
            <v>4.5515769900058376E-3</v>
          </cell>
          <cell r="N238">
            <v>1.8691661712961612E-4</v>
          </cell>
          <cell r="O238">
            <v>0</v>
          </cell>
          <cell r="P238">
            <v>9.4896989625932321E-3</v>
          </cell>
          <cell r="Q238">
            <v>0</v>
          </cell>
          <cell r="R238">
            <v>2.435675545525813E-6</v>
          </cell>
          <cell r="S238">
            <v>5.0421467197297037E-2</v>
          </cell>
          <cell r="T238">
            <v>0</v>
          </cell>
          <cell r="U238">
            <v>0.48073511662609147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8.1985835508914355E-4</v>
          </cell>
          <cell r="AB238">
            <v>5.4532253543853704E-4</v>
          </cell>
          <cell r="AC238">
            <v>1.0179341923674961E-4</v>
          </cell>
          <cell r="AD238">
            <v>0</v>
          </cell>
          <cell r="AE238">
            <v>4.1585018908843682E-2</v>
          </cell>
          <cell r="AF238">
            <v>20.417678879420112</v>
          </cell>
          <cell r="AG238">
            <v>3.7270206733000034E-4</v>
          </cell>
          <cell r="AH238">
            <v>787.27889287095945</v>
          </cell>
          <cell r="AI238">
            <v>1.4376723452375795</v>
          </cell>
          <cell r="AJ238">
            <v>6.780985649738426E-3</v>
          </cell>
          <cell r="AK238">
            <v>0</v>
          </cell>
          <cell r="AL238">
            <v>1.3497209979750025E-2</v>
          </cell>
          <cell r="AM238">
            <v>5.1230776575478504E-2</v>
          </cell>
          <cell r="AN238">
            <v>0</v>
          </cell>
          <cell r="AO238">
            <v>76.756765439504932</v>
          </cell>
          <cell r="AP238">
            <v>1.1036429786925339E-3</v>
          </cell>
          <cell r="AQ238">
            <v>0.25718015063717098</v>
          </cell>
          <cell r="AR238">
            <v>2.0766352529093747E-3</v>
          </cell>
          <cell r="AS238">
            <v>1.4123153808678274E-3</v>
          </cell>
          <cell r="AT238">
            <v>0.79307617110129547</v>
          </cell>
          <cell r="AU238">
            <v>0.15355976074737071</v>
          </cell>
          <cell r="AV238">
            <v>1.4709956938500387E-3</v>
          </cell>
          <cell r="AW238">
            <v>1.7627269860012371</v>
          </cell>
          <cell r="AX238">
            <v>0</v>
          </cell>
          <cell r="AY238">
            <v>0.22041136758839244</v>
          </cell>
          <cell r="AZ238">
            <v>8.8922754414944571E-2</v>
          </cell>
          <cell r="BA238">
            <v>1.6097650062767564E-5</v>
          </cell>
          <cell r="BB238">
            <v>0.1322973298359674</v>
          </cell>
          <cell r="BC238">
            <v>3.73116939363447E-3</v>
          </cell>
          <cell r="BD238">
            <v>0</v>
          </cell>
          <cell r="BE238">
            <v>0</v>
          </cell>
          <cell r="BF238">
            <v>0.24155630983835355</v>
          </cell>
          <cell r="BG238">
            <v>9.9799350170562545E-3</v>
          </cell>
          <cell r="BH238">
            <v>0</v>
          </cell>
          <cell r="BI238">
            <v>1.0541803405352962E-2</v>
          </cell>
          <cell r="BJ238">
            <v>1.1264957688340695</v>
          </cell>
          <cell r="BK238">
            <v>4.4469919728768684E-3</v>
          </cell>
          <cell r="BL238">
            <v>0.76270588478186985</v>
          </cell>
          <cell r="BM238">
            <v>8.5230022228929656E-2</v>
          </cell>
          <cell r="BN238">
            <v>0.81616934978327471</v>
          </cell>
          <cell r="BO238">
            <v>1.7059203890081136E-2</v>
          </cell>
          <cell r="BP238">
            <v>8.4957899684646065E-2</v>
          </cell>
          <cell r="BQ238">
            <v>0</v>
          </cell>
          <cell r="BR238">
            <v>0</v>
          </cell>
          <cell r="BT238">
            <v>5480.4581386938744</v>
          </cell>
          <cell r="BU238">
            <v>4276.4518788190544</v>
          </cell>
          <cell r="BW238">
            <v>0</v>
          </cell>
          <cell r="BX238">
            <v>0</v>
          </cell>
          <cell r="BZ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0.13449965919767426</v>
          </cell>
          <cell r="J239">
            <v>19.211245475541588</v>
          </cell>
          <cell r="K239">
            <v>1.6243800413898897</v>
          </cell>
          <cell r="L239">
            <v>1.7492319982223357E-6</v>
          </cell>
          <cell r="M239">
            <v>5.4501238066924677E-4</v>
          </cell>
          <cell r="N239">
            <v>5.6103373091369729E-3</v>
          </cell>
          <cell r="O239">
            <v>0</v>
          </cell>
          <cell r="P239">
            <v>3.895447123036248E-4</v>
          </cell>
          <cell r="Q239">
            <v>0</v>
          </cell>
          <cell r="R239">
            <v>4.3407434542434248E-5</v>
          </cell>
          <cell r="S239">
            <v>4.6082003300162381E-3</v>
          </cell>
          <cell r="T239">
            <v>0</v>
          </cell>
          <cell r="U239">
            <v>0.96116345812383408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7.0888662536355493E-3</v>
          </cell>
          <cell r="AB239">
            <v>4.4535661982971125E-2</v>
          </cell>
          <cell r="AC239">
            <v>8.0662983061808319E-3</v>
          </cell>
          <cell r="AD239">
            <v>0</v>
          </cell>
          <cell r="AE239">
            <v>2.512760025769274E-3</v>
          </cell>
          <cell r="AF239">
            <v>2.2358874661948409</v>
          </cell>
          <cell r="AG239">
            <v>2.9485316250724081E-2</v>
          </cell>
          <cell r="AH239">
            <v>340.33389800935709</v>
          </cell>
          <cell r="AI239">
            <v>128.31011575901917</v>
          </cell>
          <cell r="AJ239">
            <v>0.22930940163675539</v>
          </cell>
          <cell r="AK239">
            <v>0</v>
          </cell>
          <cell r="AL239">
            <v>0</v>
          </cell>
          <cell r="AM239">
            <v>1.9708018865529593</v>
          </cell>
          <cell r="AN239">
            <v>0</v>
          </cell>
          <cell r="AO239">
            <v>0.24944840861447024</v>
          </cell>
          <cell r="AP239">
            <v>3.4782353480021115E-2</v>
          </cell>
          <cell r="AQ239">
            <v>0.17712310483537852</v>
          </cell>
          <cell r="AR239">
            <v>0.49038254301273476</v>
          </cell>
          <cell r="AS239">
            <v>38.490259798398483</v>
          </cell>
          <cell r="AT239">
            <v>60.925150526778687</v>
          </cell>
          <cell r="AU239">
            <v>20.796336543224406</v>
          </cell>
          <cell r="AV239">
            <v>0.19940864787030527</v>
          </cell>
          <cell r="AW239">
            <v>6.8002396637823675E-2</v>
          </cell>
          <cell r="AX239">
            <v>0</v>
          </cell>
          <cell r="AY239">
            <v>1.3172632527055503</v>
          </cell>
          <cell r="AZ239">
            <v>0.53142293510368577</v>
          </cell>
          <cell r="BA239">
            <v>7.5495935135635724E-5</v>
          </cell>
          <cell r="BB239">
            <v>0.79061098344079184</v>
          </cell>
          <cell r="BC239">
            <v>1.4361010907632822E-2</v>
          </cell>
          <cell r="BD239">
            <v>5.5496679183660112E-4</v>
          </cell>
          <cell r="BE239">
            <v>0</v>
          </cell>
          <cell r="BF239">
            <v>9.2926196317567111</v>
          </cell>
          <cell r="BG239">
            <v>5.9648959934320921E-2</v>
          </cell>
          <cell r="BH239">
            <v>0</v>
          </cell>
          <cell r="BI239">
            <v>1.7995779810177435E-2</v>
          </cell>
          <cell r="BJ239">
            <v>1.4572468293613752</v>
          </cell>
          <cell r="BK239">
            <v>5.3875384433797573E-3</v>
          </cell>
          <cell r="BL239">
            <v>0.444176231218743</v>
          </cell>
          <cell r="BM239">
            <v>3.3099454111509302E-2</v>
          </cell>
          <cell r="BN239">
            <v>4.0731072854218429</v>
          </cell>
          <cell r="BO239">
            <v>0.1117531088308059</v>
          </cell>
          <cell r="BP239">
            <v>4.4977475176074463E-3</v>
          </cell>
          <cell r="BQ239">
            <v>0</v>
          </cell>
          <cell r="BR239">
            <v>0</v>
          </cell>
          <cell r="BT239">
            <v>9252.5449745750193</v>
          </cell>
          <cell r="BU239">
            <v>0</v>
          </cell>
          <cell r="BW239">
            <v>0</v>
          </cell>
          <cell r="BX239">
            <v>0</v>
          </cell>
          <cell r="BZ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2.0593182350790638E-2</v>
          </cell>
          <cell r="J240">
            <v>9.4392484474530738E-5</v>
          </cell>
          <cell r="K240">
            <v>1.0841840187991583E-2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5.791305222962606E-6</v>
          </cell>
          <cell r="S240">
            <v>3.0420480019423417E-5</v>
          </cell>
          <cell r="T240">
            <v>0</v>
          </cell>
          <cell r="U240">
            <v>4.8946881490385483E-3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99.917174196533267</v>
          </cell>
          <cell r="AB240">
            <v>5.3652963133395549E-4</v>
          </cell>
          <cell r="AC240">
            <v>3.0097515994038933E-5</v>
          </cell>
          <cell r="AD240">
            <v>0</v>
          </cell>
          <cell r="AE240">
            <v>8.3303963702368322E-6</v>
          </cell>
          <cell r="AF240">
            <v>1.1133043501877134E-2</v>
          </cell>
          <cell r="AG240">
            <v>8.3078777406671203E-5</v>
          </cell>
          <cell r="AH240">
            <v>6.1870606537568788E-3</v>
          </cell>
          <cell r="AI240">
            <v>5.6063987405431887E-4</v>
          </cell>
          <cell r="AJ240">
            <v>1.9372774881447015E-2</v>
          </cell>
          <cell r="AK240">
            <v>0</v>
          </cell>
          <cell r="AL240">
            <v>7.1675915823146532E-3</v>
          </cell>
          <cell r="AM240">
            <v>9.6369445328907399E-2</v>
          </cell>
          <cell r="AN240">
            <v>0</v>
          </cell>
          <cell r="AO240">
            <v>3.9715004379214469E-4</v>
          </cell>
          <cell r="AP240">
            <v>0</v>
          </cell>
          <cell r="AQ240">
            <v>1.3431215568642973E-2</v>
          </cell>
          <cell r="AR240">
            <v>2.7129753824736306E-5</v>
          </cell>
          <cell r="AS240">
            <v>8.458514606529622E-3</v>
          </cell>
          <cell r="AT240">
            <v>4.5130716108154084E-2</v>
          </cell>
          <cell r="AU240">
            <v>3.6526511628856048E-2</v>
          </cell>
          <cell r="AV240">
            <v>3.429006025718476E-4</v>
          </cell>
          <cell r="AW240">
            <v>6.685332616244878E-5</v>
          </cell>
          <cell r="AX240">
            <v>0</v>
          </cell>
          <cell r="AY240">
            <v>3.4903544024678804E-3</v>
          </cell>
          <cell r="AZ240">
            <v>1.4227486898728322E-3</v>
          </cell>
          <cell r="BA240">
            <v>0</v>
          </cell>
          <cell r="BB240">
            <v>2.1251569967285304E-3</v>
          </cell>
          <cell r="BC240">
            <v>1.0797079920684378E-4</v>
          </cell>
          <cell r="BD240">
            <v>4.9046228378655098E-2</v>
          </cell>
          <cell r="BE240">
            <v>0</v>
          </cell>
          <cell r="BF240">
            <v>0.45443314972271354</v>
          </cell>
          <cell r="BG240">
            <v>1.4222723525940297E-4</v>
          </cell>
          <cell r="BH240">
            <v>0</v>
          </cell>
          <cell r="BI240">
            <v>2.2327221297956657E-4</v>
          </cell>
          <cell r="BJ240">
            <v>3.4492399600094932E-2</v>
          </cell>
          <cell r="BK240">
            <v>1.0397315878959238E-4</v>
          </cell>
          <cell r="BL240">
            <v>3.987062781767136E-2</v>
          </cell>
          <cell r="BM240">
            <v>2.8442302540423879E-3</v>
          </cell>
          <cell r="BN240">
            <v>9.0643223442278958E-2</v>
          </cell>
          <cell r="BO240">
            <v>5.1629804850886413E-4</v>
          </cell>
          <cell r="BP240">
            <v>25.439362702365763</v>
          </cell>
          <cell r="BQ240">
            <v>0</v>
          </cell>
          <cell r="BR240">
            <v>0</v>
          </cell>
          <cell r="BT240">
            <v>19571.429330768035</v>
          </cell>
          <cell r="BU240">
            <v>76.588191564102104</v>
          </cell>
          <cell r="BW240">
            <v>0</v>
          </cell>
          <cell r="BX240">
            <v>0</v>
          </cell>
          <cell r="BZ240">
            <v>26096.125258594922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T241">
            <v>53.236569888807892</v>
          </cell>
          <cell r="BU241">
            <v>0</v>
          </cell>
          <cell r="BW241">
            <v>0</v>
          </cell>
          <cell r="BX241">
            <v>0</v>
          </cell>
          <cell r="BZ241">
            <v>174.34554483076531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T242">
            <v>0</v>
          </cell>
          <cell r="BU242">
            <v>0</v>
          </cell>
          <cell r="BW242">
            <v>0</v>
          </cell>
          <cell r="BX242">
            <v>0</v>
          </cell>
          <cell r="BZ242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43"/>
  <sheetViews>
    <sheetView showGridLines="0" tabSelected="1" zoomScaleNormal="100" workbookViewId="0">
      <selection activeCell="B33" sqref="B33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59" t="str">
        <f>CHOOSE('Permbajtja-Content'!$A$1,"Instituti i Statistikave","Institute of Statistics")</f>
        <v>Instituti i Statistikave</v>
      </c>
      <c r="D4" s="160"/>
      <c r="E4" s="160"/>
      <c r="F4" s="160"/>
      <c r="G4" s="160"/>
      <c r="H4" s="160"/>
      <c r="I4" s="160"/>
    </row>
    <row r="18" spans="1:11" ht="54.75" customHeight="1">
      <c r="B18" s="161" t="str">
        <f>CHOOSE('Permbajtja-Content'!$A$1,"Tabelat e Burim, Përdorimeve në Shqipëri, 2023","Supply and Use tables in Albania, 2023")</f>
        <v>Tabelat e Burim, Përdorimeve në Shqipëri, 2023</v>
      </c>
      <c r="C18" s="161"/>
      <c r="D18" s="161"/>
      <c r="E18" s="161"/>
      <c r="F18" s="161"/>
      <c r="G18" s="161"/>
      <c r="H18" s="161"/>
    </row>
    <row r="20" spans="1:11">
      <c r="A20" s="1" t="s">
        <v>18</v>
      </c>
      <c r="B20" s="63" t="str">
        <f>CHOOSE('Permbajtja-Content'!$A$1,"(Rezultatet sipas klasifikimit NP 2008 dhe NVE Rev.2 në nivel (P64*A64)","(Results by CPA 2008 and NACE Rev.2 classifications at (P64*A64) level)")</f>
        <v>(Rezultatet sipas klasifikimit NP 2008 dhe NVE Rev.2 në nivel (P64*A64)</v>
      </c>
      <c r="C20" s="63"/>
      <c r="D20" s="63"/>
      <c r="E20" s="63"/>
      <c r="F20" s="63"/>
      <c r="G20" s="63"/>
      <c r="I20" s="62"/>
      <c r="J20" s="62"/>
      <c r="K20" s="62"/>
    </row>
    <row r="21" spans="1:11" ht="19.5" customHeight="1"/>
    <row r="23" spans="1:11" ht="18.75">
      <c r="E23" s="11"/>
    </row>
    <row r="24" spans="1:11" ht="18.75">
      <c r="C24" s="10"/>
      <c r="E24" s="12"/>
    </row>
    <row r="26" spans="1:11" ht="14.25">
      <c r="E26" s="12"/>
    </row>
    <row r="34" spans="1:11">
      <c r="A34" s="4" t="str">
        <f>CHOOSE('Permbajtja-Content'!$A$1,"Publikuar: 26.06.2025","Published: 26.06.2025")</f>
        <v>Publikuar: 26.06.2025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Shtator 2024","Last updated: June 2025")</f>
        <v>Përditësimi i fundit: Shtator 2024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2024","© Institute of Statistics, Tirana 2025")</f>
        <v>© Instituti i Statistikave, Tiranë 2024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Riprodhimi dhe shpërndarja e plotë apo e pjesshme janë të lejuara duke marrë të mirëqënë referimin si burim.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18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"/>
  <sheetViews>
    <sheetView showGridLines="0" zoomScale="90" zoomScaleNormal="90" workbookViewId="0">
      <selection activeCell="A8" sqref="A8"/>
    </sheetView>
  </sheetViews>
  <sheetFormatPr defaultRowHeight="15"/>
  <cols>
    <col min="1" max="1" width="11.140625" customWidth="1"/>
  </cols>
  <sheetData>
    <row r="1" spans="1:10">
      <c r="A1" s="2">
        <v>1</v>
      </c>
    </row>
    <row r="2" spans="1:10">
      <c r="A2" s="2"/>
    </row>
    <row r="3" spans="1:10" ht="15.75">
      <c r="A3" s="9" t="str">
        <f>CHOOSE(A1,"PËRMBAJTJA","CONTENT")</f>
        <v>PËRMBAJTJA</v>
      </c>
    </row>
    <row r="5" spans="1:10">
      <c r="A5" s="3"/>
      <c r="E5" s="8"/>
      <c r="F5" s="8"/>
      <c r="G5" s="8"/>
    </row>
    <row r="6" spans="1:10">
      <c r="A6" s="96"/>
      <c r="B6" s="97"/>
      <c r="C6" s="75">
        <v>2023</v>
      </c>
      <c r="D6" s="97"/>
      <c r="E6" s="97"/>
      <c r="F6" s="97"/>
      <c r="G6" s="97"/>
      <c r="H6" s="97"/>
      <c r="I6" s="97"/>
      <c r="J6" s="97"/>
    </row>
    <row r="7" spans="1:10">
      <c r="A7" s="98" t="s">
        <v>96</v>
      </c>
      <c r="B7" s="8" t="str">
        <f>CHOOSE($A$1,sup23pp!$A$1,sup23pp!$A$3)</f>
        <v>Tabela e Burimeve me çmime bazë dhe transformimi me çmime tregu</v>
      </c>
    </row>
    <row r="8" spans="1:10">
      <c r="A8" s="98" t="s">
        <v>97</v>
      </c>
      <c r="B8" s="8" t="str">
        <f>CHOOSE($A$1,use23pp!$A$1,use23pp!$A$3)</f>
        <v>Tabela e Përdorimeve me çmime tregu</v>
      </c>
    </row>
    <row r="9" spans="1:10">
      <c r="A9" s="98" t="s">
        <v>404</v>
      </c>
      <c r="B9" s="8" t="str">
        <f>CHOOSE($A$1,sup23cp!$A$1,sup23cp!$A$3)</f>
        <v>Tabela e Burimeve me çmime bazë dhe transformimi me çmime tregu</v>
      </c>
    </row>
    <row r="10" spans="1:10">
      <c r="A10" s="98" t="s">
        <v>405</v>
      </c>
      <c r="B10" s="8" t="str">
        <f>CHOOSE($A$1,use23cp!$A$1,use23cp!$A$3)</f>
        <v>Tabela e Përdorimeve me çmime tregu</v>
      </c>
    </row>
  </sheetData>
  <hyperlinks>
    <hyperlink ref="A7" location="sup23pp!A1" display="Tab 19" xr:uid="{241B0C89-3D34-46A5-98C6-F9856EF01790}"/>
    <hyperlink ref="A8" location="use23pp!A1" display="Tab 20" xr:uid="{7B89FC07-BE2C-4386-8B65-092D2764DED3}"/>
    <hyperlink ref="A9" location="sup23cp!A1" display="Tab 21" xr:uid="{01AC4DD3-8A5D-4CD5-90DE-595D277A8D9E}"/>
    <hyperlink ref="A10" location="use23cp!A1" display="Tab 22" xr:uid="{F7E495FE-E26F-4503-8423-D38F0F10D1C2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1D75-BA54-4486-9CC0-386C69F54A2B}">
  <dimension ref="A1:BY198"/>
  <sheetViews>
    <sheetView showGridLines="0" zoomScale="80" zoomScaleNormal="80" workbookViewId="0">
      <pane xSplit="2" ySplit="10" topLeftCell="AY50" activePane="bottomRight" state="frozen"/>
      <selection activeCell="BU80" sqref="BU80"/>
      <selection pane="topRight" activeCell="BU80" sqref="BU80"/>
      <selection pane="bottomLeft" activeCell="BU80" sqref="BU80"/>
      <selection pane="bottomRight" activeCell="BK23" sqref="BK23"/>
    </sheetView>
  </sheetViews>
  <sheetFormatPr defaultRowHeight="14.25"/>
  <cols>
    <col min="1" max="1" width="14.28515625" style="18" customWidth="1"/>
    <col min="2" max="2" width="21.7109375" style="18" customWidth="1"/>
    <col min="3" max="3" width="21.5703125" style="18" customWidth="1"/>
    <col min="4" max="40" width="10.7109375" style="15" customWidth="1"/>
    <col min="41" max="41" width="10.7109375" style="15" bestFit="1" customWidth="1"/>
    <col min="42" max="43" width="10.7109375" style="15" customWidth="1"/>
    <col min="44" max="44" width="10.85546875" style="15" customWidth="1"/>
    <col min="45" max="46" width="10.7109375" style="15" customWidth="1"/>
    <col min="47" max="47" width="10.7109375" style="148" customWidth="1"/>
    <col min="48" max="51" width="10.7109375" style="15" customWidth="1"/>
    <col min="52" max="52" width="10.7109375" style="15" bestFit="1" customWidth="1"/>
    <col min="53" max="54" width="10.7109375" style="15" customWidth="1"/>
    <col min="55" max="55" width="10.7109375" style="15" bestFit="1" customWidth="1"/>
    <col min="56" max="56" width="10.7109375" style="15" customWidth="1"/>
    <col min="57" max="57" width="10.7109375" style="15" bestFit="1" customWidth="1"/>
    <col min="58" max="61" width="10.7109375" style="15" customWidth="1"/>
    <col min="62" max="62" width="10.7109375" style="15" bestFit="1" customWidth="1"/>
    <col min="63" max="66" width="10.7109375" style="15" customWidth="1"/>
    <col min="67" max="67" width="10.7109375" style="15" bestFit="1" customWidth="1"/>
    <col min="68" max="68" width="10.7109375" style="15" customWidth="1"/>
    <col min="69" max="69" width="10.85546875" style="15" customWidth="1"/>
    <col min="70" max="70" width="10.7109375" style="15" customWidth="1"/>
    <col min="71" max="71" width="10.85546875" style="15" customWidth="1"/>
    <col min="72" max="72" width="12.85546875" style="15" customWidth="1"/>
    <col min="73" max="73" width="11.7109375" style="15" customWidth="1"/>
    <col min="74" max="74" width="9.140625" style="15"/>
    <col min="75" max="75" width="15.7109375" style="74" bestFit="1" customWidth="1"/>
    <col min="76" max="16384" width="9.140625" style="15"/>
  </cols>
  <sheetData>
    <row r="1" spans="1:77">
      <c r="A1" s="95" t="s">
        <v>106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77" ht="15" customHeight="1">
      <c r="A2" s="162" t="s">
        <v>400</v>
      </c>
      <c r="B2" s="162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N2" s="15" t="s">
        <v>18</v>
      </c>
      <c r="AQ2" s="15" t="s">
        <v>18</v>
      </c>
      <c r="AS2" s="15" t="s">
        <v>18</v>
      </c>
      <c r="BQ2" s="15" t="s">
        <v>18</v>
      </c>
    </row>
    <row r="3" spans="1:77" ht="15">
      <c r="A3" s="95" t="s">
        <v>102</v>
      </c>
      <c r="B3" s="95"/>
      <c r="C3" s="9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77" ht="15" thickBot="1">
      <c r="A4" s="162" t="s">
        <v>401</v>
      </c>
      <c r="B4" s="162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O4" s="15" t="s">
        <v>18</v>
      </c>
      <c r="BS4" s="67" t="s">
        <v>109</v>
      </c>
      <c r="BT4" s="67"/>
      <c r="BU4" s="67"/>
    </row>
    <row r="5" spans="1:77" ht="15" customHeight="1">
      <c r="A5" s="68"/>
      <c r="B5" s="69"/>
      <c r="C5" s="69"/>
      <c r="D5" s="163" t="s">
        <v>103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09"/>
      <c r="Q5" s="163" t="s">
        <v>103</v>
      </c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3" t="s">
        <v>103</v>
      </c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09"/>
      <c r="AP5" s="109"/>
      <c r="AQ5" s="180" t="s">
        <v>104</v>
      </c>
      <c r="AR5" s="181"/>
      <c r="AS5" s="181"/>
      <c r="AT5" s="181"/>
      <c r="AU5" s="181"/>
      <c r="AV5" s="181"/>
      <c r="AW5" s="182"/>
      <c r="AX5" s="165"/>
      <c r="AY5" s="166"/>
      <c r="AZ5" s="166"/>
      <c r="BA5" s="166"/>
      <c r="BB5" s="166"/>
      <c r="BC5" s="166"/>
      <c r="BD5" s="165" t="s">
        <v>105</v>
      </c>
      <c r="BE5" s="166"/>
      <c r="BF5" s="166"/>
      <c r="BG5" s="166"/>
      <c r="BH5" s="166"/>
      <c r="BI5" s="166"/>
      <c r="BJ5" s="166"/>
      <c r="BK5" s="166"/>
      <c r="BL5" s="167"/>
      <c r="BM5" s="70"/>
      <c r="BN5" s="71"/>
      <c r="BO5" s="71"/>
      <c r="BP5" s="72"/>
      <c r="BQ5" s="71"/>
      <c r="BR5" s="71"/>
      <c r="BS5" s="168" t="s">
        <v>108</v>
      </c>
      <c r="BT5" s="169"/>
      <c r="BU5" s="73"/>
    </row>
    <row r="6" spans="1:77" ht="52.5" customHeight="1">
      <c r="A6" s="170" t="s">
        <v>355</v>
      </c>
      <c r="B6" s="171"/>
      <c r="C6" s="65" t="s">
        <v>19</v>
      </c>
      <c r="D6" s="30" t="s">
        <v>168</v>
      </c>
      <c r="E6" s="30" t="s">
        <v>169</v>
      </c>
      <c r="F6" s="30" t="s">
        <v>170</v>
      </c>
      <c r="G6" s="30" t="s">
        <v>2</v>
      </c>
      <c r="H6" s="30" t="s">
        <v>171</v>
      </c>
      <c r="I6" s="30" t="s">
        <v>172</v>
      </c>
      <c r="J6" s="30" t="s">
        <v>173</v>
      </c>
      <c r="K6" s="30" t="s">
        <v>174</v>
      </c>
      <c r="L6" s="30" t="s">
        <v>175</v>
      </c>
      <c r="M6" s="30" t="s">
        <v>176</v>
      </c>
      <c r="N6" s="30" t="s">
        <v>177</v>
      </c>
      <c r="O6" s="30" t="s">
        <v>178</v>
      </c>
      <c r="P6" s="30" t="s">
        <v>179</v>
      </c>
      <c r="Q6" s="30" t="s">
        <v>180</v>
      </c>
      <c r="R6" s="30" t="s">
        <v>181</v>
      </c>
      <c r="S6" s="30" t="s">
        <v>182</v>
      </c>
      <c r="T6" s="30" t="s">
        <v>183</v>
      </c>
      <c r="U6" s="30" t="s">
        <v>184</v>
      </c>
      <c r="V6" s="30" t="s">
        <v>185</v>
      </c>
      <c r="W6" s="30" t="s">
        <v>186</v>
      </c>
      <c r="X6" s="30" t="s">
        <v>187</v>
      </c>
      <c r="Y6" s="30" t="s">
        <v>188</v>
      </c>
      <c r="Z6" s="30" t="s">
        <v>189</v>
      </c>
      <c r="AA6" s="30" t="s">
        <v>190</v>
      </c>
      <c r="AB6" s="30" t="s">
        <v>191</v>
      </c>
      <c r="AC6" s="30" t="s">
        <v>192</v>
      </c>
      <c r="AD6" s="30" t="s">
        <v>0</v>
      </c>
      <c r="AE6" s="30" t="s">
        <v>193</v>
      </c>
      <c r="AF6" s="30" t="s">
        <v>194</v>
      </c>
      <c r="AG6" s="30" t="s">
        <v>195</v>
      </c>
      <c r="AH6" s="30" t="s">
        <v>196</v>
      </c>
      <c r="AI6" s="30" t="s">
        <v>197</v>
      </c>
      <c r="AJ6" s="30" t="s">
        <v>198</v>
      </c>
      <c r="AK6" s="30" t="s">
        <v>199</v>
      </c>
      <c r="AL6" s="30" t="s">
        <v>200</v>
      </c>
      <c r="AM6" s="30" t="s">
        <v>201</v>
      </c>
      <c r="AN6" s="30" t="s">
        <v>202</v>
      </c>
      <c r="AO6" s="30" t="s">
        <v>203</v>
      </c>
      <c r="AP6" s="30" t="s">
        <v>204</v>
      </c>
      <c r="AQ6" s="30" t="s">
        <v>205</v>
      </c>
      <c r="AR6" s="30" t="s">
        <v>206</v>
      </c>
      <c r="AS6" s="30" t="s">
        <v>207</v>
      </c>
      <c r="AT6" s="30" t="s">
        <v>208</v>
      </c>
      <c r="AU6" s="149" t="s">
        <v>209</v>
      </c>
      <c r="AV6" s="30" t="s">
        <v>210</v>
      </c>
      <c r="AW6" s="30" t="s">
        <v>211</v>
      </c>
      <c r="AX6" s="30" t="s">
        <v>212</v>
      </c>
      <c r="AY6" s="30" t="s">
        <v>213</v>
      </c>
      <c r="AZ6" s="30" t="s">
        <v>214</v>
      </c>
      <c r="BA6" s="30" t="s">
        <v>215</v>
      </c>
      <c r="BB6" s="30" t="s">
        <v>216</v>
      </c>
      <c r="BC6" s="30" t="s">
        <v>217</v>
      </c>
      <c r="BD6" s="30" t="s">
        <v>218</v>
      </c>
      <c r="BE6" s="30" t="s">
        <v>219</v>
      </c>
      <c r="BF6" s="30" t="s">
        <v>220</v>
      </c>
      <c r="BG6" s="30" t="s">
        <v>221</v>
      </c>
      <c r="BH6" s="30" t="s">
        <v>222</v>
      </c>
      <c r="BI6" s="30" t="s">
        <v>223</v>
      </c>
      <c r="BJ6" s="30" t="s">
        <v>224</v>
      </c>
      <c r="BK6" s="30" t="s">
        <v>225</v>
      </c>
      <c r="BL6" s="30" t="s">
        <v>226</v>
      </c>
      <c r="BM6" s="30" t="s">
        <v>227</v>
      </c>
      <c r="BN6" s="30" t="s">
        <v>228</v>
      </c>
      <c r="BO6" s="30" t="s">
        <v>229</v>
      </c>
      <c r="BP6" s="66" t="s">
        <v>116</v>
      </c>
      <c r="BQ6" s="25" t="s">
        <v>20</v>
      </c>
      <c r="BR6" s="55" t="s">
        <v>118</v>
      </c>
      <c r="BS6" s="30" t="s">
        <v>21</v>
      </c>
      <c r="BT6" s="25" t="s">
        <v>22</v>
      </c>
      <c r="BU6" s="61" t="s">
        <v>119</v>
      </c>
    </row>
    <row r="7" spans="1:77" ht="15.75" customHeight="1">
      <c r="A7" s="170"/>
      <c r="B7" s="171"/>
      <c r="C7" s="49" t="s">
        <v>23</v>
      </c>
      <c r="D7" s="27" t="s">
        <v>230</v>
      </c>
      <c r="E7" s="27" t="s">
        <v>231</v>
      </c>
      <c r="F7" s="27" t="s">
        <v>232</v>
      </c>
      <c r="G7" s="27" t="s">
        <v>24</v>
      </c>
      <c r="H7" s="27" t="s">
        <v>233</v>
      </c>
      <c r="I7" s="27" t="s">
        <v>234</v>
      </c>
      <c r="J7" s="27" t="s">
        <v>235</v>
      </c>
      <c r="K7" s="27" t="s">
        <v>236</v>
      </c>
      <c r="L7" s="27" t="s">
        <v>237</v>
      </c>
      <c r="M7" s="27" t="s">
        <v>25</v>
      </c>
      <c r="N7" s="27" t="s">
        <v>238</v>
      </c>
      <c r="O7" s="27" t="s">
        <v>239</v>
      </c>
      <c r="P7" s="27" t="s">
        <v>240</v>
      </c>
      <c r="Q7" s="27" t="s">
        <v>241</v>
      </c>
      <c r="R7" s="27" t="s">
        <v>242</v>
      </c>
      <c r="S7" s="27" t="s">
        <v>243</v>
      </c>
      <c r="T7" s="27" t="s">
        <v>244</v>
      </c>
      <c r="U7" s="27" t="s">
        <v>245</v>
      </c>
      <c r="V7" s="27" t="s">
        <v>246</v>
      </c>
      <c r="W7" s="27" t="s">
        <v>247</v>
      </c>
      <c r="X7" s="27" t="s">
        <v>248</v>
      </c>
      <c r="Y7" s="27" t="s">
        <v>249</v>
      </c>
      <c r="Z7" s="27" t="s">
        <v>250</v>
      </c>
      <c r="AA7" s="27" t="s">
        <v>26</v>
      </c>
      <c r="AB7" s="27" t="s">
        <v>27</v>
      </c>
      <c r="AC7" s="27" t="s">
        <v>251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252</v>
      </c>
      <c r="AJ7" s="27" t="s">
        <v>253</v>
      </c>
      <c r="AK7" s="27" t="s">
        <v>254</v>
      </c>
      <c r="AL7" s="27" t="s">
        <v>33</v>
      </c>
      <c r="AM7" s="27" t="s">
        <v>34</v>
      </c>
      <c r="AN7" s="27" t="s">
        <v>255</v>
      </c>
      <c r="AO7" s="27" t="s">
        <v>256</v>
      </c>
      <c r="AP7" s="27" t="s">
        <v>35</v>
      </c>
      <c r="AQ7" s="27" t="s">
        <v>257</v>
      </c>
      <c r="AR7" s="27" t="s">
        <v>258</v>
      </c>
      <c r="AS7" s="27" t="s">
        <v>259</v>
      </c>
      <c r="AT7" s="27" t="s">
        <v>260</v>
      </c>
      <c r="AU7" s="150" t="s">
        <v>36</v>
      </c>
      <c r="AV7" s="27" t="s">
        <v>261</v>
      </c>
      <c r="AW7" s="27" t="s">
        <v>262</v>
      </c>
      <c r="AX7" s="27" t="s">
        <v>263</v>
      </c>
      <c r="AY7" s="27" t="s">
        <v>264</v>
      </c>
      <c r="AZ7" s="27" t="s">
        <v>265</v>
      </c>
      <c r="BA7" s="27" t="s">
        <v>266</v>
      </c>
      <c r="BB7" s="27" t="s">
        <v>267</v>
      </c>
      <c r="BC7" s="27" t="s">
        <v>268</v>
      </c>
      <c r="BD7" s="27" t="s">
        <v>269</v>
      </c>
      <c r="BE7" s="27" t="s">
        <v>37</v>
      </c>
      <c r="BF7" s="27" t="s">
        <v>38</v>
      </c>
      <c r="BG7" s="27" t="s">
        <v>270</v>
      </c>
      <c r="BH7" s="27" t="s">
        <v>271</v>
      </c>
      <c r="BI7" s="27" t="s">
        <v>272</v>
      </c>
      <c r="BJ7" s="27" t="s">
        <v>273</v>
      </c>
      <c r="BK7" s="27" t="s">
        <v>274</v>
      </c>
      <c r="BL7" s="27" t="s">
        <v>275</v>
      </c>
      <c r="BM7" s="27" t="s">
        <v>276</v>
      </c>
      <c r="BN7" s="27" t="s">
        <v>277</v>
      </c>
      <c r="BO7" s="27" t="s">
        <v>278</v>
      </c>
      <c r="BP7" s="37"/>
      <c r="BQ7" s="56" t="s">
        <v>39</v>
      </c>
      <c r="BR7" s="57" t="s">
        <v>40</v>
      </c>
      <c r="BS7" s="26" t="s">
        <v>41</v>
      </c>
      <c r="BT7" s="28" t="s">
        <v>42</v>
      </c>
      <c r="BU7" s="39" t="s">
        <v>43</v>
      </c>
    </row>
    <row r="8" spans="1:77" ht="52.5" customHeight="1">
      <c r="A8" s="170"/>
      <c r="B8" s="171"/>
      <c r="C8" s="48" t="s">
        <v>44</v>
      </c>
      <c r="D8" s="30" t="s">
        <v>279</v>
      </c>
      <c r="E8" s="30" t="s">
        <v>280</v>
      </c>
      <c r="F8" s="30" t="s">
        <v>281</v>
      </c>
      <c r="G8" s="30" t="s">
        <v>3</v>
      </c>
      <c r="H8" s="30" t="s">
        <v>4</v>
      </c>
      <c r="I8" s="30" t="s">
        <v>5</v>
      </c>
      <c r="J8" s="30" t="s">
        <v>282</v>
      </c>
      <c r="K8" s="30" t="s">
        <v>283</v>
      </c>
      <c r="L8" s="30" t="s">
        <v>284</v>
      </c>
      <c r="M8" s="30" t="s">
        <v>285</v>
      </c>
      <c r="N8" s="30" t="s">
        <v>286</v>
      </c>
      <c r="O8" s="30" t="s">
        <v>287</v>
      </c>
      <c r="P8" s="30" t="s">
        <v>288</v>
      </c>
      <c r="Q8" s="30" t="s">
        <v>289</v>
      </c>
      <c r="R8" s="30" t="s">
        <v>290</v>
      </c>
      <c r="S8" s="30" t="s">
        <v>291</v>
      </c>
      <c r="T8" s="30" t="s">
        <v>292</v>
      </c>
      <c r="U8" s="30" t="s">
        <v>293</v>
      </c>
      <c r="V8" s="30" t="s">
        <v>294</v>
      </c>
      <c r="W8" s="30" t="s">
        <v>295</v>
      </c>
      <c r="X8" s="30" t="s">
        <v>296</v>
      </c>
      <c r="Y8" s="30" t="s">
        <v>297</v>
      </c>
      <c r="Z8" s="30" t="s">
        <v>298</v>
      </c>
      <c r="AA8" s="30" t="s">
        <v>299</v>
      </c>
      <c r="AB8" s="30" t="s">
        <v>300</v>
      </c>
      <c r="AC8" s="30" t="s">
        <v>55</v>
      </c>
      <c r="AD8" s="30" t="s">
        <v>301</v>
      </c>
      <c r="AE8" s="30" t="s">
        <v>6</v>
      </c>
      <c r="AF8" s="30" t="s">
        <v>7</v>
      </c>
      <c r="AG8" s="30" t="s">
        <v>8</v>
      </c>
      <c r="AH8" s="30" t="s">
        <v>9</v>
      </c>
      <c r="AI8" s="30" t="s">
        <v>302</v>
      </c>
      <c r="AJ8" s="30" t="s">
        <v>303</v>
      </c>
      <c r="AK8" s="30" t="s">
        <v>304</v>
      </c>
      <c r="AL8" s="30" t="s">
        <v>10</v>
      </c>
      <c r="AM8" s="30" t="s">
        <v>11</v>
      </c>
      <c r="AN8" s="30" t="s">
        <v>305</v>
      </c>
      <c r="AO8" s="30" t="s">
        <v>306</v>
      </c>
      <c r="AP8" s="30" t="s">
        <v>12</v>
      </c>
      <c r="AQ8" s="30" t="s">
        <v>13</v>
      </c>
      <c r="AR8" s="30" t="s">
        <v>307</v>
      </c>
      <c r="AS8" s="30" t="s">
        <v>308</v>
      </c>
      <c r="AT8" s="30" t="s">
        <v>309</v>
      </c>
      <c r="AU8" s="149" t="s">
        <v>14</v>
      </c>
      <c r="AV8" s="30" t="s">
        <v>310</v>
      </c>
      <c r="AW8" s="30" t="s">
        <v>311</v>
      </c>
      <c r="AX8" s="30" t="s">
        <v>312</v>
      </c>
      <c r="AY8" s="30" t="s">
        <v>313</v>
      </c>
      <c r="AZ8" s="30" t="s">
        <v>314</v>
      </c>
      <c r="BA8" s="30" t="s">
        <v>315</v>
      </c>
      <c r="BB8" s="30" t="s">
        <v>316</v>
      </c>
      <c r="BC8" s="30" t="s">
        <v>317</v>
      </c>
      <c r="BD8" s="30" t="s">
        <v>318</v>
      </c>
      <c r="BE8" s="30" t="s">
        <v>15</v>
      </c>
      <c r="BF8" s="30" t="s">
        <v>16</v>
      </c>
      <c r="BG8" s="30" t="s">
        <v>17</v>
      </c>
      <c r="BH8" s="30" t="s">
        <v>319</v>
      </c>
      <c r="BI8" s="30" t="s">
        <v>320</v>
      </c>
      <c r="BJ8" s="30" t="s">
        <v>321</v>
      </c>
      <c r="BK8" s="30" t="s">
        <v>322</v>
      </c>
      <c r="BL8" s="30" t="s">
        <v>323</v>
      </c>
      <c r="BM8" s="30" t="s">
        <v>324</v>
      </c>
      <c r="BN8" s="30" t="s">
        <v>325</v>
      </c>
      <c r="BO8" s="30" t="s">
        <v>326</v>
      </c>
      <c r="BP8" s="37" t="s">
        <v>1</v>
      </c>
      <c r="BQ8" s="29" t="s">
        <v>99</v>
      </c>
      <c r="BR8" s="37" t="s">
        <v>45</v>
      </c>
      <c r="BS8" s="25" t="s">
        <v>46</v>
      </c>
      <c r="BT8" s="25" t="s">
        <v>47</v>
      </c>
      <c r="BU8" s="39" t="s">
        <v>48</v>
      </c>
    </row>
    <row r="9" spans="1:77" ht="17.25" customHeight="1">
      <c r="A9" s="172"/>
      <c r="B9" s="173"/>
      <c r="C9" s="50" t="s">
        <v>49</v>
      </c>
      <c r="D9" s="27" t="s">
        <v>230</v>
      </c>
      <c r="E9" s="27" t="s">
        <v>231</v>
      </c>
      <c r="F9" s="27" t="s">
        <v>232</v>
      </c>
      <c r="G9" s="27" t="s">
        <v>24</v>
      </c>
      <c r="H9" s="27" t="s">
        <v>233</v>
      </c>
      <c r="I9" s="27" t="s">
        <v>234</v>
      </c>
      <c r="J9" s="27" t="s">
        <v>235</v>
      </c>
      <c r="K9" s="27" t="s">
        <v>236</v>
      </c>
      <c r="L9" s="27" t="s">
        <v>237</v>
      </c>
      <c r="M9" s="27" t="s">
        <v>25</v>
      </c>
      <c r="N9" s="27" t="s">
        <v>238</v>
      </c>
      <c r="O9" s="27" t="s">
        <v>239</v>
      </c>
      <c r="P9" s="27" t="s">
        <v>240</v>
      </c>
      <c r="Q9" s="27" t="s">
        <v>241</v>
      </c>
      <c r="R9" s="27" t="s">
        <v>242</v>
      </c>
      <c r="S9" s="27" t="s">
        <v>243</v>
      </c>
      <c r="T9" s="27" t="s">
        <v>244</v>
      </c>
      <c r="U9" s="27" t="s">
        <v>245</v>
      </c>
      <c r="V9" s="27" t="s">
        <v>246</v>
      </c>
      <c r="W9" s="27" t="s">
        <v>247</v>
      </c>
      <c r="X9" s="27" t="s">
        <v>248</v>
      </c>
      <c r="Y9" s="27" t="s">
        <v>249</v>
      </c>
      <c r="Z9" s="27" t="s">
        <v>250</v>
      </c>
      <c r="AA9" s="27" t="s">
        <v>26</v>
      </c>
      <c r="AB9" s="27" t="s">
        <v>27</v>
      </c>
      <c r="AC9" s="27" t="s">
        <v>251</v>
      </c>
      <c r="AD9" s="27" t="s">
        <v>28</v>
      </c>
      <c r="AE9" s="27" t="s">
        <v>29</v>
      </c>
      <c r="AF9" s="27" t="s">
        <v>30</v>
      </c>
      <c r="AG9" s="27" t="s">
        <v>31</v>
      </c>
      <c r="AH9" s="27" t="s">
        <v>32</v>
      </c>
      <c r="AI9" s="27" t="s">
        <v>252</v>
      </c>
      <c r="AJ9" s="27" t="s">
        <v>253</v>
      </c>
      <c r="AK9" s="27" t="s">
        <v>254</v>
      </c>
      <c r="AL9" s="27" t="s">
        <v>33</v>
      </c>
      <c r="AM9" s="27" t="s">
        <v>34</v>
      </c>
      <c r="AN9" s="27" t="s">
        <v>255</v>
      </c>
      <c r="AO9" s="27" t="s">
        <v>256</v>
      </c>
      <c r="AP9" s="27" t="s">
        <v>35</v>
      </c>
      <c r="AQ9" s="27" t="s">
        <v>257</v>
      </c>
      <c r="AR9" s="27" t="s">
        <v>258</v>
      </c>
      <c r="AS9" s="27" t="s">
        <v>259</v>
      </c>
      <c r="AT9" s="27" t="s">
        <v>260</v>
      </c>
      <c r="AU9" s="150" t="s">
        <v>36</v>
      </c>
      <c r="AV9" s="27" t="s">
        <v>261</v>
      </c>
      <c r="AW9" s="27" t="s">
        <v>262</v>
      </c>
      <c r="AX9" s="27" t="s">
        <v>263</v>
      </c>
      <c r="AY9" s="27" t="s">
        <v>264</v>
      </c>
      <c r="AZ9" s="27" t="s">
        <v>265</v>
      </c>
      <c r="BA9" s="27" t="s">
        <v>266</v>
      </c>
      <c r="BB9" s="27" t="s">
        <v>267</v>
      </c>
      <c r="BC9" s="27" t="s">
        <v>268</v>
      </c>
      <c r="BD9" s="27" t="s">
        <v>269</v>
      </c>
      <c r="BE9" s="27" t="s">
        <v>37</v>
      </c>
      <c r="BF9" s="27" t="s">
        <v>38</v>
      </c>
      <c r="BG9" s="27" t="s">
        <v>270</v>
      </c>
      <c r="BH9" s="27" t="s">
        <v>271</v>
      </c>
      <c r="BI9" s="27" t="s">
        <v>272</v>
      </c>
      <c r="BJ9" s="27" t="s">
        <v>273</v>
      </c>
      <c r="BK9" s="27" t="s">
        <v>274</v>
      </c>
      <c r="BL9" s="27" t="s">
        <v>275</v>
      </c>
      <c r="BM9" s="27" t="s">
        <v>276</v>
      </c>
      <c r="BN9" s="27" t="s">
        <v>277</v>
      </c>
      <c r="BO9" s="27" t="s">
        <v>278</v>
      </c>
      <c r="BP9" s="38" t="s">
        <v>50</v>
      </c>
      <c r="BQ9" s="40" t="s">
        <v>39</v>
      </c>
      <c r="BR9" s="38" t="s">
        <v>40</v>
      </c>
      <c r="BS9" s="41" t="s">
        <v>41</v>
      </c>
      <c r="BT9" s="40" t="s">
        <v>42</v>
      </c>
      <c r="BU9" s="42" t="s">
        <v>43</v>
      </c>
    </row>
    <row r="10" spans="1:77">
      <c r="A10" s="47" t="s">
        <v>98</v>
      </c>
      <c r="B10" s="48" t="s">
        <v>19</v>
      </c>
      <c r="C10" s="51" t="s">
        <v>44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99"/>
      <c r="BS10" s="34"/>
      <c r="BT10" s="34"/>
      <c r="BU10" s="35"/>
    </row>
    <row r="11" spans="1:77">
      <c r="A11" s="31" t="s">
        <v>406</v>
      </c>
      <c r="B11" s="101" t="s">
        <v>328</v>
      </c>
      <c r="C11" s="84" t="s">
        <v>122</v>
      </c>
      <c r="D11" s="78">
        <f>[6]S66!E5</f>
        <v>393255.91779376776</v>
      </c>
      <c r="E11" s="78">
        <f>[6]S66!F5</f>
        <v>0</v>
      </c>
      <c r="F11" s="78">
        <f>[6]S66!G5</f>
        <v>0</v>
      </c>
      <c r="G11" s="78">
        <f>[6]S66!H5</f>
        <v>0</v>
      </c>
      <c r="H11" s="78">
        <f>[6]S66!I5</f>
        <v>0</v>
      </c>
      <c r="I11" s="78">
        <f>[6]S66!J5</f>
        <v>0</v>
      </c>
      <c r="J11" s="78">
        <f>[6]S66!K5</f>
        <v>0</v>
      </c>
      <c r="K11" s="78">
        <f>[6]S66!L5</f>
        <v>0</v>
      </c>
      <c r="L11" s="78">
        <f>[6]S66!M5</f>
        <v>0</v>
      </c>
      <c r="M11" s="78">
        <f>[6]S66!N5</f>
        <v>0</v>
      </c>
      <c r="N11" s="78">
        <f>[6]S66!O5</f>
        <v>0</v>
      </c>
      <c r="O11" s="78">
        <f>[6]S66!P5</f>
        <v>0</v>
      </c>
      <c r="P11" s="78">
        <f>[6]S66!Q5</f>
        <v>0</v>
      </c>
      <c r="Q11" s="78">
        <f>[6]S66!R5</f>
        <v>0</v>
      </c>
      <c r="R11" s="78">
        <f>[6]S66!S5</f>
        <v>0</v>
      </c>
      <c r="S11" s="78">
        <f>[6]S66!T5</f>
        <v>0</v>
      </c>
      <c r="T11" s="78">
        <f>[6]S66!U5</f>
        <v>0</v>
      </c>
      <c r="U11" s="78">
        <f>[6]S66!V5</f>
        <v>0</v>
      </c>
      <c r="V11" s="78">
        <f>[6]S66!W5</f>
        <v>0</v>
      </c>
      <c r="W11" s="78">
        <f>[6]S66!X5</f>
        <v>0</v>
      </c>
      <c r="X11" s="78">
        <f>[6]S66!Y5</f>
        <v>0</v>
      </c>
      <c r="Y11" s="78">
        <f>[6]S66!Z5</f>
        <v>0</v>
      </c>
      <c r="Z11" s="78">
        <f>[6]S66!AA5</f>
        <v>0</v>
      </c>
      <c r="AA11" s="78">
        <f>[6]S66!AB5</f>
        <v>0</v>
      </c>
      <c r="AB11" s="78">
        <f>[6]S66!AC5</f>
        <v>0</v>
      </c>
      <c r="AC11" s="78">
        <f>[6]S66!AD5</f>
        <v>0</v>
      </c>
      <c r="AD11" s="78">
        <f>[6]S66!AE5</f>
        <v>0</v>
      </c>
      <c r="AE11" s="78">
        <f>[6]S66!AF5</f>
        <v>0</v>
      </c>
      <c r="AF11" s="78">
        <f>[6]S66!AG5</f>
        <v>0</v>
      </c>
      <c r="AG11" s="78">
        <f>[6]S66!AH5</f>
        <v>0</v>
      </c>
      <c r="AH11" s="78">
        <f>[6]S66!AI5</f>
        <v>0</v>
      </c>
      <c r="AI11" s="78">
        <f>[6]S66!AJ5</f>
        <v>0</v>
      </c>
      <c r="AJ11" s="78">
        <f>[6]S66!AK5</f>
        <v>0</v>
      </c>
      <c r="AK11" s="78">
        <f>[6]S66!AL5</f>
        <v>0</v>
      </c>
      <c r="AL11" s="78">
        <f>[6]S66!AM5</f>
        <v>0</v>
      </c>
      <c r="AM11" s="78">
        <f>[6]S66!AN5</f>
        <v>0</v>
      </c>
      <c r="AN11" s="78">
        <f>[6]S66!AO5</f>
        <v>0</v>
      </c>
      <c r="AO11" s="78">
        <f>[6]S66!AP5</f>
        <v>0</v>
      </c>
      <c r="AP11" s="78">
        <f>[6]S66!AQ5</f>
        <v>0</v>
      </c>
      <c r="AQ11" s="78">
        <f>[6]S66!AR5</f>
        <v>0</v>
      </c>
      <c r="AR11" s="78">
        <f>[6]S66!AS5</f>
        <v>0</v>
      </c>
      <c r="AS11" s="78">
        <f>[6]S66!AT5</f>
        <v>0</v>
      </c>
      <c r="AT11" s="78">
        <f>[6]S66!AU5</f>
        <v>0</v>
      </c>
      <c r="AU11" s="151">
        <f>[7]S66!AV5+[7]S66!AW5</f>
        <v>0</v>
      </c>
      <c r="AV11" s="78">
        <f>[6]S66!AX5</f>
        <v>0</v>
      </c>
      <c r="AW11" s="78">
        <f>[6]S66!AY5</f>
        <v>0</v>
      </c>
      <c r="AX11" s="78">
        <f>[6]S66!AZ5</f>
        <v>0</v>
      </c>
      <c r="AY11" s="78">
        <f>[6]S66!BA5</f>
        <v>0</v>
      </c>
      <c r="AZ11" s="78">
        <f>[6]S66!BB5</f>
        <v>0</v>
      </c>
      <c r="BA11" s="78">
        <f>[6]S66!BC5</f>
        <v>0</v>
      </c>
      <c r="BB11" s="78">
        <f>[6]S66!BD5</f>
        <v>0</v>
      </c>
      <c r="BC11" s="78">
        <f>[6]S66!BE5</f>
        <v>0</v>
      </c>
      <c r="BD11" s="78">
        <f>[6]S66!BF5</f>
        <v>0</v>
      </c>
      <c r="BE11" s="78">
        <f>[6]S66!BG5</f>
        <v>46.537581000000003</v>
      </c>
      <c r="BF11" s="78">
        <f>[6]S66!BH5</f>
        <v>1.6997549699999999</v>
      </c>
      <c r="BG11" s="78">
        <f>[6]S66!BI5</f>
        <v>0</v>
      </c>
      <c r="BH11" s="78">
        <f>[6]S66!BJ5</f>
        <v>0</v>
      </c>
      <c r="BI11" s="78">
        <f>[6]S66!BK5</f>
        <v>0</v>
      </c>
      <c r="BJ11" s="78">
        <f>[6]S66!BL5</f>
        <v>0</v>
      </c>
      <c r="BK11" s="78">
        <f>[6]S66!BM5</f>
        <v>0</v>
      </c>
      <c r="BL11" s="78">
        <f>[6]S66!BN5</f>
        <v>0</v>
      </c>
      <c r="BM11" s="78">
        <f>[6]S66!BO5</f>
        <v>0</v>
      </c>
      <c r="BN11" s="78">
        <f>[6]S66!BP5</f>
        <v>0</v>
      </c>
      <c r="BO11" s="78">
        <f>[6]S66!BQ5</f>
        <v>0</v>
      </c>
      <c r="BP11" s="120">
        <f t="shared" ref="BP11:BP74" si="0">SUM(D11:BO11)</f>
        <v>393304.15512973774</v>
      </c>
      <c r="BQ11" s="78">
        <f>[6]S66!BS5</f>
        <v>23277.619207743955</v>
      </c>
      <c r="BR11" s="120">
        <f>BQ11+BP11</f>
        <v>416581.77433748171</v>
      </c>
      <c r="BS11" s="78">
        <f>[6]S66!BV5</f>
        <v>69066.871230971825</v>
      </c>
      <c r="BT11" s="78">
        <f>[6]S66!BU5</f>
        <v>6438.0344345438716</v>
      </c>
      <c r="BU11" s="122">
        <f>BT11+BS11+BR11</f>
        <v>492086.6800029974</v>
      </c>
      <c r="BX11" s="83"/>
      <c r="BY11" s="15" t="s">
        <v>18</v>
      </c>
    </row>
    <row r="12" spans="1:77">
      <c r="A12" s="31" t="s">
        <v>407</v>
      </c>
      <c r="B12" s="101" t="s">
        <v>329</v>
      </c>
      <c r="C12" s="101" t="s">
        <v>123</v>
      </c>
      <c r="D12" s="78">
        <f>[6]S66!E6</f>
        <v>0</v>
      </c>
      <c r="E12" s="78">
        <f>[6]S66!F6</f>
        <v>5607.8041561880746</v>
      </c>
      <c r="F12" s="78">
        <f>[6]S66!G6</f>
        <v>0</v>
      </c>
      <c r="G12" s="78">
        <f>[6]S66!H6</f>
        <v>0</v>
      </c>
      <c r="H12" s="78">
        <f>[6]S66!I6</f>
        <v>0</v>
      </c>
      <c r="I12" s="78">
        <f>[6]S66!J6</f>
        <v>0</v>
      </c>
      <c r="J12" s="78">
        <f>[6]S66!K6</f>
        <v>0</v>
      </c>
      <c r="K12" s="78">
        <f>[6]S66!L6</f>
        <v>0</v>
      </c>
      <c r="L12" s="78">
        <f>[6]S66!M6</f>
        <v>0</v>
      </c>
      <c r="M12" s="78">
        <f>[6]S66!N6</f>
        <v>0</v>
      </c>
      <c r="N12" s="78">
        <f>[6]S66!O6</f>
        <v>0</v>
      </c>
      <c r="O12" s="78">
        <f>[6]S66!P6</f>
        <v>0</v>
      </c>
      <c r="P12" s="78">
        <f>[6]S66!Q6</f>
        <v>0</v>
      </c>
      <c r="Q12" s="78">
        <f>[6]S66!R6</f>
        <v>0</v>
      </c>
      <c r="R12" s="78">
        <f>[6]S66!S6</f>
        <v>0</v>
      </c>
      <c r="S12" s="78">
        <f>[6]S66!T6</f>
        <v>0</v>
      </c>
      <c r="T12" s="78">
        <f>[6]S66!U6</f>
        <v>0</v>
      </c>
      <c r="U12" s="78">
        <f>[6]S66!V6</f>
        <v>0</v>
      </c>
      <c r="V12" s="78">
        <f>[6]S66!W6</f>
        <v>0</v>
      </c>
      <c r="W12" s="78">
        <f>[6]S66!X6</f>
        <v>0</v>
      </c>
      <c r="X12" s="78">
        <f>[6]S66!Y6</f>
        <v>0</v>
      </c>
      <c r="Y12" s="78">
        <f>[6]S66!Z6</f>
        <v>0</v>
      </c>
      <c r="Z12" s="78">
        <f>[6]S66!AA6</f>
        <v>0</v>
      </c>
      <c r="AA12" s="78">
        <f>[6]S66!AB6</f>
        <v>0</v>
      </c>
      <c r="AB12" s="78">
        <f>[6]S66!AC6</f>
        <v>0</v>
      </c>
      <c r="AC12" s="78">
        <f>[6]S66!AD6</f>
        <v>0</v>
      </c>
      <c r="AD12" s="78">
        <f>[6]S66!AE6</f>
        <v>0</v>
      </c>
      <c r="AE12" s="78">
        <f>[6]S66!AF6</f>
        <v>0</v>
      </c>
      <c r="AF12" s="78">
        <f>[6]S66!AG6</f>
        <v>0</v>
      </c>
      <c r="AG12" s="78">
        <f>[6]S66!AH6</f>
        <v>0</v>
      </c>
      <c r="AH12" s="78">
        <f>[6]S66!AI6</f>
        <v>0</v>
      </c>
      <c r="AI12" s="78">
        <f>[6]S66!AJ6</f>
        <v>0</v>
      </c>
      <c r="AJ12" s="78">
        <f>[6]S66!AK6</f>
        <v>0</v>
      </c>
      <c r="AK12" s="78">
        <f>[6]S66!AL6</f>
        <v>0</v>
      </c>
      <c r="AL12" s="78">
        <f>[6]S66!AM6</f>
        <v>0</v>
      </c>
      <c r="AM12" s="78">
        <f>[6]S66!AN6</f>
        <v>0</v>
      </c>
      <c r="AN12" s="78">
        <f>[6]S66!AO6</f>
        <v>0</v>
      </c>
      <c r="AO12" s="78">
        <f>[6]S66!AP6</f>
        <v>0</v>
      </c>
      <c r="AP12" s="78">
        <f>[6]S66!AQ6</f>
        <v>0</v>
      </c>
      <c r="AQ12" s="78">
        <f>[6]S66!AR6</f>
        <v>0</v>
      </c>
      <c r="AR12" s="78">
        <f>[6]S66!AS6</f>
        <v>0</v>
      </c>
      <c r="AS12" s="78">
        <f>[6]S66!AT6</f>
        <v>0</v>
      </c>
      <c r="AT12" s="78">
        <f>[6]S66!AU6</f>
        <v>0</v>
      </c>
      <c r="AU12" s="151">
        <f>[7]S66!AV6+[7]S66!AW6</f>
        <v>0</v>
      </c>
      <c r="AV12" s="78">
        <f>[6]S66!AX6</f>
        <v>0</v>
      </c>
      <c r="AW12" s="78">
        <f>[6]S66!AY6</f>
        <v>0</v>
      </c>
      <c r="AX12" s="78">
        <f>[6]S66!AZ6</f>
        <v>0</v>
      </c>
      <c r="AY12" s="78">
        <f>[6]S66!BA6</f>
        <v>0</v>
      </c>
      <c r="AZ12" s="78">
        <f>[6]S66!BB6</f>
        <v>0</v>
      </c>
      <c r="BA12" s="78">
        <f>[6]S66!BC6</f>
        <v>0</v>
      </c>
      <c r="BB12" s="78">
        <f>[6]S66!BD6</f>
        <v>0</v>
      </c>
      <c r="BC12" s="78">
        <f>[6]S66!BE6</f>
        <v>0</v>
      </c>
      <c r="BD12" s="78">
        <f>[6]S66!BF6</f>
        <v>0</v>
      </c>
      <c r="BE12" s="78">
        <f>[6]S66!BG6</f>
        <v>0</v>
      </c>
      <c r="BF12" s="78">
        <f>[6]S66!BH6</f>
        <v>0</v>
      </c>
      <c r="BG12" s="78">
        <f>[6]S66!BI6</f>
        <v>0</v>
      </c>
      <c r="BH12" s="78">
        <f>[6]S66!BJ6</f>
        <v>0</v>
      </c>
      <c r="BI12" s="78">
        <f>[6]S66!BK6</f>
        <v>0</v>
      </c>
      <c r="BJ12" s="78">
        <f>[6]S66!BL6</f>
        <v>0</v>
      </c>
      <c r="BK12" s="78">
        <f>[6]S66!BM6</f>
        <v>0</v>
      </c>
      <c r="BL12" s="78">
        <f>[6]S66!BN6</f>
        <v>0</v>
      </c>
      <c r="BM12" s="78">
        <f>[6]S66!BO6</f>
        <v>0</v>
      </c>
      <c r="BN12" s="78">
        <f>[6]S66!BP6</f>
        <v>0</v>
      </c>
      <c r="BO12" s="78">
        <f>[6]S66!BQ6</f>
        <v>0</v>
      </c>
      <c r="BP12" s="120">
        <f t="shared" si="0"/>
        <v>5607.8041561880746</v>
      </c>
      <c r="BQ12" s="78">
        <f>[6]S66!BS6</f>
        <v>296.93962077450806</v>
      </c>
      <c r="BR12" s="120">
        <f t="shared" ref="BR12:BR74" si="1">BQ12+BP12</f>
        <v>5904.7437769625831</v>
      </c>
      <c r="BS12" s="78">
        <f>[6]S66!BV6</f>
        <v>955.91658788710993</v>
      </c>
      <c r="BT12" s="78">
        <f>[6]S66!BU6</f>
        <v>117.13234724292087</v>
      </c>
      <c r="BU12" s="122">
        <f t="shared" ref="BU12:BU75" si="2">BT12+BS12+BR12</f>
        <v>6977.7927120926142</v>
      </c>
      <c r="BX12" s="83"/>
    </row>
    <row r="13" spans="1:77">
      <c r="A13" s="31" t="s">
        <v>408</v>
      </c>
      <c r="B13" s="101" t="s">
        <v>357</v>
      </c>
      <c r="C13" s="101" t="s">
        <v>124</v>
      </c>
      <c r="D13" s="78">
        <f>[6]S66!E7</f>
        <v>0</v>
      </c>
      <c r="E13" s="78">
        <f>[6]S66!F7</f>
        <v>0</v>
      </c>
      <c r="F13" s="78">
        <f>[6]S66!G7</f>
        <v>12448.115119860387</v>
      </c>
      <c r="G13" s="78">
        <f>[6]S66!H7</f>
        <v>0</v>
      </c>
      <c r="H13" s="78">
        <f>[6]S66!I7</f>
        <v>0</v>
      </c>
      <c r="I13" s="78">
        <f>[6]S66!J7</f>
        <v>0</v>
      </c>
      <c r="J13" s="78">
        <f>[6]S66!K7</f>
        <v>0</v>
      </c>
      <c r="K13" s="78">
        <f>[6]S66!L7</f>
        <v>0</v>
      </c>
      <c r="L13" s="78">
        <f>[6]S66!M7</f>
        <v>0</v>
      </c>
      <c r="M13" s="78">
        <f>[6]S66!N7</f>
        <v>0</v>
      </c>
      <c r="N13" s="78">
        <f>[6]S66!O7</f>
        <v>0</v>
      </c>
      <c r="O13" s="78">
        <f>[6]S66!P7</f>
        <v>0</v>
      </c>
      <c r="P13" s="78">
        <f>[6]S66!Q7</f>
        <v>0</v>
      </c>
      <c r="Q13" s="78">
        <f>[6]S66!R7</f>
        <v>0</v>
      </c>
      <c r="R13" s="78">
        <f>[6]S66!S7</f>
        <v>0</v>
      </c>
      <c r="S13" s="78">
        <f>[6]S66!T7</f>
        <v>0</v>
      </c>
      <c r="T13" s="78">
        <f>[6]S66!U7</f>
        <v>0</v>
      </c>
      <c r="U13" s="78">
        <f>[6]S66!V7</f>
        <v>0</v>
      </c>
      <c r="V13" s="78">
        <f>[6]S66!W7</f>
        <v>0</v>
      </c>
      <c r="W13" s="78">
        <f>[6]S66!X7</f>
        <v>0</v>
      </c>
      <c r="X13" s="78">
        <f>[6]S66!Y7</f>
        <v>0</v>
      </c>
      <c r="Y13" s="78">
        <f>[6]S66!Z7</f>
        <v>0</v>
      </c>
      <c r="Z13" s="78">
        <f>[6]S66!AA7</f>
        <v>0</v>
      </c>
      <c r="AA13" s="78">
        <f>[6]S66!AB7</f>
        <v>0</v>
      </c>
      <c r="AB13" s="78">
        <f>[6]S66!AC7</f>
        <v>0</v>
      </c>
      <c r="AC13" s="78">
        <f>[6]S66!AD7</f>
        <v>0</v>
      </c>
      <c r="AD13" s="78">
        <f>[6]S66!AE7</f>
        <v>0</v>
      </c>
      <c r="AE13" s="78">
        <f>[6]S66!AF7</f>
        <v>0</v>
      </c>
      <c r="AF13" s="78">
        <f>[6]S66!AG7</f>
        <v>0</v>
      </c>
      <c r="AG13" s="78">
        <f>[6]S66!AH7</f>
        <v>0</v>
      </c>
      <c r="AH13" s="78">
        <f>[6]S66!AI7</f>
        <v>0</v>
      </c>
      <c r="AI13" s="78">
        <f>[6]S66!AJ7</f>
        <v>0</v>
      </c>
      <c r="AJ13" s="78">
        <f>[6]S66!AK7</f>
        <v>0</v>
      </c>
      <c r="AK13" s="78">
        <f>[6]S66!AL7</f>
        <v>0</v>
      </c>
      <c r="AL13" s="78">
        <f>[6]S66!AM7</f>
        <v>0</v>
      </c>
      <c r="AM13" s="78">
        <f>[6]S66!AN7</f>
        <v>0</v>
      </c>
      <c r="AN13" s="78">
        <f>[6]S66!AO7</f>
        <v>0</v>
      </c>
      <c r="AO13" s="78">
        <f>[6]S66!AP7</f>
        <v>0</v>
      </c>
      <c r="AP13" s="78">
        <f>[6]S66!AQ7</f>
        <v>0</v>
      </c>
      <c r="AQ13" s="78">
        <f>[6]S66!AR7</f>
        <v>0</v>
      </c>
      <c r="AR13" s="78">
        <f>[6]S66!AS7</f>
        <v>0</v>
      </c>
      <c r="AS13" s="78">
        <f>[6]S66!AT7</f>
        <v>0</v>
      </c>
      <c r="AT13" s="78">
        <f>[6]S66!AU7</f>
        <v>0</v>
      </c>
      <c r="AU13" s="151">
        <f>[7]S66!AV7+[7]S66!AW7</f>
        <v>0</v>
      </c>
      <c r="AV13" s="78">
        <f>[6]S66!AX7</f>
        <v>0</v>
      </c>
      <c r="AW13" s="78">
        <f>[6]S66!AY7</f>
        <v>0</v>
      </c>
      <c r="AX13" s="78">
        <f>[6]S66!AZ7</f>
        <v>0</v>
      </c>
      <c r="AY13" s="78">
        <f>[6]S66!BA7</f>
        <v>0</v>
      </c>
      <c r="AZ13" s="78">
        <f>[6]S66!BB7</f>
        <v>0</v>
      </c>
      <c r="BA13" s="78">
        <f>[6]S66!BC7</f>
        <v>0</v>
      </c>
      <c r="BB13" s="78">
        <f>[6]S66!BD7</f>
        <v>0</v>
      </c>
      <c r="BC13" s="78">
        <f>[6]S66!BE7</f>
        <v>0</v>
      </c>
      <c r="BD13" s="78">
        <f>[6]S66!BF7</f>
        <v>0</v>
      </c>
      <c r="BE13" s="78">
        <f>[6]S66!BG7</f>
        <v>0</v>
      </c>
      <c r="BF13" s="78">
        <f>[6]S66!BH7</f>
        <v>0</v>
      </c>
      <c r="BG13" s="78">
        <f>[6]S66!BI7</f>
        <v>0</v>
      </c>
      <c r="BH13" s="78">
        <f>[6]S66!BJ7</f>
        <v>0</v>
      </c>
      <c r="BI13" s="78">
        <f>[6]S66!BK7</f>
        <v>0</v>
      </c>
      <c r="BJ13" s="78">
        <f>[6]S66!BL7</f>
        <v>0</v>
      </c>
      <c r="BK13" s="78">
        <f>[6]S66!BM7</f>
        <v>0</v>
      </c>
      <c r="BL13" s="78">
        <f>[6]S66!BN7</f>
        <v>0</v>
      </c>
      <c r="BM13" s="78">
        <f>[6]S66!BO7</f>
        <v>0</v>
      </c>
      <c r="BN13" s="78">
        <f>[6]S66!BP7</f>
        <v>0</v>
      </c>
      <c r="BO13" s="78">
        <f>[6]S66!BQ7</f>
        <v>0</v>
      </c>
      <c r="BP13" s="120">
        <f t="shared" si="0"/>
        <v>12448.115119860387</v>
      </c>
      <c r="BQ13" s="78">
        <f>[6]S66!BS7</f>
        <v>1680.2927601358099</v>
      </c>
      <c r="BR13" s="120">
        <f t="shared" si="1"/>
        <v>14128.407879996197</v>
      </c>
      <c r="BS13" s="78">
        <f>[6]S66!BV7</f>
        <v>3134.1743653221065</v>
      </c>
      <c r="BT13" s="78">
        <f>[6]S66!BU7</f>
        <v>533.97255787561789</v>
      </c>
      <c r="BU13" s="122">
        <f t="shared" si="2"/>
        <v>17796.554803193922</v>
      </c>
      <c r="BX13" s="83"/>
    </row>
    <row r="14" spans="1:77">
      <c r="A14" s="31" t="s">
        <v>409</v>
      </c>
      <c r="B14" s="101" t="s">
        <v>358</v>
      </c>
      <c r="C14" s="101" t="s">
        <v>3</v>
      </c>
      <c r="D14" s="78">
        <f>[6]S66!E8</f>
        <v>0</v>
      </c>
      <c r="E14" s="78">
        <f>[6]S66!F8</f>
        <v>0</v>
      </c>
      <c r="F14" s="78">
        <f>[6]S66!G8</f>
        <v>0</v>
      </c>
      <c r="G14" s="78">
        <f>[6]S66!H8</f>
        <v>70859.013154359069</v>
      </c>
      <c r="H14" s="78">
        <f>[6]S66!I8</f>
        <v>0</v>
      </c>
      <c r="I14" s="78">
        <f>[6]S66!J8</f>
        <v>3.8314555349869979</v>
      </c>
      <c r="J14" s="78">
        <f>[6]S66!K8</f>
        <v>0</v>
      </c>
      <c r="K14" s="78">
        <f>[6]S66!L8</f>
        <v>0</v>
      </c>
      <c r="L14" s="78">
        <f>[6]S66!M8</f>
        <v>0</v>
      </c>
      <c r="M14" s="78">
        <f>[6]S66!N8</f>
        <v>0</v>
      </c>
      <c r="N14" s="78">
        <f>[6]S66!O8</f>
        <v>14.589996901923952</v>
      </c>
      <c r="O14" s="78">
        <f>[6]S66!P8</f>
        <v>0</v>
      </c>
      <c r="P14" s="78">
        <f>[6]S66!Q8</f>
        <v>0</v>
      </c>
      <c r="Q14" s="78">
        <f>[6]S66!R8</f>
        <v>1625.2012478961683</v>
      </c>
      <c r="R14" s="78">
        <f>[6]S66!S8</f>
        <v>363.49324596476924</v>
      </c>
      <c r="S14" s="78">
        <f>[6]S66!T8</f>
        <v>68.278971082765068</v>
      </c>
      <c r="T14" s="78">
        <f>[6]S66!U8</f>
        <v>0</v>
      </c>
      <c r="U14" s="78">
        <f>[6]S66!V8</f>
        <v>0</v>
      </c>
      <c r="V14" s="78">
        <f>[6]S66!W8</f>
        <v>0</v>
      </c>
      <c r="W14" s="78">
        <f>[6]S66!X8</f>
        <v>0</v>
      </c>
      <c r="X14" s="78">
        <f>[6]S66!Y8</f>
        <v>0</v>
      </c>
      <c r="Y14" s="78">
        <f>[6]S66!Z8</f>
        <v>29.266929519599557</v>
      </c>
      <c r="Z14" s="78">
        <f>[6]S66!AA8</f>
        <v>0</v>
      </c>
      <c r="AA14" s="78">
        <f>[6]S66!AB8</f>
        <v>0</v>
      </c>
      <c r="AB14" s="78">
        <f>[6]S66!AC8</f>
        <v>0</v>
      </c>
      <c r="AC14" s="78">
        <f>[6]S66!AD8</f>
        <v>9.3859894957429759</v>
      </c>
      <c r="AD14" s="78">
        <f>[6]S66!AE8</f>
        <v>0</v>
      </c>
      <c r="AE14" s="78">
        <f>[6]S66!AF8</f>
        <v>0</v>
      </c>
      <c r="AF14" s="78">
        <f>[6]S66!AG8</f>
        <v>6.6025820797234784</v>
      </c>
      <c r="AG14" s="78">
        <f>[6]S66!AH8</f>
        <v>3.1886928621107975</v>
      </c>
      <c r="AH14" s="78">
        <f>[6]S66!AI8</f>
        <v>0</v>
      </c>
      <c r="AI14" s="78">
        <f>[6]S66!AJ8</f>
        <v>0</v>
      </c>
      <c r="AJ14" s="78">
        <f>[6]S66!AK8</f>
        <v>0</v>
      </c>
      <c r="AK14" s="78">
        <f>[6]S66!AL8</f>
        <v>0</v>
      </c>
      <c r="AL14" s="78">
        <f>[6]S66!AM8</f>
        <v>0</v>
      </c>
      <c r="AM14" s="78">
        <f>[6]S66!AN8</f>
        <v>0</v>
      </c>
      <c r="AN14" s="78">
        <f>[6]S66!AO8</f>
        <v>0</v>
      </c>
      <c r="AO14" s="78">
        <f>[6]S66!AP8</f>
        <v>0</v>
      </c>
      <c r="AP14" s="78">
        <f>[6]S66!AQ8</f>
        <v>0</v>
      </c>
      <c r="AQ14" s="78">
        <f>[6]S66!AR8</f>
        <v>0</v>
      </c>
      <c r="AR14" s="78">
        <f>[6]S66!AS8</f>
        <v>0</v>
      </c>
      <c r="AS14" s="78">
        <f>[6]S66!AT8</f>
        <v>0</v>
      </c>
      <c r="AT14" s="78">
        <f>[6]S66!AU8</f>
        <v>0</v>
      </c>
      <c r="AU14" s="151">
        <f>[7]S66!AV8+[7]S66!AW8</f>
        <v>0</v>
      </c>
      <c r="AV14" s="78">
        <f>[6]S66!AX8</f>
        <v>0</v>
      </c>
      <c r="AW14" s="78">
        <f>[6]S66!AY8</f>
        <v>0</v>
      </c>
      <c r="AX14" s="78">
        <f>[6]S66!AZ8</f>
        <v>0</v>
      </c>
      <c r="AY14" s="78">
        <f>[6]S66!BA8</f>
        <v>0</v>
      </c>
      <c r="AZ14" s="78">
        <f>[6]S66!BB8</f>
        <v>0</v>
      </c>
      <c r="BA14" s="78">
        <f>[6]S66!BC8</f>
        <v>0</v>
      </c>
      <c r="BB14" s="78">
        <f>[6]S66!BD8</f>
        <v>0</v>
      </c>
      <c r="BC14" s="78">
        <f>[6]S66!BE8</f>
        <v>0</v>
      </c>
      <c r="BD14" s="78">
        <f>[6]S66!BF8</f>
        <v>0</v>
      </c>
      <c r="BE14" s="78">
        <f>[6]S66!BG8</f>
        <v>0</v>
      </c>
      <c r="BF14" s="78">
        <f>[6]S66!BH8</f>
        <v>0</v>
      </c>
      <c r="BG14" s="78">
        <f>[6]S66!BI8</f>
        <v>0</v>
      </c>
      <c r="BH14" s="78">
        <f>[6]S66!BJ8</f>
        <v>0</v>
      </c>
      <c r="BI14" s="78">
        <f>[6]S66!BK8</f>
        <v>0</v>
      </c>
      <c r="BJ14" s="78">
        <f>[6]S66!BL8</f>
        <v>0</v>
      </c>
      <c r="BK14" s="78">
        <f>[6]S66!BM8</f>
        <v>0</v>
      </c>
      <c r="BL14" s="78">
        <f>[6]S66!BN8</f>
        <v>0</v>
      </c>
      <c r="BM14" s="78">
        <f>[6]S66!BO8</f>
        <v>0</v>
      </c>
      <c r="BN14" s="78">
        <f>[6]S66!BP8</f>
        <v>0</v>
      </c>
      <c r="BO14" s="78">
        <f>[6]S66!BQ8</f>
        <v>0</v>
      </c>
      <c r="BP14" s="120">
        <f t="shared" si="0"/>
        <v>72982.852265696856</v>
      </c>
      <c r="BQ14" s="78">
        <f>[6]S66!BS8</f>
        <v>4260.3196492412972</v>
      </c>
      <c r="BR14" s="120">
        <f t="shared" si="1"/>
        <v>77243.171914938153</v>
      </c>
      <c r="BS14" s="78">
        <f>[6]S66!BV8</f>
        <v>2715.8021935658344</v>
      </c>
      <c r="BT14" s="78">
        <f>[6]S66!BU8</f>
        <v>6636.3161300633774</v>
      </c>
      <c r="BU14" s="122">
        <f t="shared" si="2"/>
        <v>86595.290238567366</v>
      </c>
      <c r="BX14" s="83"/>
    </row>
    <row r="15" spans="1:77">
      <c r="A15" s="31" t="s">
        <v>410</v>
      </c>
      <c r="B15" s="101" t="s">
        <v>330</v>
      </c>
      <c r="C15" s="101" t="s">
        <v>51</v>
      </c>
      <c r="D15" s="78">
        <f>[6]S66!E9</f>
        <v>108005.02103245845</v>
      </c>
      <c r="E15" s="78">
        <f>[6]S66!F9</f>
        <v>0</v>
      </c>
      <c r="F15" s="78">
        <f>[6]S66!G9</f>
        <v>0</v>
      </c>
      <c r="G15" s="78">
        <f>[6]S66!H9</f>
        <v>414.47927824532775</v>
      </c>
      <c r="H15" s="78">
        <f>[6]S66!I9</f>
        <v>101462.00080870165</v>
      </c>
      <c r="I15" s="78">
        <f>[6]S66!J9</f>
        <v>0</v>
      </c>
      <c r="J15" s="78">
        <f>[6]S66!K9</f>
        <v>0</v>
      </c>
      <c r="K15" s="78">
        <f>[6]S66!L9</f>
        <v>0</v>
      </c>
      <c r="L15" s="78">
        <f>[6]S66!M9</f>
        <v>0</v>
      </c>
      <c r="M15" s="78">
        <f>[6]S66!N9</f>
        <v>0</v>
      </c>
      <c r="N15" s="78">
        <f>[6]S66!O9</f>
        <v>29.511007962808549</v>
      </c>
      <c r="O15" s="78">
        <f>[6]S66!P9</f>
        <v>0</v>
      </c>
      <c r="P15" s="78">
        <f>[6]S66!Q9</f>
        <v>0</v>
      </c>
      <c r="Q15" s="78">
        <f>[6]S66!R9</f>
        <v>0</v>
      </c>
      <c r="R15" s="78">
        <f>[6]S66!S9</f>
        <v>0</v>
      </c>
      <c r="S15" s="78">
        <f>[6]S66!T9</f>
        <v>0</v>
      </c>
      <c r="T15" s="78">
        <f>[6]S66!U9</f>
        <v>0</v>
      </c>
      <c r="U15" s="78">
        <f>[6]S66!V9</f>
        <v>0</v>
      </c>
      <c r="V15" s="78">
        <f>[6]S66!W9</f>
        <v>0</v>
      </c>
      <c r="W15" s="78">
        <f>[6]S66!X9</f>
        <v>0</v>
      </c>
      <c r="X15" s="78">
        <f>[6]S66!Y9</f>
        <v>0</v>
      </c>
      <c r="Y15" s="78">
        <f>[6]S66!Z9</f>
        <v>2.6577306138394077</v>
      </c>
      <c r="Z15" s="78">
        <f>[6]S66!AA9</f>
        <v>5.8435424716563276</v>
      </c>
      <c r="AA15" s="78">
        <f>[6]S66!AB9</f>
        <v>0</v>
      </c>
      <c r="AB15" s="78">
        <f>[6]S66!AC9</f>
        <v>0</v>
      </c>
      <c r="AC15" s="78">
        <f>[6]S66!AD9</f>
        <v>28.442266459733052</v>
      </c>
      <c r="AD15" s="78">
        <f>[6]S66!AE9</f>
        <v>0</v>
      </c>
      <c r="AE15" s="78">
        <f>[6]S66!AF9</f>
        <v>0.54456930560770622</v>
      </c>
      <c r="AF15" s="78">
        <f>[6]S66!AG9</f>
        <v>0</v>
      </c>
      <c r="AG15" s="78">
        <f>[6]S66!AH9</f>
        <v>0</v>
      </c>
      <c r="AH15" s="78">
        <f>[6]S66!AI9</f>
        <v>0</v>
      </c>
      <c r="AI15" s="78">
        <f>[6]S66!AJ9</f>
        <v>0</v>
      </c>
      <c r="AJ15" s="78">
        <f>[6]S66!AK9</f>
        <v>0</v>
      </c>
      <c r="AK15" s="78">
        <f>[6]S66!AL9</f>
        <v>0</v>
      </c>
      <c r="AL15" s="78">
        <f>[6]S66!AM9</f>
        <v>0</v>
      </c>
      <c r="AM15" s="78">
        <f>[6]S66!AN9</f>
        <v>9.5533733283358835</v>
      </c>
      <c r="AN15" s="78">
        <f>[6]S66!AO9</f>
        <v>0</v>
      </c>
      <c r="AO15" s="78">
        <f>[6]S66!AP9</f>
        <v>0</v>
      </c>
      <c r="AP15" s="78">
        <f>[6]S66!AQ9</f>
        <v>0</v>
      </c>
      <c r="AQ15" s="78">
        <f>[6]S66!AR9</f>
        <v>0</v>
      </c>
      <c r="AR15" s="78">
        <f>[6]S66!AS9</f>
        <v>0</v>
      </c>
      <c r="AS15" s="78">
        <f>[6]S66!AT9</f>
        <v>0</v>
      </c>
      <c r="AT15" s="78">
        <f>[6]S66!AU9</f>
        <v>0</v>
      </c>
      <c r="AU15" s="151">
        <f>[7]S66!AV9+[7]S66!AW9</f>
        <v>0</v>
      </c>
      <c r="AV15" s="78">
        <f>[6]S66!AX9</f>
        <v>0</v>
      </c>
      <c r="AW15" s="78">
        <f>[6]S66!AY9</f>
        <v>0</v>
      </c>
      <c r="AX15" s="78">
        <f>[6]S66!AZ9</f>
        <v>0</v>
      </c>
      <c r="AY15" s="78">
        <f>[6]S66!BA9</f>
        <v>0</v>
      </c>
      <c r="AZ15" s="78">
        <f>[6]S66!BB9</f>
        <v>0</v>
      </c>
      <c r="BA15" s="78">
        <f>[6]S66!BC9</f>
        <v>0</v>
      </c>
      <c r="BB15" s="78">
        <f>[6]S66!BD9</f>
        <v>0</v>
      </c>
      <c r="BC15" s="78">
        <f>[6]S66!BE9</f>
        <v>0</v>
      </c>
      <c r="BD15" s="78">
        <f>[6]S66!BF9</f>
        <v>0</v>
      </c>
      <c r="BE15" s="78">
        <f>[6]S66!BG9</f>
        <v>0</v>
      </c>
      <c r="BF15" s="78">
        <f>[6]S66!BH9</f>
        <v>0</v>
      </c>
      <c r="BG15" s="78">
        <f>[6]S66!BI9</f>
        <v>0</v>
      </c>
      <c r="BH15" s="78">
        <f>[6]S66!BJ9</f>
        <v>0</v>
      </c>
      <c r="BI15" s="78">
        <f>[6]S66!BK9</f>
        <v>0</v>
      </c>
      <c r="BJ15" s="78">
        <f>[6]S66!BL9</f>
        <v>0</v>
      </c>
      <c r="BK15" s="78">
        <f>[6]S66!BM9</f>
        <v>0</v>
      </c>
      <c r="BL15" s="78">
        <f>[6]S66!BN9</f>
        <v>0</v>
      </c>
      <c r="BM15" s="78">
        <f>[6]S66!BO9</f>
        <v>0</v>
      </c>
      <c r="BN15" s="78">
        <f>[6]S66!BP9</f>
        <v>0</v>
      </c>
      <c r="BO15" s="78">
        <f>[6]S66!BQ9</f>
        <v>0</v>
      </c>
      <c r="BP15" s="120">
        <f t="shared" si="0"/>
        <v>209958.05360954738</v>
      </c>
      <c r="BQ15" s="78">
        <f>[6]S66!BS9</f>
        <v>93806.075091680264</v>
      </c>
      <c r="BR15" s="120">
        <f t="shared" si="1"/>
        <v>303764.12870122766</v>
      </c>
      <c r="BS15" s="78">
        <f>[6]S66!BV9</f>
        <v>110019.14418702843</v>
      </c>
      <c r="BT15" s="78">
        <f>[6]S66!BU9</f>
        <v>53122.492517224622</v>
      </c>
      <c r="BU15" s="122">
        <f t="shared" si="2"/>
        <v>466905.76540548075</v>
      </c>
      <c r="BX15" s="83"/>
    </row>
    <row r="16" spans="1:77">
      <c r="A16" s="31" t="s">
        <v>411</v>
      </c>
      <c r="B16" s="101" t="s">
        <v>331</v>
      </c>
      <c r="C16" s="101" t="s">
        <v>52</v>
      </c>
      <c r="D16" s="78">
        <f>[6]S66!E10</f>
        <v>103.88929780724254</v>
      </c>
      <c r="E16" s="78">
        <f>[6]S66!F10</f>
        <v>0</v>
      </c>
      <c r="F16" s="78">
        <f>[6]S66!G10</f>
        <v>0</v>
      </c>
      <c r="G16" s="78">
        <f>[6]S66!H10</f>
        <v>0</v>
      </c>
      <c r="H16" s="78">
        <f>[6]S66!I10</f>
        <v>0</v>
      </c>
      <c r="I16" s="78">
        <f>[6]S66!J10</f>
        <v>67538.328178225929</v>
      </c>
      <c r="J16" s="78">
        <f>[6]S66!K10</f>
        <v>0</v>
      </c>
      <c r="K16" s="78">
        <f>[6]S66!L10</f>
        <v>0</v>
      </c>
      <c r="L16" s="78">
        <f>[6]S66!M10</f>
        <v>0</v>
      </c>
      <c r="M16" s="78">
        <f>[6]S66!N10</f>
        <v>0</v>
      </c>
      <c r="N16" s="78">
        <f>[6]S66!O10</f>
        <v>81.284159815019166</v>
      </c>
      <c r="O16" s="78">
        <f>[6]S66!P10</f>
        <v>0</v>
      </c>
      <c r="P16" s="78">
        <f>[6]S66!Q10</f>
        <v>33.801135352465764</v>
      </c>
      <c r="Q16" s="78">
        <f>[6]S66!R10</f>
        <v>0</v>
      </c>
      <c r="R16" s="78">
        <f>[6]S66!S10</f>
        <v>0</v>
      </c>
      <c r="S16" s="78">
        <f>[6]S66!T10</f>
        <v>0</v>
      </c>
      <c r="T16" s="78">
        <f>[6]S66!U10</f>
        <v>0</v>
      </c>
      <c r="U16" s="78">
        <f>[6]S66!V10</f>
        <v>0</v>
      </c>
      <c r="V16" s="78">
        <f>[6]S66!W10</f>
        <v>0</v>
      </c>
      <c r="W16" s="78">
        <f>[6]S66!X10</f>
        <v>0</v>
      </c>
      <c r="X16" s="78">
        <f>[6]S66!Y10</f>
        <v>0</v>
      </c>
      <c r="Y16" s="78">
        <f>[6]S66!Z10</f>
        <v>401.50313563051986</v>
      </c>
      <c r="Z16" s="78">
        <f>[6]S66!AA10</f>
        <v>0</v>
      </c>
      <c r="AA16" s="78">
        <f>[6]S66!AB10</f>
        <v>0</v>
      </c>
      <c r="AB16" s="78">
        <f>[6]S66!AC10</f>
        <v>0</v>
      </c>
      <c r="AC16" s="78">
        <f>[6]S66!AD10</f>
        <v>0</v>
      </c>
      <c r="AD16" s="78">
        <f>[6]S66!AE10</f>
        <v>0</v>
      </c>
      <c r="AE16" s="78">
        <f>[6]S66!AF10</f>
        <v>0</v>
      </c>
      <c r="AF16" s="78">
        <f>[6]S66!AG10</f>
        <v>0</v>
      </c>
      <c r="AG16" s="78">
        <f>[6]S66!AH10</f>
        <v>0</v>
      </c>
      <c r="AH16" s="78">
        <f>[6]S66!AI10</f>
        <v>0</v>
      </c>
      <c r="AI16" s="78">
        <f>[6]S66!AJ10</f>
        <v>0</v>
      </c>
      <c r="AJ16" s="78">
        <f>[6]S66!AK10</f>
        <v>0</v>
      </c>
      <c r="AK16" s="78">
        <f>[6]S66!AL10</f>
        <v>0</v>
      </c>
      <c r="AL16" s="78">
        <f>[6]S66!AM10</f>
        <v>0</v>
      </c>
      <c r="AM16" s="78">
        <f>[6]S66!AN10</f>
        <v>0</v>
      </c>
      <c r="AN16" s="78">
        <f>[6]S66!AO10</f>
        <v>0</v>
      </c>
      <c r="AO16" s="78">
        <f>[6]S66!AP10</f>
        <v>0</v>
      </c>
      <c r="AP16" s="78">
        <f>[6]S66!AQ10</f>
        <v>0</v>
      </c>
      <c r="AQ16" s="78">
        <f>[6]S66!AR10</f>
        <v>0</v>
      </c>
      <c r="AR16" s="78">
        <f>[6]S66!AS10</f>
        <v>0</v>
      </c>
      <c r="AS16" s="78">
        <f>[6]S66!AT10</f>
        <v>0</v>
      </c>
      <c r="AT16" s="78">
        <f>[6]S66!AU10</f>
        <v>0</v>
      </c>
      <c r="AU16" s="151">
        <f>[7]S66!AV10+[7]S66!AW10</f>
        <v>0</v>
      </c>
      <c r="AV16" s="78">
        <f>[6]S66!AX10</f>
        <v>0</v>
      </c>
      <c r="AW16" s="78">
        <f>[6]S66!AY10</f>
        <v>0</v>
      </c>
      <c r="AX16" s="78">
        <f>[6]S66!AZ10</f>
        <v>0</v>
      </c>
      <c r="AY16" s="78">
        <f>[6]S66!BA10</f>
        <v>0</v>
      </c>
      <c r="AZ16" s="78">
        <f>[6]S66!BB10</f>
        <v>0</v>
      </c>
      <c r="BA16" s="78">
        <f>[6]S66!BC10</f>
        <v>0</v>
      </c>
      <c r="BB16" s="78">
        <f>[6]S66!BD10</f>
        <v>0</v>
      </c>
      <c r="BC16" s="78">
        <f>[6]S66!BE10</f>
        <v>0</v>
      </c>
      <c r="BD16" s="78">
        <f>[6]S66!BF10</f>
        <v>0</v>
      </c>
      <c r="BE16" s="78">
        <f>[6]S66!BG10</f>
        <v>0</v>
      </c>
      <c r="BF16" s="78">
        <f>[6]S66!BH10</f>
        <v>0</v>
      </c>
      <c r="BG16" s="78">
        <f>[6]S66!BI10</f>
        <v>0</v>
      </c>
      <c r="BH16" s="78">
        <f>[6]S66!BJ10</f>
        <v>0</v>
      </c>
      <c r="BI16" s="78">
        <f>[6]S66!BK10</f>
        <v>0</v>
      </c>
      <c r="BJ16" s="78">
        <f>[6]S66!BL10</f>
        <v>0</v>
      </c>
      <c r="BK16" s="78">
        <f>[6]S66!BM10</f>
        <v>0</v>
      </c>
      <c r="BL16" s="78">
        <f>[6]S66!BN10</f>
        <v>0</v>
      </c>
      <c r="BM16" s="78">
        <f>[6]S66!BO10</f>
        <v>0</v>
      </c>
      <c r="BN16" s="78">
        <f>[6]S66!BP10</f>
        <v>0</v>
      </c>
      <c r="BO16" s="78">
        <f>[6]S66!BQ10</f>
        <v>0</v>
      </c>
      <c r="BP16" s="120">
        <f t="shared" si="0"/>
        <v>68158.805906831185</v>
      </c>
      <c r="BQ16" s="78">
        <f>[6]S66!BS10</f>
        <v>84955.026657083377</v>
      </c>
      <c r="BR16" s="120">
        <f t="shared" si="1"/>
        <v>153113.83256391456</v>
      </c>
      <c r="BS16" s="78">
        <f>[6]S66!BV10</f>
        <v>27748.472496191207</v>
      </c>
      <c r="BT16" s="78">
        <f>[6]S66!BU10</f>
        <v>19693.514167310452</v>
      </c>
      <c r="BU16" s="122">
        <f t="shared" si="2"/>
        <v>200555.81922741621</v>
      </c>
      <c r="BX16" s="83"/>
    </row>
    <row r="17" spans="1:76">
      <c r="A17" s="31" t="s">
        <v>412</v>
      </c>
      <c r="B17" s="101" t="s">
        <v>359</v>
      </c>
      <c r="C17" s="101" t="s">
        <v>125</v>
      </c>
      <c r="D17" s="78">
        <f>[6]S66!E11</f>
        <v>0</v>
      </c>
      <c r="E17" s="78">
        <f>[6]S66!F11</f>
        <v>0</v>
      </c>
      <c r="F17" s="78">
        <f>[6]S66!G11</f>
        <v>0</v>
      </c>
      <c r="G17" s="78">
        <f>[6]S66!H11</f>
        <v>0</v>
      </c>
      <c r="H17" s="78">
        <f>[6]S66!I11</f>
        <v>0</v>
      </c>
      <c r="I17" s="78">
        <f>[6]S66!J11</f>
        <v>32.843390401443152</v>
      </c>
      <c r="J17" s="78">
        <f>[6]S66!K11</f>
        <v>7767.8345237838221</v>
      </c>
      <c r="K17" s="78">
        <f>[6]S66!L11</f>
        <v>216.59004522775169</v>
      </c>
      <c r="L17" s="78">
        <f>[6]S66!M11</f>
        <v>0</v>
      </c>
      <c r="M17" s="78">
        <f>[6]S66!N11</f>
        <v>0</v>
      </c>
      <c r="N17" s="78">
        <f>[6]S66!O11</f>
        <v>0.40367580361054411</v>
      </c>
      <c r="O17" s="78">
        <f>[6]S66!P11</f>
        <v>0</v>
      </c>
      <c r="P17" s="78">
        <f>[6]S66!Q11</f>
        <v>0</v>
      </c>
      <c r="Q17" s="78">
        <f>[6]S66!R11</f>
        <v>0</v>
      </c>
      <c r="R17" s="78">
        <f>[6]S66!S11</f>
        <v>0</v>
      </c>
      <c r="S17" s="78">
        <f>[6]S66!T11</f>
        <v>122.05384084662788</v>
      </c>
      <c r="T17" s="78">
        <f>[6]S66!U11</f>
        <v>0</v>
      </c>
      <c r="U17" s="78">
        <f>[6]S66!V11</f>
        <v>0</v>
      </c>
      <c r="V17" s="78">
        <f>[6]S66!W11</f>
        <v>0</v>
      </c>
      <c r="W17" s="78">
        <f>[6]S66!X11</f>
        <v>0</v>
      </c>
      <c r="X17" s="78">
        <f>[6]S66!Y11</f>
        <v>0</v>
      </c>
      <c r="Y17" s="78">
        <f>[6]S66!Z11</f>
        <v>817.41494341274449</v>
      </c>
      <c r="Z17" s="78">
        <f>[6]S66!AA11</f>
        <v>0</v>
      </c>
      <c r="AA17" s="78">
        <f>[6]S66!AB11</f>
        <v>0</v>
      </c>
      <c r="AB17" s="78">
        <f>[6]S66!AC11</f>
        <v>0</v>
      </c>
      <c r="AC17" s="78">
        <f>[6]S66!AD11</f>
        <v>0</v>
      </c>
      <c r="AD17" s="78">
        <f>[6]S66!AE11</f>
        <v>0</v>
      </c>
      <c r="AE17" s="78">
        <f>[6]S66!AF11</f>
        <v>0</v>
      </c>
      <c r="AF17" s="78">
        <f>[6]S66!AG11</f>
        <v>0</v>
      </c>
      <c r="AG17" s="78">
        <f>[6]S66!AH11</f>
        <v>0</v>
      </c>
      <c r="AH17" s="78">
        <f>[6]S66!AI11</f>
        <v>0</v>
      </c>
      <c r="AI17" s="78">
        <f>[6]S66!AJ11</f>
        <v>0</v>
      </c>
      <c r="AJ17" s="78">
        <f>[6]S66!AK11</f>
        <v>0</v>
      </c>
      <c r="AK17" s="78">
        <f>[6]S66!AL11</f>
        <v>0</v>
      </c>
      <c r="AL17" s="78">
        <f>[6]S66!AM11</f>
        <v>0</v>
      </c>
      <c r="AM17" s="78">
        <f>[6]S66!AN11</f>
        <v>0</v>
      </c>
      <c r="AN17" s="78">
        <f>[6]S66!AO11</f>
        <v>0</v>
      </c>
      <c r="AO17" s="78">
        <f>[6]S66!AP11</f>
        <v>0</v>
      </c>
      <c r="AP17" s="78">
        <f>[6]S66!AQ11</f>
        <v>0</v>
      </c>
      <c r="AQ17" s="78">
        <f>[6]S66!AR11</f>
        <v>0</v>
      </c>
      <c r="AR17" s="78">
        <f>[6]S66!AS11</f>
        <v>0</v>
      </c>
      <c r="AS17" s="78">
        <f>[6]S66!AT11</f>
        <v>0</v>
      </c>
      <c r="AT17" s="78">
        <f>[6]S66!AU11</f>
        <v>0</v>
      </c>
      <c r="AU17" s="151">
        <f>[7]S66!AV11+[7]S66!AW11</f>
        <v>0</v>
      </c>
      <c r="AV17" s="78">
        <f>[6]S66!AX11</f>
        <v>0</v>
      </c>
      <c r="AW17" s="78">
        <f>[6]S66!AY11</f>
        <v>0</v>
      </c>
      <c r="AX17" s="78">
        <f>[6]S66!AZ11</f>
        <v>0</v>
      </c>
      <c r="AY17" s="78">
        <f>[6]S66!BA11</f>
        <v>0</v>
      </c>
      <c r="AZ17" s="78">
        <f>[6]S66!BB11</f>
        <v>0</v>
      </c>
      <c r="BA17" s="78">
        <f>[6]S66!BC11</f>
        <v>0</v>
      </c>
      <c r="BB17" s="78">
        <f>[6]S66!BD11</f>
        <v>0</v>
      </c>
      <c r="BC17" s="78">
        <f>[6]S66!BE11</f>
        <v>0</v>
      </c>
      <c r="BD17" s="78">
        <f>[6]S66!BF11</f>
        <v>0</v>
      </c>
      <c r="BE17" s="78">
        <f>[6]S66!BG11</f>
        <v>0</v>
      </c>
      <c r="BF17" s="78">
        <f>[6]S66!BH11</f>
        <v>0</v>
      </c>
      <c r="BG17" s="78">
        <f>[6]S66!BI11</f>
        <v>0</v>
      </c>
      <c r="BH17" s="78">
        <f>[6]S66!BJ11</f>
        <v>0</v>
      </c>
      <c r="BI17" s="78">
        <f>[6]S66!BK11</f>
        <v>0</v>
      </c>
      <c r="BJ17" s="78">
        <f>[6]S66!BL11</f>
        <v>0</v>
      </c>
      <c r="BK17" s="78">
        <f>[6]S66!BM11</f>
        <v>0</v>
      </c>
      <c r="BL17" s="78">
        <f>[6]S66!BN11</f>
        <v>0</v>
      </c>
      <c r="BM17" s="78">
        <f>[6]S66!BO11</f>
        <v>0</v>
      </c>
      <c r="BN17" s="78">
        <f>[6]S66!BP11</f>
        <v>0</v>
      </c>
      <c r="BO17" s="78">
        <f>[6]S66!BQ11</f>
        <v>0</v>
      </c>
      <c r="BP17" s="120">
        <f t="shared" si="0"/>
        <v>8957.1404194759998</v>
      </c>
      <c r="BQ17" s="78">
        <f>[6]S66!BS11</f>
        <v>9736.4463660057245</v>
      </c>
      <c r="BR17" s="120">
        <f t="shared" si="1"/>
        <v>18693.586785481726</v>
      </c>
      <c r="BS17" s="78">
        <f>[6]S66!BV11</f>
        <v>7873.0747606184796</v>
      </c>
      <c r="BT17" s="78">
        <f>[6]S66!BU11</f>
        <v>2263.1459616385973</v>
      </c>
      <c r="BU17" s="122">
        <f t="shared" si="2"/>
        <v>28829.807507738802</v>
      </c>
      <c r="BX17" s="83"/>
    </row>
    <row r="18" spans="1:76">
      <c r="A18" s="31" t="s">
        <v>413</v>
      </c>
      <c r="B18" s="101" t="s">
        <v>332</v>
      </c>
      <c r="C18" s="101" t="s">
        <v>126</v>
      </c>
      <c r="D18" s="78">
        <f>[6]S66!E12</f>
        <v>0</v>
      </c>
      <c r="E18" s="78">
        <f>[6]S66!F12</f>
        <v>0</v>
      </c>
      <c r="F18" s="78">
        <f>[6]S66!G12</f>
        <v>0</v>
      </c>
      <c r="G18" s="78">
        <f>[6]S66!H12</f>
        <v>0</v>
      </c>
      <c r="H18" s="78">
        <f>[6]S66!I12</f>
        <v>0</v>
      </c>
      <c r="I18" s="78">
        <f>[6]S66!J12</f>
        <v>364.7941103939516</v>
      </c>
      <c r="J18" s="78">
        <f>[6]S66!K12</f>
        <v>0</v>
      </c>
      <c r="K18" s="78">
        <f>[6]S66!L12</f>
        <v>9380.9480143429864</v>
      </c>
      <c r="L18" s="78">
        <f>[6]S66!M12</f>
        <v>1291.848722474801</v>
      </c>
      <c r="M18" s="78">
        <f>[6]S66!N12</f>
        <v>0</v>
      </c>
      <c r="N18" s="78">
        <f>[6]S66!O12</f>
        <v>1.4820668789701403</v>
      </c>
      <c r="O18" s="78">
        <f>[6]S66!P12</f>
        <v>0</v>
      </c>
      <c r="P18" s="78">
        <f>[6]S66!Q12</f>
        <v>1.2092094176970791</v>
      </c>
      <c r="Q18" s="78">
        <f>[6]S66!R12</f>
        <v>118.5186961483041</v>
      </c>
      <c r="R18" s="78">
        <f>[6]S66!S12</f>
        <v>0</v>
      </c>
      <c r="S18" s="78">
        <f>[6]S66!T12</f>
        <v>0</v>
      </c>
      <c r="T18" s="78">
        <f>[6]S66!U12</f>
        <v>0</v>
      </c>
      <c r="U18" s="78">
        <f>[6]S66!V12</f>
        <v>0</v>
      </c>
      <c r="V18" s="78">
        <f>[6]S66!W12</f>
        <v>0</v>
      </c>
      <c r="W18" s="78">
        <f>[6]S66!X12</f>
        <v>0</v>
      </c>
      <c r="X18" s="78">
        <f>[6]S66!Y12</f>
        <v>0</v>
      </c>
      <c r="Y18" s="78">
        <f>[6]S66!Z12</f>
        <v>6.6974811468753073</v>
      </c>
      <c r="Z18" s="78">
        <f>[6]S66!AA12</f>
        <v>30.727261059321343</v>
      </c>
      <c r="AA18" s="78">
        <f>[6]S66!AB12</f>
        <v>0</v>
      </c>
      <c r="AB18" s="78">
        <f>[6]S66!AC12</f>
        <v>0</v>
      </c>
      <c r="AC18" s="78">
        <f>[6]S66!AD12</f>
        <v>100.45610668789833</v>
      </c>
      <c r="AD18" s="78">
        <f>[6]S66!AE12</f>
        <v>0</v>
      </c>
      <c r="AE18" s="78">
        <f>[6]S66!AF12</f>
        <v>0</v>
      </c>
      <c r="AF18" s="78">
        <f>[6]S66!AG12</f>
        <v>5.8541292853604352</v>
      </c>
      <c r="AG18" s="78">
        <f>[6]S66!AH12</f>
        <v>0</v>
      </c>
      <c r="AH18" s="78">
        <f>[6]S66!AI12</f>
        <v>0</v>
      </c>
      <c r="AI18" s="78">
        <f>[6]S66!AJ12</f>
        <v>0</v>
      </c>
      <c r="AJ18" s="78">
        <f>[6]S66!AK12</f>
        <v>0</v>
      </c>
      <c r="AK18" s="78">
        <f>[6]S66!AL12</f>
        <v>0</v>
      </c>
      <c r="AL18" s="78">
        <f>[6]S66!AM12</f>
        <v>0</v>
      </c>
      <c r="AM18" s="78">
        <f>[6]S66!AN12</f>
        <v>0</v>
      </c>
      <c r="AN18" s="78">
        <f>[6]S66!AO12</f>
        <v>0</v>
      </c>
      <c r="AO18" s="78">
        <f>[6]S66!AP12</f>
        <v>0</v>
      </c>
      <c r="AP18" s="78">
        <f>[6]S66!AQ12</f>
        <v>0</v>
      </c>
      <c r="AQ18" s="78">
        <f>[6]S66!AR12</f>
        <v>0</v>
      </c>
      <c r="AR18" s="78">
        <f>[6]S66!AS12</f>
        <v>0</v>
      </c>
      <c r="AS18" s="78">
        <f>[6]S66!AT12</f>
        <v>0</v>
      </c>
      <c r="AT18" s="78">
        <f>[6]S66!AU12</f>
        <v>0</v>
      </c>
      <c r="AU18" s="151">
        <f>[7]S66!AV12+[7]S66!AW12</f>
        <v>0</v>
      </c>
      <c r="AV18" s="78">
        <f>[6]S66!AX12</f>
        <v>0</v>
      </c>
      <c r="AW18" s="78">
        <f>[6]S66!AY12</f>
        <v>0</v>
      </c>
      <c r="AX18" s="78">
        <f>[6]S66!AZ12</f>
        <v>0</v>
      </c>
      <c r="AY18" s="78">
        <f>[6]S66!BA12</f>
        <v>0</v>
      </c>
      <c r="AZ18" s="78">
        <f>[6]S66!BB12</f>
        <v>0</v>
      </c>
      <c r="BA18" s="78">
        <f>[6]S66!BC12</f>
        <v>0</v>
      </c>
      <c r="BB18" s="78">
        <f>[6]S66!BD12</f>
        <v>0</v>
      </c>
      <c r="BC18" s="78">
        <f>[6]S66!BE12</f>
        <v>0</v>
      </c>
      <c r="BD18" s="78">
        <f>[6]S66!BF12</f>
        <v>0</v>
      </c>
      <c r="BE18" s="78">
        <f>[6]S66!BG12</f>
        <v>0</v>
      </c>
      <c r="BF18" s="78">
        <f>[6]S66!BH12</f>
        <v>0</v>
      </c>
      <c r="BG18" s="78">
        <f>[6]S66!BI12</f>
        <v>0</v>
      </c>
      <c r="BH18" s="78">
        <f>[6]S66!BJ12</f>
        <v>0</v>
      </c>
      <c r="BI18" s="78">
        <f>[6]S66!BK12</f>
        <v>0</v>
      </c>
      <c r="BJ18" s="78">
        <f>[6]S66!BL12</f>
        <v>0</v>
      </c>
      <c r="BK18" s="78">
        <f>[6]S66!BM12</f>
        <v>0</v>
      </c>
      <c r="BL18" s="78">
        <f>[6]S66!BN12</f>
        <v>0</v>
      </c>
      <c r="BM18" s="78">
        <f>[6]S66!BO12</f>
        <v>0</v>
      </c>
      <c r="BN18" s="78">
        <f>[6]S66!BP12</f>
        <v>0</v>
      </c>
      <c r="BO18" s="78">
        <f>[6]S66!BQ12</f>
        <v>0</v>
      </c>
      <c r="BP18" s="120">
        <f t="shared" si="0"/>
        <v>11302.535797836164</v>
      </c>
      <c r="BQ18" s="78">
        <f>[6]S66!BS12</f>
        <v>14411.357865525742</v>
      </c>
      <c r="BR18" s="120">
        <f t="shared" si="1"/>
        <v>25713.893663361909</v>
      </c>
      <c r="BS18" s="78">
        <f>[6]S66!BV12</f>
        <v>5789.5966663879317</v>
      </c>
      <c r="BT18" s="78">
        <f>[6]S66!BU12</f>
        <v>3246.8851885560398</v>
      </c>
      <c r="BU18" s="122">
        <f t="shared" si="2"/>
        <v>34750.375518305882</v>
      </c>
      <c r="BX18" s="83"/>
    </row>
    <row r="19" spans="1:76">
      <c r="A19" s="31" t="s">
        <v>414</v>
      </c>
      <c r="B19" s="101" t="s">
        <v>333</v>
      </c>
      <c r="C19" s="101" t="s">
        <v>127</v>
      </c>
      <c r="D19" s="78">
        <f>[6]S66!E13</f>
        <v>0</v>
      </c>
      <c r="E19" s="78">
        <f>[6]S66!F13</f>
        <v>0</v>
      </c>
      <c r="F19" s="78">
        <f>[6]S66!G13</f>
        <v>0</v>
      </c>
      <c r="G19" s="78">
        <f>[6]S66!H13</f>
        <v>0</v>
      </c>
      <c r="H19" s="78">
        <f>[6]S66!I13</f>
        <v>0</v>
      </c>
      <c r="I19" s="78">
        <f>[6]S66!J13</f>
        <v>0</v>
      </c>
      <c r="J19" s="78">
        <f>[6]S66!K13</f>
        <v>0</v>
      </c>
      <c r="K19" s="78">
        <f>[6]S66!L13</f>
        <v>0</v>
      </c>
      <c r="L19" s="78">
        <f>[6]S66!M13</f>
        <v>6535.4951376675235</v>
      </c>
      <c r="M19" s="78">
        <f>[6]S66!N13</f>
        <v>0</v>
      </c>
      <c r="N19" s="78">
        <f>[6]S66!O13</f>
        <v>0</v>
      </c>
      <c r="O19" s="78">
        <f>[6]S66!P13</f>
        <v>0</v>
      </c>
      <c r="P19" s="78">
        <f>[6]S66!Q13</f>
        <v>0</v>
      </c>
      <c r="Q19" s="78">
        <f>[6]S66!R13</f>
        <v>0</v>
      </c>
      <c r="R19" s="78">
        <f>[6]S66!S13</f>
        <v>0</v>
      </c>
      <c r="S19" s="78">
        <f>[6]S66!T13</f>
        <v>0</v>
      </c>
      <c r="T19" s="78">
        <f>[6]S66!U13</f>
        <v>0</v>
      </c>
      <c r="U19" s="78">
        <f>[6]S66!V13</f>
        <v>0</v>
      </c>
      <c r="V19" s="78">
        <f>[6]S66!W13</f>
        <v>0</v>
      </c>
      <c r="W19" s="78">
        <f>[6]S66!X13</f>
        <v>0</v>
      </c>
      <c r="X19" s="78">
        <f>[6]S66!Y13</f>
        <v>0</v>
      </c>
      <c r="Y19" s="78">
        <f>[6]S66!Z13</f>
        <v>0</v>
      </c>
      <c r="Z19" s="78">
        <f>[6]S66!AA13</f>
        <v>0</v>
      </c>
      <c r="AA19" s="78">
        <f>[6]S66!AB13</f>
        <v>0</v>
      </c>
      <c r="AB19" s="78">
        <f>[6]S66!AC13</f>
        <v>0</v>
      </c>
      <c r="AC19" s="78">
        <f>[6]S66!AD13</f>
        <v>0</v>
      </c>
      <c r="AD19" s="78">
        <f>[6]S66!AE13</f>
        <v>0</v>
      </c>
      <c r="AE19" s="78">
        <f>[6]S66!AF13</f>
        <v>0</v>
      </c>
      <c r="AF19" s="78">
        <f>[6]S66!AG13</f>
        <v>0</v>
      </c>
      <c r="AG19" s="78">
        <f>[6]S66!AH13</f>
        <v>0</v>
      </c>
      <c r="AH19" s="78">
        <f>[6]S66!AI13</f>
        <v>0</v>
      </c>
      <c r="AI19" s="78">
        <f>[6]S66!AJ13</f>
        <v>0</v>
      </c>
      <c r="AJ19" s="78">
        <f>[6]S66!AK13</f>
        <v>0</v>
      </c>
      <c r="AK19" s="78">
        <f>[6]S66!AL13</f>
        <v>0</v>
      </c>
      <c r="AL19" s="78">
        <f>[6]S66!AM13</f>
        <v>0</v>
      </c>
      <c r="AM19" s="78">
        <f>[6]S66!AN13</f>
        <v>0</v>
      </c>
      <c r="AN19" s="78">
        <f>[6]S66!AO13</f>
        <v>0</v>
      </c>
      <c r="AO19" s="78">
        <f>[6]S66!AP13</f>
        <v>0</v>
      </c>
      <c r="AP19" s="78">
        <f>[6]S66!AQ13</f>
        <v>131.4423951028545</v>
      </c>
      <c r="AQ19" s="78">
        <f>[6]S66!AR13</f>
        <v>0</v>
      </c>
      <c r="AR19" s="78">
        <f>[6]S66!AS13</f>
        <v>0</v>
      </c>
      <c r="AS19" s="78">
        <f>[6]S66!AT13</f>
        <v>0</v>
      </c>
      <c r="AT19" s="78">
        <f>[6]S66!AU13</f>
        <v>0</v>
      </c>
      <c r="AU19" s="151">
        <f>[7]S66!AV13+[7]S66!AW13</f>
        <v>0</v>
      </c>
      <c r="AV19" s="78">
        <f>[6]S66!AX13</f>
        <v>0</v>
      </c>
      <c r="AW19" s="78">
        <f>[6]S66!AY13</f>
        <v>0</v>
      </c>
      <c r="AX19" s="78">
        <f>[6]S66!AZ13</f>
        <v>1.5207550000000001</v>
      </c>
      <c r="AY19" s="78">
        <f>[6]S66!BA13</f>
        <v>0</v>
      </c>
      <c r="AZ19" s="78">
        <f>[6]S66!BB13</f>
        <v>0</v>
      </c>
      <c r="BA19" s="78">
        <f>[6]S66!BC13</f>
        <v>0</v>
      </c>
      <c r="BB19" s="78">
        <f>[6]S66!BD13</f>
        <v>0</v>
      </c>
      <c r="BC19" s="78">
        <f>[6]S66!BE13</f>
        <v>0</v>
      </c>
      <c r="BD19" s="78">
        <f>[6]S66!BF13</f>
        <v>0</v>
      </c>
      <c r="BE19" s="78">
        <f>[6]S66!BG13</f>
        <v>11.93470314</v>
      </c>
      <c r="BF19" s="78">
        <f>[6]S66!BH13</f>
        <v>0.295655</v>
      </c>
      <c r="BG19" s="78">
        <f>[6]S66!BI13</f>
        <v>0.25179754999999998</v>
      </c>
      <c r="BH19" s="78">
        <f>[6]S66!BJ13</f>
        <v>0</v>
      </c>
      <c r="BI19" s="78">
        <f>[6]S66!BK13</f>
        <v>0</v>
      </c>
      <c r="BJ19" s="78">
        <f>[6]S66!BL13</f>
        <v>0</v>
      </c>
      <c r="BK19" s="78">
        <f>[6]S66!BM13</f>
        <v>0</v>
      </c>
      <c r="BL19" s="78">
        <f>[6]S66!BN13</f>
        <v>0</v>
      </c>
      <c r="BM19" s="78">
        <f>[6]S66!BO13</f>
        <v>0</v>
      </c>
      <c r="BN19" s="78">
        <f>[6]S66!BP13</f>
        <v>0</v>
      </c>
      <c r="BO19" s="78">
        <f>[6]S66!BQ13</f>
        <v>0</v>
      </c>
      <c r="BP19" s="120">
        <f t="shared" si="0"/>
        <v>6680.9404434603784</v>
      </c>
      <c r="BQ19" s="78">
        <f>[6]S66!BS13</f>
        <v>18.756593012045098</v>
      </c>
      <c r="BR19" s="120">
        <f t="shared" si="1"/>
        <v>6699.6970364724239</v>
      </c>
      <c r="BS19" s="78">
        <f>[6]S66!BV13</f>
        <v>1033.4508788407543</v>
      </c>
      <c r="BT19" s="78">
        <f>[6]S66!BU13</f>
        <v>256.73334869886054</v>
      </c>
      <c r="BU19" s="122">
        <f t="shared" si="2"/>
        <v>7989.8812640120386</v>
      </c>
      <c r="BX19" s="83"/>
    </row>
    <row r="20" spans="1:76">
      <c r="A20" s="31" t="s">
        <v>415</v>
      </c>
      <c r="B20" s="101" t="s">
        <v>360</v>
      </c>
      <c r="C20" s="101" t="s">
        <v>128</v>
      </c>
      <c r="D20" s="78">
        <f>[6]S66!E14</f>
        <v>0</v>
      </c>
      <c r="E20" s="78">
        <f>[6]S66!F14</f>
        <v>0</v>
      </c>
      <c r="F20" s="78">
        <f>[6]S66!G14</f>
        <v>0</v>
      </c>
      <c r="G20" s="78">
        <f>[6]S66!H14</f>
        <v>0</v>
      </c>
      <c r="H20" s="78">
        <f>[6]S66!I14</f>
        <v>55.578382527734632</v>
      </c>
      <c r="I20" s="78">
        <f>[6]S66!J14</f>
        <v>0</v>
      </c>
      <c r="J20" s="78">
        <f>[6]S66!K14</f>
        <v>0</v>
      </c>
      <c r="K20" s="78">
        <f>[6]S66!L14</f>
        <v>0</v>
      </c>
      <c r="L20" s="78">
        <f>[6]S66!M14</f>
        <v>0</v>
      </c>
      <c r="M20" s="78">
        <f>[6]S66!N14</f>
        <v>2481.8119999999999</v>
      </c>
      <c r="N20" s="78">
        <f>[6]S66!O14</f>
        <v>0</v>
      </c>
      <c r="O20" s="78">
        <f>[6]S66!P14</f>
        <v>0</v>
      </c>
      <c r="P20" s="78">
        <f>[6]S66!Q14</f>
        <v>0</v>
      </c>
      <c r="Q20" s="78">
        <f>[6]S66!R14</f>
        <v>0</v>
      </c>
      <c r="R20" s="78">
        <f>[6]S66!S14</f>
        <v>0</v>
      </c>
      <c r="S20" s="78">
        <f>[6]S66!T14</f>
        <v>0</v>
      </c>
      <c r="T20" s="78">
        <f>[6]S66!U14</f>
        <v>0</v>
      </c>
      <c r="U20" s="78">
        <f>[6]S66!V14</f>
        <v>0</v>
      </c>
      <c r="V20" s="78">
        <f>[6]S66!W14</f>
        <v>0</v>
      </c>
      <c r="W20" s="78">
        <f>[6]S66!X14</f>
        <v>0</v>
      </c>
      <c r="X20" s="78">
        <f>[6]S66!Y14</f>
        <v>0</v>
      </c>
      <c r="Y20" s="78">
        <f>[6]S66!Z14</f>
        <v>0</v>
      </c>
      <c r="Z20" s="78">
        <f>[6]S66!AA14</f>
        <v>0</v>
      </c>
      <c r="AA20" s="78">
        <f>[6]S66!AB14</f>
        <v>0</v>
      </c>
      <c r="AB20" s="78">
        <f>[6]S66!AC14</f>
        <v>0</v>
      </c>
      <c r="AC20" s="78">
        <f>[6]S66!AD14</f>
        <v>0</v>
      </c>
      <c r="AD20" s="78">
        <f>[6]S66!AE14</f>
        <v>0</v>
      </c>
      <c r="AE20" s="78">
        <f>[6]S66!AF14</f>
        <v>0</v>
      </c>
      <c r="AF20" s="78">
        <f>[6]S66!AG14</f>
        <v>169.61173707068636</v>
      </c>
      <c r="AG20" s="78">
        <f>[6]S66!AH14</f>
        <v>0</v>
      </c>
      <c r="AH20" s="78">
        <f>[6]S66!AI14</f>
        <v>0</v>
      </c>
      <c r="AI20" s="78">
        <f>[6]S66!AJ14</f>
        <v>0</v>
      </c>
      <c r="AJ20" s="78">
        <f>[6]S66!AK14</f>
        <v>0</v>
      </c>
      <c r="AK20" s="78">
        <f>[6]S66!AL14</f>
        <v>0</v>
      </c>
      <c r="AL20" s="78">
        <f>[6]S66!AM14</f>
        <v>0</v>
      </c>
      <c r="AM20" s="78">
        <f>[6]S66!AN14</f>
        <v>0</v>
      </c>
      <c r="AN20" s="78">
        <f>[6]S66!AO14</f>
        <v>0</v>
      </c>
      <c r="AO20" s="78">
        <f>[6]S66!AP14</f>
        <v>0</v>
      </c>
      <c r="AP20" s="78">
        <f>[6]S66!AQ14</f>
        <v>0</v>
      </c>
      <c r="AQ20" s="78">
        <f>[6]S66!AR14</f>
        <v>0</v>
      </c>
      <c r="AR20" s="78">
        <f>[6]S66!AS14</f>
        <v>0</v>
      </c>
      <c r="AS20" s="78">
        <f>[6]S66!AT14</f>
        <v>0</v>
      </c>
      <c r="AT20" s="78">
        <f>[6]S66!AU14</f>
        <v>0</v>
      </c>
      <c r="AU20" s="151">
        <f>[7]S66!AV14+[7]S66!AW14</f>
        <v>0</v>
      </c>
      <c r="AV20" s="78">
        <f>[6]S66!AX14</f>
        <v>0</v>
      </c>
      <c r="AW20" s="78">
        <f>[6]S66!AY14</f>
        <v>0</v>
      </c>
      <c r="AX20" s="78">
        <f>[6]S66!AZ14</f>
        <v>0</v>
      </c>
      <c r="AY20" s="78">
        <f>[6]S66!BA14</f>
        <v>0</v>
      </c>
      <c r="AZ20" s="78">
        <f>[6]S66!BB14</f>
        <v>0</v>
      </c>
      <c r="BA20" s="78">
        <f>[6]S66!BC14</f>
        <v>0</v>
      </c>
      <c r="BB20" s="78">
        <f>[6]S66!BD14</f>
        <v>0</v>
      </c>
      <c r="BC20" s="78">
        <f>[6]S66!BE14</f>
        <v>0</v>
      </c>
      <c r="BD20" s="78">
        <f>[6]S66!BF14</f>
        <v>0</v>
      </c>
      <c r="BE20" s="78">
        <f>[6]S66!BG14</f>
        <v>0</v>
      </c>
      <c r="BF20" s="78">
        <f>[6]S66!BH14</f>
        <v>0</v>
      </c>
      <c r="BG20" s="78">
        <f>[6]S66!BI14</f>
        <v>0</v>
      </c>
      <c r="BH20" s="78">
        <f>[6]S66!BJ14</f>
        <v>0</v>
      </c>
      <c r="BI20" s="78">
        <f>[6]S66!BK14</f>
        <v>0</v>
      </c>
      <c r="BJ20" s="78">
        <f>[6]S66!BL14</f>
        <v>0</v>
      </c>
      <c r="BK20" s="78">
        <f>[6]S66!BM14</f>
        <v>0</v>
      </c>
      <c r="BL20" s="78">
        <f>[6]S66!BN14</f>
        <v>0</v>
      </c>
      <c r="BM20" s="78">
        <f>[6]S66!BO14</f>
        <v>0</v>
      </c>
      <c r="BN20" s="78">
        <f>[6]S66!BP14</f>
        <v>0</v>
      </c>
      <c r="BO20" s="78">
        <f>[6]S66!BQ14</f>
        <v>0</v>
      </c>
      <c r="BP20" s="120">
        <f t="shared" si="0"/>
        <v>2707.0021195984209</v>
      </c>
      <c r="BQ20" s="78">
        <f>[6]S66!BS14</f>
        <v>58439.448431418998</v>
      </c>
      <c r="BR20" s="120">
        <f t="shared" si="1"/>
        <v>61146.45055101742</v>
      </c>
      <c r="BS20" s="78">
        <f>[6]S66!BV14</f>
        <v>25254.491873700157</v>
      </c>
      <c r="BT20" s="78">
        <f>[6]S66!BU14</f>
        <v>45311.199973917472</v>
      </c>
      <c r="BU20" s="122">
        <f t="shared" si="2"/>
        <v>131712.14239863504</v>
      </c>
      <c r="BX20" s="83"/>
    </row>
    <row r="21" spans="1:76">
      <c r="A21" s="31" t="s">
        <v>416</v>
      </c>
      <c r="B21" s="101" t="s">
        <v>334</v>
      </c>
      <c r="C21" s="101" t="s">
        <v>129</v>
      </c>
      <c r="D21" s="78">
        <f>[6]S66!E15</f>
        <v>0</v>
      </c>
      <c r="E21" s="78">
        <f>[6]S66!F15</f>
        <v>0</v>
      </c>
      <c r="F21" s="78">
        <f>[6]S66!G15</f>
        <v>0</v>
      </c>
      <c r="G21" s="78">
        <f>[6]S66!H15</f>
        <v>195.61520553381681</v>
      </c>
      <c r="H21" s="78">
        <f>[6]S66!I15</f>
        <v>0</v>
      </c>
      <c r="I21" s="78">
        <f>[6]S66!J15</f>
        <v>0</v>
      </c>
      <c r="J21" s="78">
        <f>[6]S66!K15</f>
        <v>75.25310643615677</v>
      </c>
      <c r="K21" s="78">
        <f>[6]S66!L15</f>
        <v>1.4782888843126512</v>
      </c>
      <c r="L21" s="78">
        <f>[6]S66!M15</f>
        <v>64.441399138782316</v>
      </c>
      <c r="M21" s="78">
        <f>[6]S66!N15</f>
        <v>0</v>
      </c>
      <c r="N21" s="78">
        <f>[6]S66!O15</f>
        <v>4959.4548140907673</v>
      </c>
      <c r="O21" s="78">
        <f>[6]S66!P15</f>
        <v>4.0949967975851678</v>
      </c>
      <c r="P21" s="78">
        <f>[6]S66!Q15</f>
        <v>292.85409960377007</v>
      </c>
      <c r="Q21" s="78">
        <f>[6]S66!R15</f>
        <v>652.75743628402165</v>
      </c>
      <c r="R21" s="78">
        <f>[6]S66!S15</f>
        <v>0</v>
      </c>
      <c r="S21" s="78">
        <f>[6]S66!T15</f>
        <v>55.915138832433591</v>
      </c>
      <c r="T21" s="78">
        <f>[6]S66!U15</f>
        <v>0</v>
      </c>
      <c r="U21" s="78">
        <f>[6]S66!V15</f>
        <v>0</v>
      </c>
      <c r="V21" s="78">
        <f>[6]S66!W15</f>
        <v>0</v>
      </c>
      <c r="W21" s="78">
        <f>[6]S66!X15</f>
        <v>0</v>
      </c>
      <c r="X21" s="78">
        <f>[6]S66!Y15</f>
        <v>0</v>
      </c>
      <c r="Y21" s="78">
        <f>[6]S66!Z15</f>
        <v>0</v>
      </c>
      <c r="Z21" s="78">
        <f>[6]S66!AA15</f>
        <v>0</v>
      </c>
      <c r="AA21" s="78">
        <f>[6]S66!AB15</f>
        <v>0</v>
      </c>
      <c r="AB21" s="78">
        <f>[6]S66!AC15</f>
        <v>0</v>
      </c>
      <c r="AC21" s="78">
        <f>[6]S66!AD15</f>
        <v>0</v>
      </c>
      <c r="AD21" s="78">
        <f>[6]S66!AE15</f>
        <v>0</v>
      </c>
      <c r="AE21" s="78">
        <f>[6]S66!AF15</f>
        <v>0</v>
      </c>
      <c r="AF21" s="78">
        <f>[6]S66!AG15</f>
        <v>0</v>
      </c>
      <c r="AG21" s="78">
        <f>[6]S66!AH15</f>
        <v>0</v>
      </c>
      <c r="AH21" s="78">
        <f>[6]S66!AI15</f>
        <v>0</v>
      </c>
      <c r="AI21" s="78">
        <f>[6]S66!AJ15</f>
        <v>0</v>
      </c>
      <c r="AJ21" s="78">
        <f>[6]S66!AK15</f>
        <v>0</v>
      </c>
      <c r="AK21" s="78">
        <f>[6]S66!AL15</f>
        <v>0</v>
      </c>
      <c r="AL21" s="78">
        <f>[6]S66!AM15</f>
        <v>0</v>
      </c>
      <c r="AM21" s="78">
        <f>[6]S66!AN15</f>
        <v>0</v>
      </c>
      <c r="AN21" s="78">
        <f>[6]S66!AO15</f>
        <v>0</v>
      </c>
      <c r="AO21" s="78">
        <f>[6]S66!AP15</f>
        <v>0</v>
      </c>
      <c r="AP21" s="78">
        <f>[6]S66!AQ15</f>
        <v>0</v>
      </c>
      <c r="AQ21" s="78">
        <f>[6]S66!AR15</f>
        <v>0</v>
      </c>
      <c r="AR21" s="78">
        <f>[6]S66!AS15</f>
        <v>0</v>
      </c>
      <c r="AS21" s="78">
        <f>[6]S66!AT15</f>
        <v>0</v>
      </c>
      <c r="AT21" s="78">
        <f>[6]S66!AU15</f>
        <v>0</v>
      </c>
      <c r="AU21" s="151">
        <f>[7]S66!AV15+[7]S66!AW15</f>
        <v>0</v>
      </c>
      <c r="AV21" s="78">
        <f>[6]S66!AX15</f>
        <v>0</v>
      </c>
      <c r="AW21" s="78">
        <f>[6]S66!AY15</f>
        <v>0</v>
      </c>
      <c r="AX21" s="78">
        <f>[6]S66!AZ15</f>
        <v>0</v>
      </c>
      <c r="AY21" s="78">
        <f>[6]S66!BA15</f>
        <v>0</v>
      </c>
      <c r="AZ21" s="78">
        <f>[6]S66!BB15</f>
        <v>0</v>
      </c>
      <c r="BA21" s="78">
        <f>[6]S66!BC15</f>
        <v>0</v>
      </c>
      <c r="BB21" s="78">
        <f>[6]S66!BD15</f>
        <v>0</v>
      </c>
      <c r="BC21" s="78">
        <f>[6]S66!BE15</f>
        <v>0</v>
      </c>
      <c r="BD21" s="78">
        <f>[6]S66!BF15</f>
        <v>0</v>
      </c>
      <c r="BE21" s="78">
        <f>[6]S66!BG15</f>
        <v>0</v>
      </c>
      <c r="BF21" s="78">
        <f>[6]S66!BH15</f>
        <v>0</v>
      </c>
      <c r="BG21" s="78">
        <f>[6]S66!BI15</f>
        <v>0</v>
      </c>
      <c r="BH21" s="78">
        <f>[6]S66!BJ15</f>
        <v>0</v>
      </c>
      <c r="BI21" s="78">
        <f>[6]S66!BK15</f>
        <v>0</v>
      </c>
      <c r="BJ21" s="78">
        <f>[6]S66!BL15</f>
        <v>0</v>
      </c>
      <c r="BK21" s="78">
        <f>[6]S66!BM15</f>
        <v>0</v>
      </c>
      <c r="BL21" s="78">
        <f>[6]S66!BN15</f>
        <v>0</v>
      </c>
      <c r="BM21" s="78">
        <f>[6]S66!BO15</f>
        <v>0</v>
      </c>
      <c r="BN21" s="78">
        <f>[6]S66!BP15</f>
        <v>0</v>
      </c>
      <c r="BO21" s="78">
        <f>[6]S66!BQ15</f>
        <v>0</v>
      </c>
      <c r="BP21" s="120">
        <f t="shared" si="0"/>
        <v>6301.8644856016454</v>
      </c>
      <c r="BQ21" s="78">
        <f>[6]S66!BS15</f>
        <v>57333.567469706126</v>
      </c>
      <c r="BR21" s="120">
        <f t="shared" si="1"/>
        <v>63635.431955307773</v>
      </c>
      <c r="BS21" s="78">
        <f>[6]S66!BV15</f>
        <v>21789.437267338541</v>
      </c>
      <c r="BT21" s="78">
        <f>[6]S66!BU15</f>
        <v>12402.476222046698</v>
      </c>
      <c r="BU21" s="122">
        <f t="shared" si="2"/>
        <v>97827.345444693012</v>
      </c>
      <c r="BX21" s="83"/>
    </row>
    <row r="22" spans="1:76">
      <c r="A22" s="31" t="s">
        <v>417</v>
      </c>
      <c r="B22" s="101" t="s">
        <v>361</v>
      </c>
      <c r="C22" s="101" t="s">
        <v>130</v>
      </c>
      <c r="D22" s="78">
        <f>[6]S66!E16</f>
        <v>0</v>
      </c>
      <c r="E22" s="78">
        <f>[6]S66!F16</f>
        <v>0</v>
      </c>
      <c r="F22" s="78">
        <f>[6]S66!G16</f>
        <v>0</v>
      </c>
      <c r="G22" s="78">
        <f>[6]S66!H16</f>
        <v>0</v>
      </c>
      <c r="H22" s="78">
        <f>[6]S66!I16</f>
        <v>0</v>
      </c>
      <c r="I22" s="78">
        <f>[6]S66!J16</f>
        <v>0</v>
      </c>
      <c r="J22" s="78">
        <f>[6]S66!K16</f>
        <v>0</v>
      </c>
      <c r="K22" s="78">
        <f>[6]S66!L16</f>
        <v>0</v>
      </c>
      <c r="L22" s="78">
        <f>[6]S66!M16</f>
        <v>0</v>
      </c>
      <c r="M22" s="78">
        <f>[6]S66!N16</f>
        <v>0</v>
      </c>
      <c r="N22" s="78">
        <f>[6]S66!O16</f>
        <v>0</v>
      </c>
      <c r="O22" s="78">
        <f>[6]S66!P16</f>
        <v>4813.1589084600646</v>
      </c>
      <c r="P22" s="78">
        <f>[6]S66!Q16</f>
        <v>0</v>
      </c>
      <c r="Q22" s="78">
        <f>[6]S66!R16</f>
        <v>0</v>
      </c>
      <c r="R22" s="78">
        <f>[6]S66!S16</f>
        <v>0</v>
      </c>
      <c r="S22" s="78">
        <f>[6]S66!T16</f>
        <v>0</v>
      </c>
      <c r="T22" s="78">
        <f>[6]S66!U16</f>
        <v>0</v>
      </c>
      <c r="U22" s="78">
        <f>[6]S66!V16</f>
        <v>0</v>
      </c>
      <c r="V22" s="78">
        <f>[6]S66!W16</f>
        <v>0</v>
      </c>
      <c r="W22" s="78">
        <f>[6]S66!X16</f>
        <v>0</v>
      </c>
      <c r="X22" s="78">
        <f>[6]S66!Y16</f>
        <v>0</v>
      </c>
      <c r="Y22" s="78">
        <f>[6]S66!Z16</f>
        <v>0</v>
      </c>
      <c r="Z22" s="78">
        <f>[6]S66!AA16</f>
        <v>0</v>
      </c>
      <c r="AA22" s="78">
        <f>[6]S66!AB16</f>
        <v>0</v>
      </c>
      <c r="AB22" s="78">
        <f>[6]S66!AC16</f>
        <v>0</v>
      </c>
      <c r="AC22" s="78">
        <f>[6]S66!AD16</f>
        <v>0</v>
      </c>
      <c r="AD22" s="78">
        <f>[6]S66!AE16</f>
        <v>0</v>
      </c>
      <c r="AE22" s="78">
        <f>[6]S66!AF16</f>
        <v>0</v>
      </c>
      <c r="AF22" s="78">
        <f>[6]S66!AG16</f>
        <v>0</v>
      </c>
      <c r="AG22" s="78">
        <f>[6]S66!AH16</f>
        <v>0</v>
      </c>
      <c r="AH22" s="78">
        <f>[6]S66!AI16</f>
        <v>0</v>
      </c>
      <c r="AI22" s="78">
        <f>[6]S66!AJ16</f>
        <v>0</v>
      </c>
      <c r="AJ22" s="78">
        <f>[6]S66!AK16</f>
        <v>0</v>
      </c>
      <c r="AK22" s="78">
        <f>[6]S66!AL16</f>
        <v>0</v>
      </c>
      <c r="AL22" s="78">
        <f>[6]S66!AM16</f>
        <v>0</v>
      </c>
      <c r="AM22" s="78">
        <f>[6]S66!AN16</f>
        <v>0</v>
      </c>
      <c r="AN22" s="78">
        <f>[6]S66!AO16</f>
        <v>0</v>
      </c>
      <c r="AO22" s="78">
        <f>[6]S66!AP16</f>
        <v>0</v>
      </c>
      <c r="AP22" s="78">
        <f>[6]S66!AQ16</f>
        <v>0</v>
      </c>
      <c r="AQ22" s="78">
        <f>[6]S66!AR16</f>
        <v>0</v>
      </c>
      <c r="AR22" s="78">
        <f>[6]S66!AS16</f>
        <v>0</v>
      </c>
      <c r="AS22" s="78">
        <f>[6]S66!AT16</f>
        <v>0</v>
      </c>
      <c r="AT22" s="78">
        <f>[6]S66!AU16</f>
        <v>0</v>
      </c>
      <c r="AU22" s="151">
        <f>[7]S66!AV16+[7]S66!AW16</f>
        <v>0</v>
      </c>
      <c r="AV22" s="78">
        <f>[6]S66!AX16</f>
        <v>0</v>
      </c>
      <c r="AW22" s="78">
        <f>[6]S66!AY16</f>
        <v>0</v>
      </c>
      <c r="AX22" s="78">
        <f>[6]S66!AZ16</f>
        <v>0</v>
      </c>
      <c r="AY22" s="78">
        <f>[6]S66!BA16</f>
        <v>0</v>
      </c>
      <c r="AZ22" s="78">
        <f>[6]S66!BB16</f>
        <v>0</v>
      </c>
      <c r="BA22" s="78">
        <f>[6]S66!BC16</f>
        <v>0</v>
      </c>
      <c r="BB22" s="78">
        <f>[6]S66!BD16</f>
        <v>0</v>
      </c>
      <c r="BC22" s="78">
        <f>[6]S66!BE16</f>
        <v>0</v>
      </c>
      <c r="BD22" s="78">
        <f>[6]S66!BF16</f>
        <v>0</v>
      </c>
      <c r="BE22" s="78">
        <f>[6]S66!BG16</f>
        <v>0</v>
      </c>
      <c r="BF22" s="78">
        <f>[6]S66!BH16</f>
        <v>0</v>
      </c>
      <c r="BG22" s="78">
        <f>[6]S66!BI16</f>
        <v>0</v>
      </c>
      <c r="BH22" s="78">
        <f>[6]S66!BJ16</f>
        <v>0</v>
      </c>
      <c r="BI22" s="78">
        <f>[6]S66!BK16</f>
        <v>0</v>
      </c>
      <c r="BJ22" s="78">
        <f>[6]S66!BL16</f>
        <v>0</v>
      </c>
      <c r="BK22" s="78">
        <f>[6]S66!BM16</f>
        <v>0</v>
      </c>
      <c r="BL22" s="78">
        <f>[6]S66!BN16</f>
        <v>0</v>
      </c>
      <c r="BM22" s="78">
        <f>[6]S66!BO16</f>
        <v>0</v>
      </c>
      <c r="BN22" s="78">
        <f>[6]S66!BP16</f>
        <v>0</v>
      </c>
      <c r="BO22" s="78">
        <f>[6]S66!BQ16</f>
        <v>0</v>
      </c>
      <c r="BP22" s="120">
        <f t="shared" si="0"/>
        <v>4813.1589084600646</v>
      </c>
      <c r="BQ22" s="78">
        <f>[6]S66!BS16</f>
        <v>22085.476960728705</v>
      </c>
      <c r="BR22" s="120">
        <f t="shared" si="1"/>
        <v>26898.635869188769</v>
      </c>
      <c r="BS22" s="78">
        <f>[6]S66!BV16</f>
        <v>13693.97109588358</v>
      </c>
      <c r="BT22" s="78">
        <f>[6]S66!BU16</f>
        <v>4636.0917057415472</v>
      </c>
      <c r="BU22" s="122">
        <f t="shared" si="2"/>
        <v>45228.698670813901</v>
      </c>
      <c r="BX22" s="83"/>
    </row>
    <row r="23" spans="1:76">
      <c r="A23" s="31" t="s">
        <v>418</v>
      </c>
      <c r="B23" s="101" t="s">
        <v>335</v>
      </c>
      <c r="C23" s="101" t="s">
        <v>131</v>
      </c>
      <c r="D23" s="78">
        <f>[6]S66!E17</f>
        <v>0</v>
      </c>
      <c r="E23" s="78">
        <f>[6]S66!F17</f>
        <v>0</v>
      </c>
      <c r="F23" s="78">
        <f>[6]S66!G17</f>
        <v>0</v>
      </c>
      <c r="G23" s="78">
        <f>[6]S66!H17</f>
        <v>0</v>
      </c>
      <c r="H23" s="78">
        <f>[6]S66!I17</f>
        <v>1.0720125743422284</v>
      </c>
      <c r="I23" s="78">
        <f>[6]S66!J17</f>
        <v>218.56385147952497</v>
      </c>
      <c r="J23" s="78">
        <f>[6]S66!K17</f>
        <v>21.259717901925658</v>
      </c>
      <c r="K23" s="78">
        <f>[6]S66!L17</f>
        <v>13.039029889254058</v>
      </c>
      <c r="L23" s="78">
        <f>[6]S66!M17</f>
        <v>137.36350140796969</v>
      </c>
      <c r="M23" s="78">
        <f>[6]S66!N17</f>
        <v>0</v>
      </c>
      <c r="N23" s="78">
        <f>[6]S66!O17</f>
        <v>213.61485503574997</v>
      </c>
      <c r="O23" s="78">
        <f>[6]S66!P17</f>
        <v>0</v>
      </c>
      <c r="P23" s="78">
        <f>[6]S66!Q17</f>
        <v>7008.7345343412317</v>
      </c>
      <c r="Q23" s="78">
        <f>[6]S66!R17</f>
        <v>16.937099942945121</v>
      </c>
      <c r="R23" s="78">
        <f>[6]S66!S17</f>
        <v>0</v>
      </c>
      <c r="S23" s="78">
        <f>[6]S66!T17</f>
        <v>294.01641621480275</v>
      </c>
      <c r="T23" s="78">
        <f>[6]S66!U17</f>
        <v>0</v>
      </c>
      <c r="U23" s="78">
        <f>[6]S66!V17</f>
        <v>0</v>
      </c>
      <c r="V23" s="78">
        <f>[6]S66!W17</f>
        <v>114.9756148158484</v>
      </c>
      <c r="W23" s="78">
        <f>[6]S66!X17</f>
        <v>0</v>
      </c>
      <c r="X23" s="78">
        <f>[6]S66!Y17</f>
        <v>2.453780711592211</v>
      </c>
      <c r="Y23" s="78">
        <f>[6]S66!Z17</f>
        <v>368.61743607606815</v>
      </c>
      <c r="Z23" s="78">
        <f>[6]S66!AA17</f>
        <v>59.873468479132676</v>
      </c>
      <c r="AA23" s="78">
        <f>[6]S66!AB17</f>
        <v>0</v>
      </c>
      <c r="AB23" s="78">
        <f>[6]S66!AC17</f>
        <v>0</v>
      </c>
      <c r="AC23" s="78">
        <f>[6]S66!AD17</f>
        <v>174.04854881602071</v>
      </c>
      <c r="AD23" s="78">
        <f>[6]S66!AE17</f>
        <v>0</v>
      </c>
      <c r="AE23" s="78">
        <f>[6]S66!AF17</f>
        <v>0</v>
      </c>
      <c r="AF23" s="78">
        <f>[6]S66!AG17</f>
        <v>0</v>
      </c>
      <c r="AG23" s="78">
        <f>[6]S66!AH17</f>
        <v>0</v>
      </c>
      <c r="AH23" s="78">
        <f>[6]S66!AI17</f>
        <v>0</v>
      </c>
      <c r="AI23" s="78">
        <f>[6]S66!AJ17</f>
        <v>0</v>
      </c>
      <c r="AJ23" s="78">
        <f>[6]S66!AK17</f>
        <v>0</v>
      </c>
      <c r="AK23" s="78">
        <f>[6]S66!AL17</f>
        <v>0</v>
      </c>
      <c r="AL23" s="78">
        <f>[6]S66!AM17</f>
        <v>0</v>
      </c>
      <c r="AM23" s="78">
        <f>[6]S66!AN17</f>
        <v>0</v>
      </c>
      <c r="AN23" s="78">
        <f>[6]S66!AO17</f>
        <v>0</v>
      </c>
      <c r="AO23" s="78">
        <f>[6]S66!AP17</f>
        <v>0</v>
      </c>
      <c r="AP23" s="78">
        <f>[6]S66!AQ17</f>
        <v>0</v>
      </c>
      <c r="AQ23" s="78">
        <f>[6]S66!AR17</f>
        <v>0</v>
      </c>
      <c r="AR23" s="78">
        <f>[6]S66!AS17</f>
        <v>0</v>
      </c>
      <c r="AS23" s="78">
        <f>[6]S66!AT17</f>
        <v>0</v>
      </c>
      <c r="AT23" s="78">
        <f>[6]S66!AU17</f>
        <v>0</v>
      </c>
      <c r="AU23" s="151">
        <f>[7]S66!AV17+[7]S66!AW17</f>
        <v>0</v>
      </c>
      <c r="AV23" s="78">
        <f>[6]S66!AX17</f>
        <v>0</v>
      </c>
      <c r="AW23" s="78">
        <f>[6]S66!AY17</f>
        <v>0</v>
      </c>
      <c r="AX23" s="78">
        <f>[6]S66!AZ17</f>
        <v>0</v>
      </c>
      <c r="AY23" s="78">
        <f>[6]S66!BA17</f>
        <v>0</v>
      </c>
      <c r="AZ23" s="78">
        <f>[6]S66!BB17</f>
        <v>0</v>
      </c>
      <c r="BA23" s="78">
        <f>[6]S66!BC17</f>
        <v>0</v>
      </c>
      <c r="BB23" s="78">
        <f>[6]S66!BD17</f>
        <v>0</v>
      </c>
      <c r="BC23" s="78">
        <f>[6]S66!BE17</f>
        <v>0</v>
      </c>
      <c r="BD23" s="78">
        <f>[6]S66!BF17</f>
        <v>0</v>
      </c>
      <c r="BE23" s="78">
        <f>[6]S66!BG17</f>
        <v>0</v>
      </c>
      <c r="BF23" s="78">
        <f>[6]S66!BH17</f>
        <v>0</v>
      </c>
      <c r="BG23" s="78">
        <f>[6]S66!BI17</f>
        <v>0</v>
      </c>
      <c r="BH23" s="78">
        <f>[6]S66!BJ17</f>
        <v>0</v>
      </c>
      <c r="BI23" s="78">
        <f>[6]S66!BK17</f>
        <v>0</v>
      </c>
      <c r="BJ23" s="78">
        <f>[6]S66!BL17</f>
        <v>0</v>
      </c>
      <c r="BK23" s="78">
        <f>[6]S66!BM17</f>
        <v>0</v>
      </c>
      <c r="BL23" s="78">
        <f>[6]S66!BN17</f>
        <v>0</v>
      </c>
      <c r="BM23" s="78">
        <f>[6]S66!BO17</f>
        <v>0</v>
      </c>
      <c r="BN23" s="78">
        <f>[6]S66!BP17</f>
        <v>0</v>
      </c>
      <c r="BO23" s="78">
        <f>[6]S66!BQ17</f>
        <v>0</v>
      </c>
      <c r="BP23" s="120">
        <f t="shared" si="0"/>
        <v>8644.5698676864085</v>
      </c>
      <c r="BQ23" s="78">
        <f>[6]S66!BS17</f>
        <v>25073.388181742612</v>
      </c>
      <c r="BR23" s="120">
        <f t="shared" si="1"/>
        <v>33717.95804942902</v>
      </c>
      <c r="BS23" s="78">
        <f>[6]S66!BV17</f>
        <v>9742.4725301310791</v>
      </c>
      <c r="BT23" s="78">
        <f>[6]S66!BU17</f>
        <v>6353.1226983505649</v>
      </c>
      <c r="BU23" s="122">
        <f t="shared" si="2"/>
        <v>49813.553277910665</v>
      </c>
      <c r="BX23" s="83"/>
    </row>
    <row r="24" spans="1:76">
      <c r="A24" s="31" t="s">
        <v>419</v>
      </c>
      <c r="B24" s="101" t="s">
        <v>336</v>
      </c>
      <c r="C24" s="101" t="s">
        <v>132</v>
      </c>
      <c r="D24" s="78">
        <f>[6]S66!E18</f>
        <v>0</v>
      </c>
      <c r="E24" s="78">
        <f>[6]S66!F18</f>
        <v>0</v>
      </c>
      <c r="F24" s="78">
        <f>[6]S66!G18</f>
        <v>0</v>
      </c>
      <c r="G24" s="78">
        <f>[6]S66!H18</f>
        <v>947.61547991404325</v>
      </c>
      <c r="H24" s="78">
        <f>[6]S66!I18</f>
        <v>0</v>
      </c>
      <c r="I24" s="78">
        <f>[6]S66!J18</f>
        <v>1.3527673631803674</v>
      </c>
      <c r="J24" s="78">
        <f>[6]S66!K18</f>
        <v>7.4394705982512397</v>
      </c>
      <c r="K24" s="78">
        <f>[6]S66!L18</f>
        <v>0</v>
      </c>
      <c r="L24" s="78">
        <f>[6]S66!M18</f>
        <v>0</v>
      </c>
      <c r="M24" s="78">
        <f>[6]S66!N18</f>
        <v>0</v>
      </c>
      <c r="N24" s="78">
        <f>[6]S66!O18</f>
        <v>446.83105373538905</v>
      </c>
      <c r="O24" s="78">
        <f>[6]S66!P18</f>
        <v>0</v>
      </c>
      <c r="P24" s="78">
        <f>[6]S66!Q18</f>
        <v>46.161942733369237</v>
      </c>
      <c r="Q24" s="78">
        <f>[6]S66!R18</f>
        <v>56426.905355705516</v>
      </c>
      <c r="R24" s="78">
        <f>[6]S66!S18</f>
        <v>29.771823208391307</v>
      </c>
      <c r="S24" s="78">
        <f>[6]S66!T18</f>
        <v>516.95786063881008</v>
      </c>
      <c r="T24" s="78">
        <f>[6]S66!U18</f>
        <v>0</v>
      </c>
      <c r="U24" s="78">
        <f>[6]S66!V18</f>
        <v>0</v>
      </c>
      <c r="V24" s="78">
        <f>[6]S66!W18</f>
        <v>0</v>
      </c>
      <c r="W24" s="78">
        <f>[6]S66!X18</f>
        <v>0</v>
      </c>
      <c r="X24" s="78">
        <f>[6]S66!Y18</f>
        <v>0</v>
      </c>
      <c r="Y24" s="78">
        <f>[6]S66!Z18</f>
        <v>42.933982640404501</v>
      </c>
      <c r="Z24" s="78">
        <f>[6]S66!AA18</f>
        <v>7.1504938470301758</v>
      </c>
      <c r="AA24" s="78">
        <f>[6]S66!AB18</f>
        <v>0</v>
      </c>
      <c r="AB24" s="78">
        <f>[6]S66!AC18</f>
        <v>0</v>
      </c>
      <c r="AC24" s="78">
        <f>[6]S66!AD18</f>
        <v>0</v>
      </c>
      <c r="AD24" s="78">
        <f>[6]S66!AE18</f>
        <v>0</v>
      </c>
      <c r="AE24" s="78">
        <f>[6]S66!AF18</f>
        <v>0</v>
      </c>
      <c r="AF24" s="78">
        <f>[6]S66!AG18</f>
        <v>8.0789312217479967</v>
      </c>
      <c r="AG24" s="78">
        <f>[6]S66!AH18</f>
        <v>3.5079467916104305</v>
      </c>
      <c r="AH24" s="78">
        <f>[6]S66!AI18</f>
        <v>0</v>
      </c>
      <c r="AI24" s="78">
        <f>[6]S66!AJ18</f>
        <v>0</v>
      </c>
      <c r="AJ24" s="78">
        <f>[6]S66!AK18</f>
        <v>0</v>
      </c>
      <c r="AK24" s="78">
        <f>[6]S66!AL18</f>
        <v>0</v>
      </c>
      <c r="AL24" s="78">
        <f>[6]S66!AM18</f>
        <v>0</v>
      </c>
      <c r="AM24" s="78">
        <f>[6]S66!AN18</f>
        <v>0</v>
      </c>
      <c r="AN24" s="78">
        <f>[6]S66!AO18</f>
        <v>0</v>
      </c>
      <c r="AO24" s="78">
        <f>[6]S66!AP18</f>
        <v>0</v>
      </c>
      <c r="AP24" s="78">
        <f>[6]S66!AQ18</f>
        <v>0</v>
      </c>
      <c r="AQ24" s="78">
        <f>[6]S66!AR18</f>
        <v>0</v>
      </c>
      <c r="AR24" s="78">
        <f>[6]S66!AS18</f>
        <v>0</v>
      </c>
      <c r="AS24" s="78">
        <f>[6]S66!AT18</f>
        <v>0</v>
      </c>
      <c r="AT24" s="78">
        <f>[6]S66!AU18</f>
        <v>0</v>
      </c>
      <c r="AU24" s="151">
        <f>[7]S66!AV18+[7]S66!AW18</f>
        <v>0</v>
      </c>
      <c r="AV24" s="78">
        <f>[6]S66!AX18</f>
        <v>0</v>
      </c>
      <c r="AW24" s="78">
        <f>[6]S66!AY18</f>
        <v>0</v>
      </c>
      <c r="AX24" s="78">
        <f>[6]S66!AZ18</f>
        <v>0</v>
      </c>
      <c r="AY24" s="78">
        <f>[6]S66!BA18</f>
        <v>0</v>
      </c>
      <c r="AZ24" s="78">
        <f>[6]S66!BB18</f>
        <v>0</v>
      </c>
      <c r="BA24" s="78">
        <f>[6]S66!BC18</f>
        <v>0</v>
      </c>
      <c r="BB24" s="78">
        <f>[6]S66!BD18</f>
        <v>0</v>
      </c>
      <c r="BC24" s="78">
        <f>[6]S66!BE18</f>
        <v>0</v>
      </c>
      <c r="BD24" s="78">
        <f>[6]S66!BF18</f>
        <v>0</v>
      </c>
      <c r="BE24" s="78">
        <f>[6]S66!BG18</f>
        <v>0</v>
      </c>
      <c r="BF24" s="78">
        <f>[6]S66!BH18</f>
        <v>0</v>
      </c>
      <c r="BG24" s="78">
        <f>[6]S66!BI18</f>
        <v>0</v>
      </c>
      <c r="BH24" s="78">
        <f>[6]S66!BJ18</f>
        <v>0</v>
      </c>
      <c r="BI24" s="78">
        <f>[6]S66!BK18</f>
        <v>0</v>
      </c>
      <c r="BJ24" s="78">
        <f>[6]S66!BL18</f>
        <v>0</v>
      </c>
      <c r="BK24" s="78">
        <f>[6]S66!BM18</f>
        <v>0</v>
      </c>
      <c r="BL24" s="78">
        <f>[6]S66!BN18</f>
        <v>0</v>
      </c>
      <c r="BM24" s="78">
        <f>[6]S66!BO18</f>
        <v>0</v>
      </c>
      <c r="BN24" s="78">
        <f>[6]S66!BP18</f>
        <v>0</v>
      </c>
      <c r="BO24" s="78">
        <f>[6]S66!BQ18</f>
        <v>0</v>
      </c>
      <c r="BP24" s="120">
        <f t="shared" si="0"/>
        <v>58484.707108397743</v>
      </c>
      <c r="BQ24" s="78">
        <f>[6]S66!BS18</f>
        <v>21986.774502779572</v>
      </c>
      <c r="BR24" s="120">
        <f t="shared" si="1"/>
        <v>80471.481611177311</v>
      </c>
      <c r="BS24" s="78">
        <f>[6]S66!BV18</f>
        <v>26646.133870689286</v>
      </c>
      <c r="BT24" s="78">
        <f>[6]S66!BU18</f>
        <v>7879.3080029095199</v>
      </c>
      <c r="BU24" s="122">
        <f t="shared" si="2"/>
        <v>114996.92348477611</v>
      </c>
      <c r="BX24" s="83"/>
    </row>
    <row r="25" spans="1:76">
      <c r="A25" s="31" t="s">
        <v>420</v>
      </c>
      <c r="B25" s="101" t="s">
        <v>362</v>
      </c>
      <c r="C25" s="101" t="s">
        <v>133</v>
      </c>
      <c r="D25" s="78">
        <f>[6]S66!E19</f>
        <v>0</v>
      </c>
      <c r="E25" s="78">
        <f>[6]S66!F19</f>
        <v>0</v>
      </c>
      <c r="F25" s="78">
        <f>[6]S66!G19</f>
        <v>0</v>
      </c>
      <c r="G25" s="78">
        <f>[6]S66!H19</f>
        <v>2327.5620729507118</v>
      </c>
      <c r="H25" s="78">
        <f>[6]S66!I19</f>
        <v>0</v>
      </c>
      <c r="I25" s="78">
        <f>[6]S66!J19</f>
        <v>0</v>
      </c>
      <c r="J25" s="78">
        <f>[6]S66!K19</f>
        <v>410.39839555252968</v>
      </c>
      <c r="K25" s="78">
        <f>[6]S66!L19</f>
        <v>0</v>
      </c>
      <c r="L25" s="78">
        <f>[6]S66!M19</f>
        <v>0</v>
      </c>
      <c r="M25" s="78">
        <f>[6]S66!N19</f>
        <v>0</v>
      </c>
      <c r="N25" s="78">
        <f>[6]S66!O19</f>
        <v>0</v>
      </c>
      <c r="O25" s="78">
        <f>[6]S66!P19</f>
        <v>0</v>
      </c>
      <c r="P25" s="78">
        <f>[6]S66!Q19</f>
        <v>1.6063078190642681</v>
      </c>
      <c r="Q25" s="78">
        <f>[6]S66!R19</f>
        <v>180.15134186984795</v>
      </c>
      <c r="R25" s="78">
        <f>[6]S66!S19</f>
        <v>29359.416992588267</v>
      </c>
      <c r="S25" s="78">
        <f>[6]S66!T19</f>
        <v>1417.8063747237854</v>
      </c>
      <c r="T25" s="78">
        <f>[6]S66!U19</f>
        <v>0</v>
      </c>
      <c r="U25" s="78">
        <f>[6]S66!V19</f>
        <v>0</v>
      </c>
      <c r="V25" s="78">
        <f>[6]S66!W19</f>
        <v>0</v>
      </c>
      <c r="W25" s="78">
        <f>[6]S66!X19</f>
        <v>0</v>
      </c>
      <c r="X25" s="78">
        <f>[6]S66!Y19</f>
        <v>0</v>
      </c>
      <c r="Y25" s="78">
        <f>[6]S66!Z19</f>
        <v>0</v>
      </c>
      <c r="Z25" s="78">
        <f>[6]S66!AA19</f>
        <v>89.77842274604555</v>
      </c>
      <c r="AA25" s="78">
        <f>[6]S66!AB19</f>
        <v>0</v>
      </c>
      <c r="AB25" s="78">
        <f>[6]S66!AC19</f>
        <v>0</v>
      </c>
      <c r="AC25" s="78">
        <f>[6]S66!AD19</f>
        <v>3467.9165454426225</v>
      </c>
      <c r="AD25" s="78">
        <f>[6]S66!AE19</f>
        <v>0</v>
      </c>
      <c r="AE25" s="78">
        <f>[6]S66!AF19</f>
        <v>0</v>
      </c>
      <c r="AF25" s="78">
        <f>[6]S66!AG19</f>
        <v>0</v>
      </c>
      <c r="AG25" s="78">
        <f>[6]S66!AH19</f>
        <v>0</v>
      </c>
      <c r="AH25" s="78">
        <f>[6]S66!AI19</f>
        <v>0</v>
      </c>
      <c r="AI25" s="78">
        <f>[6]S66!AJ19</f>
        <v>0</v>
      </c>
      <c r="AJ25" s="78">
        <f>[6]S66!AK19</f>
        <v>0</v>
      </c>
      <c r="AK25" s="78">
        <f>[6]S66!AL19</f>
        <v>0</v>
      </c>
      <c r="AL25" s="78">
        <f>[6]S66!AM19</f>
        <v>0</v>
      </c>
      <c r="AM25" s="78">
        <f>[6]S66!AN19</f>
        <v>0</v>
      </c>
      <c r="AN25" s="78">
        <f>[6]S66!AO19</f>
        <v>0</v>
      </c>
      <c r="AO25" s="78">
        <f>[6]S66!AP19</f>
        <v>0</v>
      </c>
      <c r="AP25" s="78">
        <f>[6]S66!AQ19</f>
        <v>0</v>
      </c>
      <c r="AQ25" s="78">
        <f>[6]S66!AR19</f>
        <v>0</v>
      </c>
      <c r="AR25" s="78">
        <f>[6]S66!AS19</f>
        <v>0</v>
      </c>
      <c r="AS25" s="78">
        <f>[6]S66!AT19</f>
        <v>0</v>
      </c>
      <c r="AT25" s="78">
        <f>[6]S66!AU19</f>
        <v>0</v>
      </c>
      <c r="AU25" s="151">
        <f>[7]S66!AV19+[7]S66!AW19</f>
        <v>0</v>
      </c>
      <c r="AV25" s="78">
        <f>[6]S66!AX19</f>
        <v>0</v>
      </c>
      <c r="AW25" s="78">
        <f>[6]S66!AY19</f>
        <v>0</v>
      </c>
      <c r="AX25" s="78">
        <f>[6]S66!AZ19</f>
        <v>0</v>
      </c>
      <c r="AY25" s="78">
        <f>[6]S66!BA19</f>
        <v>0</v>
      </c>
      <c r="AZ25" s="78">
        <f>[6]S66!BB19</f>
        <v>0</v>
      </c>
      <c r="BA25" s="78">
        <f>[6]S66!BC19</f>
        <v>0</v>
      </c>
      <c r="BB25" s="78">
        <f>[6]S66!BD19</f>
        <v>0</v>
      </c>
      <c r="BC25" s="78">
        <f>[6]S66!BE19</f>
        <v>0</v>
      </c>
      <c r="BD25" s="78">
        <f>[6]S66!BF19</f>
        <v>0</v>
      </c>
      <c r="BE25" s="78">
        <f>[6]S66!BG19</f>
        <v>0</v>
      </c>
      <c r="BF25" s="78">
        <f>[6]S66!BH19</f>
        <v>0</v>
      </c>
      <c r="BG25" s="78">
        <f>[6]S66!BI19</f>
        <v>0</v>
      </c>
      <c r="BH25" s="78">
        <f>[6]S66!BJ19</f>
        <v>0</v>
      </c>
      <c r="BI25" s="78">
        <f>[6]S66!BK19</f>
        <v>0</v>
      </c>
      <c r="BJ25" s="78">
        <f>[6]S66!BL19</f>
        <v>0</v>
      </c>
      <c r="BK25" s="78">
        <f>[6]S66!BM19</f>
        <v>0</v>
      </c>
      <c r="BL25" s="78">
        <f>[6]S66!BN19</f>
        <v>0</v>
      </c>
      <c r="BM25" s="78">
        <f>[6]S66!BO19</f>
        <v>0</v>
      </c>
      <c r="BN25" s="78">
        <f>[6]S66!BP19</f>
        <v>0</v>
      </c>
      <c r="BO25" s="78">
        <f>[6]S66!BQ19</f>
        <v>0</v>
      </c>
      <c r="BP25" s="120">
        <f t="shared" si="0"/>
        <v>37254.636453692874</v>
      </c>
      <c r="BQ25" s="78">
        <f>[6]S66!BS19</f>
        <v>55796.162054853157</v>
      </c>
      <c r="BR25" s="120">
        <f t="shared" si="1"/>
        <v>93050.798508546024</v>
      </c>
      <c r="BS25" s="78">
        <f>[6]S66!BV19</f>
        <v>20214.072535897481</v>
      </c>
      <c r="BT25" s="78">
        <f>[6]S66!BU19</f>
        <v>12536.971157523745</v>
      </c>
      <c r="BU25" s="122">
        <f t="shared" si="2"/>
        <v>125801.84220196726</v>
      </c>
      <c r="BX25" s="83"/>
    </row>
    <row r="26" spans="1:76">
      <c r="A26" s="31" t="s">
        <v>421</v>
      </c>
      <c r="B26" s="101" t="s">
        <v>337</v>
      </c>
      <c r="C26" s="101" t="s">
        <v>134</v>
      </c>
      <c r="D26" s="78">
        <f>[6]S66!E20</f>
        <v>0</v>
      </c>
      <c r="E26" s="78">
        <f>[6]S66!F20</f>
        <v>0</v>
      </c>
      <c r="F26" s="78">
        <f>[6]S66!G20</f>
        <v>0</v>
      </c>
      <c r="G26" s="78">
        <f>[6]S66!H20</f>
        <v>11.899925003307191</v>
      </c>
      <c r="H26" s="78">
        <f>[6]S66!I20</f>
        <v>0</v>
      </c>
      <c r="I26" s="78">
        <f>[6]S66!J20</f>
        <v>193.47652088828511</v>
      </c>
      <c r="J26" s="78">
        <f>[6]S66!K20</f>
        <v>0</v>
      </c>
      <c r="K26" s="78">
        <f>[6]S66!L20</f>
        <v>0</v>
      </c>
      <c r="L26" s="78">
        <f>[6]S66!M20</f>
        <v>5.2367870330818658</v>
      </c>
      <c r="M26" s="78">
        <f>[6]S66!N20</f>
        <v>0</v>
      </c>
      <c r="N26" s="78">
        <f>[6]S66!O20</f>
        <v>7.0008917940457227</v>
      </c>
      <c r="O26" s="78">
        <f>[6]S66!P20</f>
        <v>0</v>
      </c>
      <c r="P26" s="78">
        <f>[6]S66!Q20</f>
        <v>38.402102544246496</v>
      </c>
      <c r="Q26" s="78">
        <f>[6]S66!R20</f>
        <v>8.6339008498166656</v>
      </c>
      <c r="R26" s="78">
        <f>[6]S66!S20</f>
        <v>1122.4690189296457</v>
      </c>
      <c r="S26" s="78">
        <f>[6]S66!T20</f>
        <v>37982.387407283124</v>
      </c>
      <c r="T26" s="78">
        <f>[6]S66!U20</f>
        <v>0</v>
      </c>
      <c r="U26" s="78">
        <f>[6]S66!V20</f>
        <v>10.570400400776517</v>
      </c>
      <c r="V26" s="78">
        <f>[6]S66!W20</f>
        <v>51.137246913178963</v>
      </c>
      <c r="W26" s="78">
        <f>[6]S66!X20</f>
        <v>0</v>
      </c>
      <c r="X26" s="78">
        <f>[6]S66!Y20</f>
        <v>0</v>
      </c>
      <c r="Y26" s="78">
        <f>[6]S66!Z20</f>
        <v>628.82207571577669</v>
      </c>
      <c r="Z26" s="78">
        <f>[6]S66!AA20</f>
        <v>580.38572308053097</v>
      </c>
      <c r="AA26" s="78">
        <f>[6]S66!AB20</f>
        <v>0</v>
      </c>
      <c r="AB26" s="78">
        <f>[6]S66!AC20</f>
        <v>0</v>
      </c>
      <c r="AC26" s="78">
        <f>[6]S66!AD20</f>
        <v>86.575382872477519</v>
      </c>
      <c r="AD26" s="78">
        <f>[6]S66!AE20</f>
        <v>0</v>
      </c>
      <c r="AE26" s="78">
        <f>[6]S66!AF20</f>
        <v>0</v>
      </c>
      <c r="AF26" s="78">
        <f>[6]S66!AG20</f>
        <v>0</v>
      </c>
      <c r="AG26" s="78">
        <f>[6]S66!AH20</f>
        <v>0</v>
      </c>
      <c r="AH26" s="78">
        <f>[6]S66!AI20</f>
        <v>0</v>
      </c>
      <c r="AI26" s="78">
        <f>[6]S66!AJ20</f>
        <v>0</v>
      </c>
      <c r="AJ26" s="78">
        <f>[6]S66!AK20</f>
        <v>0</v>
      </c>
      <c r="AK26" s="78">
        <f>[6]S66!AL20</f>
        <v>0</v>
      </c>
      <c r="AL26" s="78">
        <f>[6]S66!AM20</f>
        <v>0</v>
      </c>
      <c r="AM26" s="78">
        <f>[6]S66!AN20</f>
        <v>0</v>
      </c>
      <c r="AN26" s="78">
        <f>[6]S66!AO20</f>
        <v>0</v>
      </c>
      <c r="AO26" s="78">
        <f>[6]S66!AP20</f>
        <v>0</v>
      </c>
      <c r="AP26" s="78">
        <f>[6]S66!AQ20</f>
        <v>0</v>
      </c>
      <c r="AQ26" s="78">
        <f>[6]S66!AR20</f>
        <v>0</v>
      </c>
      <c r="AR26" s="78">
        <f>[6]S66!AS20</f>
        <v>0</v>
      </c>
      <c r="AS26" s="78">
        <f>[6]S66!AT20</f>
        <v>0</v>
      </c>
      <c r="AT26" s="78">
        <f>[6]S66!AU20</f>
        <v>0</v>
      </c>
      <c r="AU26" s="151">
        <f>[6]S66!AV20+[6]S66!AW20</f>
        <v>0</v>
      </c>
      <c r="AV26" s="78">
        <f>[6]S66!AX20</f>
        <v>0</v>
      </c>
      <c r="AW26" s="78">
        <f>[6]S66!AY20</f>
        <v>0</v>
      </c>
      <c r="AX26" s="78">
        <f>[6]S66!AZ20</f>
        <v>0</v>
      </c>
      <c r="AY26" s="78">
        <f>[6]S66!BA20</f>
        <v>0</v>
      </c>
      <c r="AZ26" s="78">
        <f>[6]S66!BB20</f>
        <v>0</v>
      </c>
      <c r="BA26" s="78">
        <f>[6]S66!BC20</f>
        <v>0</v>
      </c>
      <c r="BB26" s="78">
        <f>[6]S66!BD20</f>
        <v>0</v>
      </c>
      <c r="BC26" s="78">
        <f>[6]S66!BE20</f>
        <v>0</v>
      </c>
      <c r="BD26" s="78">
        <f>[6]S66!BF20</f>
        <v>0</v>
      </c>
      <c r="BE26" s="78">
        <f>[6]S66!BG20</f>
        <v>0</v>
      </c>
      <c r="BF26" s="78">
        <f>[6]S66!BH20</f>
        <v>0</v>
      </c>
      <c r="BG26" s="78">
        <f>[6]S66!BI20</f>
        <v>0</v>
      </c>
      <c r="BH26" s="78">
        <f>[6]S66!BJ20</f>
        <v>0</v>
      </c>
      <c r="BI26" s="78">
        <f>[6]S66!BK20</f>
        <v>0</v>
      </c>
      <c r="BJ26" s="78">
        <f>[6]S66!BL20</f>
        <v>0</v>
      </c>
      <c r="BK26" s="78">
        <f>[6]S66!BM20</f>
        <v>0</v>
      </c>
      <c r="BL26" s="78">
        <f>[6]S66!BN20</f>
        <v>0</v>
      </c>
      <c r="BM26" s="78">
        <f>[6]S66!BO20</f>
        <v>0</v>
      </c>
      <c r="BN26" s="78">
        <f>[6]S66!BP20</f>
        <v>0</v>
      </c>
      <c r="BO26" s="78">
        <f>[6]S66!BQ20</f>
        <v>0</v>
      </c>
      <c r="BP26" s="120">
        <f t="shared" si="0"/>
        <v>40726.997383308299</v>
      </c>
      <c r="BQ26" s="78">
        <f>[6]S66!BS20</f>
        <v>23733.750079739795</v>
      </c>
      <c r="BR26" s="120">
        <f t="shared" si="1"/>
        <v>64460.747463048094</v>
      </c>
      <c r="BS26" s="78">
        <f>[6]S66!BV20</f>
        <v>9768.2945044796797</v>
      </c>
      <c r="BT26" s="78">
        <f>[6]S66!BU20</f>
        <v>6698.3245696999638</v>
      </c>
      <c r="BU26" s="122">
        <f t="shared" si="2"/>
        <v>80927.366537227732</v>
      </c>
      <c r="BX26" s="83"/>
    </row>
    <row r="27" spans="1:76">
      <c r="A27" s="31" t="s">
        <v>422</v>
      </c>
      <c r="B27" s="101" t="s">
        <v>338</v>
      </c>
      <c r="C27" s="101" t="s">
        <v>135</v>
      </c>
      <c r="D27" s="78">
        <f>[6]S66!E21</f>
        <v>0</v>
      </c>
      <c r="E27" s="78">
        <f>[6]S66!F21</f>
        <v>0</v>
      </c>
      <c r="F27" s="78">
        <f>[6]S66!G21</f>
        <v>0</v>
      </c>
      <c r="G27" s="78">
        <f>[6]S66!H21</f>
        <v>0</v>
      </c>
      <c r="H27" s="78">
        <f>[6]S66!I21</f>
        <v>0</v>
      </c>
      <c r="I27" s="78">
        <f>[6]S66!J21</f>
        <v>0</v>
      </c>
      <c r="J27" s="78">
        <f>[6]S66!K21</f>
        <v>0</v>
      </c>
      <c r="K27" s="78">
        <f>[6]S66!L21</f>
        <v>0</v>
      </c>
      <c r="L27" s="78">
        <f>[6]S66!M21</f>
        <v>0</v>
      </c>
      <c r="M27" s="78">
        <f>[6]S66!N21</f>
        <v>0</v>
      </c>
      <c r="N27" s="78">
        <f>[6]S66!O21</f>
        <v>0</v>
      </c>
      <c r="O27" s="78">
        <f>[6]S66!P21</f>
        <v>0</v>
      </c>
      <c r="P27" s="78">
        <f>[6]S66!Q21</f>
        <v>0</v>
      </c>
      <c r="Q27" s="78">
        <f>[6]S66!R21</f>
        <v>68.903627471694008</v>
      </c>
      <c r="R27" s="78">
        <f>[6]S66!S21</f>
        <v>0</v>
      </c>
      <c r="S27" s="78">
        <f>[6]S66!T21</f>
        <v>0</v>
      </c>
      <c r="T27" s="78">
        <f>[6]S66!U21</f>
        <v>1003.9984414437848</v>
      </c>
      <c r="U27" s="78">
        <f>[6]S66!V21</f>
        <v>0</v>
      </c>
      <c r="V27" s="78">
        <f>[6]S66!W21</f>
        <v>222.06514851227516</v>
      </c>
      <c r="W27" s="78">
        <f>[6]S66!X21</f>
        <v>0</v>
      </c>
      <c r="X27" s="78">
        <f>[6]S66!Y21</f>
        <v>0</v>
      </c>
      <c r="Y27" s="78">
        <f>[6]S66!Z21</f>
        <v>0</v>
      </c>
      <c r="Z27" s="78">
        <f>[6]S66!AA21</f>
        <v>37.134898045576712</v>
      </c>
      <c r="AA27" s="78">
        <f>[6]S66!AB21</f>
        <v>0</v>
      </c>
      <c r="AB27" s="78">
        <f>[6]S66!AC21</f>
        <v>0</v>
      </c>
      <c r="AC27" s="78">
        <f>[6]S66!AD21</f>
        <v>0</v>
      </c>
      <c r="AD27" s="78">
        <f>[6]S66!AE21</f>
        <v>0</v>
      </c>
      <c r="AE27" s="78">
        <f>[6]S66!AF21</f>
        <v>0</v>
      </c>
      <c r="AF27" s="78">
        <f>[6]S66!AG21</f>
        <v>0</v>
      </c>
      <c r="AG27" s="78">
        <f>[6]S66!AH21</f>
        <v>0</v>
      </c>
      <c r="AH27" s="78">
        <f>[6]S66!AI21</f>
        <v>0</v>
      </c>
      <c r="AI27" s="78">
        <f>[6]S66!AJ21</f>
        <v>0</v>
      </c>
      <c r="AJ27" s="78">
        <f>[6]S66!AK21</f>
        <v>0</v>
      </c>
      <c r="AK27" s="78">
        <f>[6]S66!AL21</f>
        <v>0</v>
      </c>
      <c r="AL27" s="78">
        <f>[6]S66!AM21</f>
        <v>0</v>
      </c>
      <c r="AM27" s="78">
        <f>[6]S66!AN21</f>
        <v>0</v>
      </c>
      <c r="AN27" s="78">
        <f>[6]S66!AO21</f>
        <v>0</v>
      </c>
      <c r="AO27" s="78">
        <f>[6]S66!AP21</f>
        <v>0</v>
      </c>
      <c r="AP27" s="78">
        <f>[6]S66!AQ21</f>
        <v>0</v>
      </c>
      <c r="AQ27" s="78">
        <f>[6]S66!AR21</f>
        <v>0</v>
      </c>
      <c r="AR27" s="78">
        <f>[6]S66!AS21</f>
        <v>0</v>
      </c>
      <c r="AS27" s="78">
        <f>[6]S66!AT21</f>
        <v>0</v>
      </c>
      <c r="AT27" s="78">
        <f>[6]S66!AU21</f>
        <v>0</v>
      </c>
      <c r="AU27" s="151">
        <f>[6]S66!AV21+[6]S66!AW21</f>
        <v>0</v>
      </c>
      <c r="AV27" s="78">
        <f>[6]S66!AX21</f>
        <v>0</v>
      </c>
      <c r="AW27" s="78">
        <f>[6]S66!AY21</f>
        <v>0</v>
      </c>
      <c r="AX27" s="78">
        <f>[6]S66!AZ21</f>
        <v>0</v>
      </c>
      <c r="AY27" s="78">
        <f>[6]S66!BA21</f>
        <v>0</v>
      </c>
      <c r="AZ27" s="78">
        <f>[6]S66!BB21</f>
        <v>0</v>
      </c>
      <c r="BA27" s="78">
        <f>[6]S66!BC21</f>
        <v>0</v>
      </c>
      <c r="BB27" s="78">
        <f>[6]S66!BD21</f>
        <v>0</v>
      </c>
      <c r="BC27" s="78">
        <f>[6]S66!BE21</f>
        <v>0</v>
      </c>
      <c r="BD27" s="78">
        <f>[6]S66!BF21</f>
        <v>0</v>
      </c>
      <c r="BE27" s="78">
        <f>[6]S66!BG21</f>
        <v>0</v>
      </c>
      <c r="BF27" s="78">
        <f>[6]S66!BH21</f>
        <v>0</v>
      </c>
      <c r="BG27" s="78">
        <f>[6]S66!BI21</f>
        <v>0</v>
      </c>
      <c r="BH27" s="78">
        <f>[6]S66!BJ21</f>
        <v>0</v>
      </c>
      <c r="BI27" s="78">
        <f>[6]S66!BK21</f>
        <v>0</v>
      </c>
      <c r="BJ27" s="78">
        <f>[6]S66!BL21</f>
        <v>0</v>
      </c>
      <c r="BK27" s="78">
        <f>[6]S66!BM21</f>
        <v>0</v>
      </c>
      <c r="BL27" s="78">
        <f>[6]S66!BN21</f>
        <v>0</v>
      </c>
      <c r="BM27" s="78">
        <f>[6]S66!BO21</f>
        <v>0</v>
      </c>
      <c r="BN27" s="78">
        <f>[6]S66!BP21</f>
        <v>0</v>
      </c>
      <c r="BO27" s="78">
        <f>[6]S66!BQ21</f>
        <v>0</v>
      </c>
      <c r="BP27" s="120">
        <f t="shared" si="0"/>
        <v>1332.1021154733305</v>
      </c>
      <c r="BQ27" s="78">
        <f>[6]S66!BS21</f>
        <v>29937.733926598172</v>
      </c>
      <c r="BR27" s="120">
        <f t="shared" si="1"/>
        <v>31269.836042071503</v>
      </c>
      <c r="BS27" s="78">
        <f>[6]S66!BV21</f>
        <v>8037.9171963143308</v>
      </c>
      <c r="BT27" s="78">
        <f>[6]S66!BU21</f>
        <v>7277.1638917736727</v>
      </c>
      <c r="BU27" s="122">
        <f t="shared" si="2"/>
        <v>46584.917130159505</v>
      </c>
      <c r="BX27" s="83"/>
    </row>
    <row r="28" spans="1:76">
      <c r="A28" s="31" t="s">
        <v>423</v>
      </c>
      <c r="B28" s="101" t="s">
        <v>339</v>
      </c>
      <c r="C28" s="101" t="s">
        <v>136</v>
      </c>
      <c r="D28" s="78">
        <f>[6]S66!E22</f>
        <v>0</v>
      </c>
      <c r="E28" s="78">
        <f>[6]S66!F22</f>
        <v>0</v>
      </c>
      <c r="F28" s="78">
        <f>[6]S66!G22</f>
        <v>0</v>
      </c>
      <c r="G28" s="78">
        <f>[6]S66!H22</f>
        <v>0</v>
      </c>
      <c r="H28" s="78">
        <f>[6]S66!I22</f>
        <v>0</v>
      </c>
      <c r="I28" s="78">
        <f>[6]S66!J22</f>
        <v>0</v>
      </c>
      <c r="J28" s="78">
        <f>[6]S66!K22</f>
        <v>0</v>
      </c>
      <c r="K28" s="78">
        <f>[6]S66!L22</f>
        <v>0</v>
      </c>
      <c r="L28" s="78">
        <f>[6]S66!M22</f>
        <v>0</v>
      </c>
      <c r="M28" s="78">
        <f>[6]S66!N22</f>
        <v>0</v>
      </c>
      <c r="N28" s="78">
        <f>[6]S66!O22</f>
        <v>100.41147274952561</v>
      </c>
      <c r="O28" s="78">
        <f>[6]S66!P22</f>
        <v>0</v>
      </c>
      <c r="P28" s="78">
        <f>[6]S66!Q22</f>
        <v>0</v>
      </c>
      <c r="Q28" s="78">
        <f>[6]S66!R22</f>
        <v>0</v>
      </c>
      <c r="R28" s="78">
        <f>[6]S66!S22</f>
        <v>0</v>
      </c>
      <c r="S28" s="78">
        <f>[6]S66!T22</f>
        <v>268.75734094312793</v>
      </c>
      <c r="T28" s="78">
        <f>[6]S66!U22</f>
        <v>0</v>
      </c>
      <c r="U28" s="78">
        <f>[6]S66!V22</f>
        <v>7893.229826321457</v>
      </c>
      <c r="V28" s="78">
        <f>[6]S66!W22</f>
        <v>129.75750657350352</v>
      </c>
      <c r="W28" s="78">
        <f>[6]S66!X22</f>
        <v>0</v>
      </c>
      <c r="X28" s="78">
        <f>[6]S66!Y22</f>
        <v>0</v>
      </c>
      <c r="Y28" s="78">
        <f>[6]S66!Z22</f>
        <v>0</v>
      </c>
      <c r="Z28" s="78">
        <f>[6]S66!AA22</f>
        <v>11.917489745050295</v>
      </c>
      <c r="AA28" s="78">
        <f>[6]S66!AB22</f>
        <v>0</v>
      </c>
      <c r="AB28" s="78">
        <f>[6]S66!AC22</f>
        <v>0</v>
      </c>
      <c r="AC28" s="78">
        <f>[6]S66!AD22</f>
        <v>0</v>
      </c>
      <c r="AD28" s="78">
        <f>[6]S66!AE22</f>
        <v>0</v>
      </c>
      <c r="AE28" s="78">
        <f>[6]S66!AF22</f>
        <v>0</v>
      </c>
      <c r="AF28" s="78">
        <f>[6]S66!AG22</f>
        <v>0</v>
      </c>
      <c r="AG28" s="78">
        <f>[6]S66!AH22</f>
        <v>0</v>
      </c>
      <c r="AH28" s="78">
        <f>[6]S66!AI22</f>
        <v>0</v>
      </c>
      <c r="AI28" s="78">
        <f>[6]S66!AJ22</f>
        <v>0</v>
      </c>
      <c r="AJ28" s="78">
        <f>[6]S66!AK22</f>
        <v>0</v>
      </c>
      <c r="AK28" s="78">
        <f>[6]S66!AL22</f>
        <v>0</v>
      </c>
      <c r="AL28" s="78">
        <f>[6]S66!AM22</f>
        <v>0</v>
      </c>
      <c r="AM28" s="78">
        <f>[6]S66!AN22</f>
        <v>0</v>
      </c>
      <c r="AN28" s="78">
        <f>[6]S66!AO22</f>
        <v>0</v>
      </c>
      <c r="AO28" s="78">
        <f>[6]S66!AP22</f>
        <v>0</v>
      </c>
      <c r="AP28" s="78">
        <f>[6]S66!AQ22</f>
        <v>0</v>
      </c>
      <c r="AQ28" s="78">
        <f>[6]S66!AR22</f>
        <v>0</v>
      </c>
      <c r="AR28" s="78">
        <f>[6]S66!AS22</f>
        <v>0</v>
      </c>
      <c r="AS28" s="78">
        <f>[6]S66!AT22</f>
        <v>0</v>
      </c>
      <c r="AT28" s="78">
        <f>[6]S66!AU22</f>
        <v>0</v>
      </c>
      <c r="AU28" s="151">
        <f>[6]S66!AV22+[6]S66!AW22</f>
        <v>0</v>
      </c>
      <c r="AV28" s="78">
        <f>[6]S66!AX22</f>
        <v>0</v>
      </c>
      <c r="AW28" s="78">
        <f>[6]S66!AY22</f>
        <v>0</v>
      </c>
      <c r="AX28" s="78">
        <f>[6]S66!AZ22</f>
        <v>0</v>
      </c>
      <c r="AY28" s="78">
        <f>[6]S66!BA22</f>
        <v>0</v>
      </c>
      <c r="AZ28" s="78">
        <f>[6]S66!BB22</f>
        <v>0</v>
      </c>
      <c r="BA28" s="78">
        <f>[6]S66!BC22</f>
        <v>0</v>
      </c>
      <c r="BB28" s="78">
        <f>[6]S66!BD22</f>
        <v>0</v>
      </c>
      <c r="BC28" s="78">
        <f>[6]S66!BE22</f>
        <v>0</v>
      </c>
      <c r="BD28" s="78">
        <f>[6]S66!BF22</f>
        <v>0</v>
      </c>
      <c r="BE28" s="78">
        <f>[6]S66!BG22</f>
        <v>0</v>
      </c>
      <c r="BF28" s="78">
        <f>[6]S66!BH22</f>
        <v>0</v>
      </c>
      <c r="BG28" s="78">
        <f>[6]S66!BI22</f>
        <v>0</v>
      </c>
      <c r="BH28" s="78">
        <f>[6]S66!BJ22</f>
        <v>0</v>
      </c>
      <c r="BI28" s="78">
        <f>[6]S66!BK22</f>
        <v>0</v>
      </c>
      <c r="BJ28" s="78">
        <f>[6]S66!BL22</f>
        <v>0</v>
      </c>
      <c r="BK28" s="78">
        <f>[6]S66!BM22</f>
        <v>0</v>
      </c>
      <c r="BL28" s="78">
        <f>[6]S66!BN22</f>
        <v>0</v>
      </c>
      <c r="BM28" s="78">
        <f>[6]S66!BO22</f>
        <v>0</v>
      </c>
      <c r="BN28" s="78">
        <f>[6]S66!BP22</f>
        <v>0</v>
      </c>
      <c r="BO28" s="78">
        <f>[6]S66!BQ22</f>
        <v>0</v>
      </c>
      <c r="BP28" s="120">
        <f t="shared" si="0"/>
        <v>8404.073636332665</v>
      </c>
      <c r="BQ28" s="78">
        <f>[6]S66!BS22</f>
        <v>40610.20151608676</v>
      </c>
      <c r="BR28" s="120">
        <f t="shared" si="1"/>
        <v>49014.275152419425</v>
      </c>
      <c r="BS28" s="78">
        <f>[6]S66!BV22</f>
        <v>15361.628909613923</v>
      </c>
      <c r="BT28" s="78">
        <f>[6]S66!BU22</f>
        <v>9467.3529028218236</v>
      </c>
      <c r="BU28" s="122">
        <f t="shared" si="2"/>
        <v>73843.256964855173</v>
      </c>
      <c r="BX28" s="83"/>
    </row>
    <row r="29" spans="1:76">
      <c r="A29" s="31" t="s">
        <v>424</v>
      </c>
      <c r="B29" s="101" t="s">
        <v>340</v>
      </c>
      <c r="C29" s="101" t="s">
        <v>137</v>
      </c>
      <c r="D29" s="78">
        <f>[6]S66!E23</f>
        <v>0</v>
      </c>
      <c r="E29" s="78">
        <f>[6]S66!F23</f>
        <v>0</v>
      </c>
      <c r="F29" s="78">
        <f>[6]S66!G23</f>
        <v>0</v>
      </c>
      <c r="G29" s="78">
        <f>[6]S66!H23</f>
        <v>0</v>
      </c>
      <c r="H29" s="78">
        <f>[6]S66!I23</f>
        <v>0</v>
      </c>
      <c r="I29" s="78">
        <f>[6]S66!J23</f>
        <v>0</v>
      </c>
      <c r="J29" s="78">
        <f>[6]S66!K23</f>
        <v>0</v>
      </c>
      <c r="K29" s="78">
        <f>[6]S66!L23</f>
        <v>0</v>
      </c>
      <c r="L29" s="78">
        <f>[6]S66!M23</f>
        <v>0</v>
      </c>
      <c r="M29" s="78">
        <f>[6]S66!N23</f>
        <v>0</v>
      </c>
      <c r="N29" s="78">
        <f>[6]S66!O23</f>
        <v>32.354038979665667</v>
      </c>
      <c r="O29" s="78">
        <f>[6]S66!P23</f>
        <v>0</v>
      </c>
      <c r="P29" s="78">
        <f>[6]S66!Q23</f>
        <v>0</v>
      </c>
      <c r="Q29" s="78">
        <f>[6]S66!R23</f>
        <v>2.8568709708509616</v>
      </c>
      <c r="R29" s="78">
        <f>[6]S66!S23</f>
        <v>12.030565873057155</v>
      </c>
      <c r="S29" s="78">
        <f>[6]S66!T23</f>
        <v>85.620513399180297</v>
      </c>
      <c r="T29" s="78">
        <f>[6]S66!U23</f>
        <v>0</v>
      </c>
      <c r="U29" s="78">
        <f>[6]S66!V23</f>
        <v>286.89389675241665</v>
      </c>
      <c r="V29" s="78">
        <f>[6]S66!W23</f>
        <v>1458.5601705999343</v>
      </c>
      <c r="W29" s="78">
        <f>[6]S66!X23</f>
        <v>0</v>
      </c>
      <c r="X29" s="78">
        <f>[6]S66!Y23</f>
        <v>0</v>
      </c>
      <c r="Y29" s="78">
        <f>[6]S66!Z23</f>
        <v>239.29856300386413</v>
      </c>
      <c r="Z29" s="78">
        <f>[6]S66!AA23</f>
        <v>245.67507859763015</v>
      </c>
      <c r="AA29" s="78">
        <f>[6]S66!AB23</f>
        <v>0</v>
      </c>
      <c r="AB29" s="78">
        <f>[6]S66!AC23</f>
        <v>0</v>
      </c>
      <c r="AC29" s="78">
        <f>[6]S66!AD23</f>
        <v>13.653784205790309</v>
      </c>
      <c r="AD29" s="78">
        <f>[6]S66!AE23</f>
        <v>0</v>
      </c>
      <c r="AE29" s="78">
        <f>[6]S66!AF23</f>
        <v>0</v>
      </c>
      <c r="AF29" s="78">
        <f>[6]S66!AG23</f>
        <v>0</v>
      </c>
      <c r="AG29" s="78">
        <f>[6]S66!AH23</f>
        <v>0</v>
      </c>
      <c r="AH29" s="78">
        <f>[6]S66!AI23</f>
        <v>0</v>
      </c>
      <c r="AI29" s="78">
        <f>[6]S66!AJ23</f>
        <v>0</v>
      </c>
      <c r="AJ29" s="78">
        <f>[6]S66!AK23</f>
        <v>0</v>
      </c>
      <c r="AK29" s="78">
        <f>[6]S66!AL23</f>
        <v>0</v>
      </c>
      <c r="AL29" s="78">
        <f>[6]S66!AM23</f>
        <v>0</v>
      </c>
      <c r="AM29" s="78">
        <f>[6]S66!AN23</f>
        <v>0</v>
      </c>
      <c r="AN29" s="78">
        <f>[6]S66!AO23</f>
        <v>0</v>
      </c>
      <c r="AO29" s="78">
        <f>[6]S66!AP23</f>
        <v>0</v>
      </c>
      <c r="AP29" s="78">
        <f>[6]S66!AQ23</f>
        <v>0</v>
      </c>
      <c r="AQ29" s="78">
        <f>[6]S66!AR23</f>
        <v>0</v>
      </c>
      <c r="AR29" s="78">
        <f>[6]S66!AS23</f>
        <v>0</v>
      </c>
      <c r="AS29" s="78">
        <f>[6]S66!AT23</f>
        <v>0</v>
      </c>
      <c r="AT29" s="78">
        <f>[6]S66!AU23</f>
        <v>0</v>
      </c>
      <c r="AU29" s="151">
        <f>[6]S66!AV23+[6]S66!AW23</f>
        <v>0</v>
      </c>
      <c r="AV29" s="78">
        <f>[6]S66!AX23</f>
        <v>0</v>
      </c>
      <c r="AW29" s="78">
        <f>[6]S66!AY23</f>
        <v>0</v>
      </c>
      <c r="AX29" s="78">
        <f>[6]S66!AZ23</f>
        <v>0</v>
      </c>
      <c r="AY29" s="78">
        <f>[6]S66!BA23</f>
        <v>0</v>
      </c>
      <c r="AZ29" s="78">
        <f>[6]S66!BB23</f>
        <v>0</v>
      </c>
      <c r="BA29" s="78">
        <f>[6]S66!BC23</f>
        <v>0</v>
      </c>
      <c r="BB29" s="78">
        <f>[6]S66!BD23</f>
        <v>0</v>
      </c>
      <c r="BC29" s="78">
        <f>[6]S66!BE23</f>
        <v>0</v>
      </c>
      <c r="BD29" s="78">
        <f>[6]S66!BF23</f>
        <v>0</v>
      </c>
      <c r="BE29" s="78">
        <f>[6]S66!BG23</f>
        <v>0</v>
      </c>
      <c r="BF29" s="78">
        <f>[6]S66!BH23</f>
        <v>0</v>
      </c>
      <c r="BG29" s="78">
        <f>[6]S66!BI23</f>
        <v>0</v>
      </c>
      <c r="BH29" s="78">
        <f>[6]S66!BJ23</f>
        <v>0</v>
      </c>
      <c r="BI29" s="78">
        <f>[6]S66!BK23</f>
        <v>0</v>
      </c>
      <c r="BJ29" s="78">
        <f>[6]S66!BL23</f>
        <v>0</v>
      </c>
      <c r="BK29" s="78">
        <f>[6]S66!BM23</f>
        <v>0</v>
      </c>
      <c r="BL29" s="78">
        <f>[6]S66!BN23</f>
        <v>0</v>
      </c>
      <c r="BM29" s="78">
        <f>[6]S66!BO23</f>
        <v>0</v>
      </c>
      <c r="BN29" s="78">
        <f>[6]S66!BP23</f>
        <v>0</v>
      </c>
      <c r="BO29" s="78">
        <f>[6]S66!BQ23</f>
        <v>0</v>
      </c>
      <c r="BP29" s="120">
        <f t="shared" si="0"/>
        <v>2376.9434823823894</v>
      </c>
      <c r="BQ29" s="78">
        <f>[6]S66!BS23</f>
        <v>42034.988360768359</v>
      </c>
      <c r="BR29" s="120">
        <f t="shared" si="1"/>
        <v>44411.931843150749</v>
      </c>
      <c r="BS29" s="78">
        <f>[6]S66!BV23</f>
        <v>14326.535899992843</v>
      </c>
      <c r="BT29" s="78">
        <f>[6]S66!BU23</f>
        <v>9885.8888669674034</v>
      </c>
      <c r="BU29" s="122">
        <f t="shared" si="2"/>
        <v>68624.35661011099</v>
      </c>
      <c r="BX29" s="83"/>
    </row>
    <row r="30" spans="1:76">
      <c r="A30" s="31" t="s">
        <v>425</v>
      </c>
      <c r="B30" s="101" t="s">
        <v>363</v>
      </c>
      <c r="C30" s="101" t="s">
        <v>138</v>
      </c>
      <c r="D30" s="78">
        <f>[6]S66!E24</f>
        <v>0</v>
      </c>
      <c r="E30" s="78">
        <f>[6]S66!F24</f>
        <v>0</v>
      </c>
      <c r="F30" s="78">
        <f>[6]S66!G24</f>
        <v>0</v>
      </c>
      <c r="G30" s="78">
        <f>[6]S66!H24</f>
        <v>0</v>
      </c>
      <c r="H30" s="78">
        <f>[6]S66!I24</f>
        <v>0</v>
      </c>
      <c r="I30" s="78">
        <f>[6]S66!J24</f>
        <v>0</v>
      </c>
      <c r="J30" s="78">
        <f>[6]S66!K24</f>
        <v>0</v>
      </c>
      <c r="K30" s="78">
        <f>[6]S66!L24</f>
        <v>0</v>
      </c>
      <c r="L30" s="78">
        <f>[6]S66!M24</f>
        <v>37.719954620037456</v>
      </c>
      <c r="M30" s="78">
        <f>[6]S66!N24</f>
        <v>0</v>
      </c>
      <c r="N30" s="78">
        <f>[6]S66!O24</f>
        <v>0</v>
      </c>
      <c r="O30" s="78">
        <f>[6]S66!P24</f>
        <v>0</v>
      </c>
      <c r="P30" s="78">
        <f>[6]S66!Q24</f>
        <v>904.98725671582361</v>
      </c>
      <c r="Q30" s="78">
        <f>[6]S66!R24</f>
        <v>0</v>
      </c>
      <c r="R30" s="78">
        <f>[6]S66!S24</f>
        <v>0</v>
      </c>
      <c r="S30" s="78">
        <f>[6]S66!T24</f>
        <v>16.758940599571932</v>
      </c>
      <c r="T30" s="78">
        <f>[6]S66!U24</f>
        <v>0</v>
      </c>
      <c r="U30" s="78">
        <f>[6]S66!V24</f>
        <v>652.47585206938777</v>
      </c>
      <c r="V30" s="78">
        <f>[6]S66!W24</f>
        <v>66.652820849204261</v>
      </c>
      <c r="W30" s="78">
        <f>[6]S66!X24</f>
        <v>7046.7626291509787</v>
      </c>
      <c r="X30" s="78">
        <f>[6]S66!Y24</f>
        <v>0</v>
      </c>
      <c r="Y30" s="78">
        <f>[6]S66!Z24</f>
        <v>0</v>
      </c>
      <c r="Z30" s="78">
        <f>[6]S66!AA24</f>
        <v>0</v>
      </c>
      <c r="AA30" s="78">
        <f>[6]S66!AB24</f>
        <v>0</v>
      </c>
      <c r="AB30" s="78">
        <f>[6]S66!AC24</f>
        <v>0</v>
      </c>
      <c r="AC30" s="78">
        <f>[6]S66!AD24</f>
        <v>0</v>
      </c>
      <c r="AD30" s="78">
        <f>[6]S66!AE24</f>
        <v>0</v>
      </c>
      <c r="AE30" s="78">
        <f>[6]S66!AF24</f>
        <v>0</v>
      </c>
      <c r="AF30" s="78">
        <f>[6]S66!AG24</f>
        <v>0</v>
      </c>
      <c r="AG30" s="78">
        <f>[6]S66!AH24</f>
        <v>0</v>
      </c>
      <c r="AH30" s="78">
        <f>[6]S66!AI24</f>
        <v>0</v>
      </c>
      <c r="AI30" s="78">
        <f>[6]S66!AJ24</f>
        <v>0</v>
      </c>
      <c r="AJ30" s="78">
        <f>[6]S66!AK24</f>
        <v>0</v>
      </c>
      <c r="AK30" s="78">
        <f>[6]S66!AL24</f>
        <v>0</v>
      </c>
      <c r="AL30" s="78">
        <f>[6]S66!AM24</f>
        <v>0</v>
      </c>
      <c r="AM30" s="78">
        <f>[6]S66!AN24</f>
        <v>0</v>
      </c>
      <c r="AN30" s="78">
        <f>[6]S66!AO24</f>
        <v>0</v>
      </c>
      <c r="AO30" s="78">
        <f>[6]S66!AP24</f>
        <v>0</v>
      </c>
      <c r="AP30" s="78">
        <f>[6]S66!AQ24</f>
        <v>0</v>
      </c>
      <c r="AQ30" s="78">
        <f>[6]S66!AR24</f>
        <v>0</v>
      </c>
      <c r="AR30" s="78">
        <f>[6]S66!AS24</f>
        <v>0</v>
      </c>
      <c r="AS30" s="78">
        <f>[6]S66!AT24</f>
        <v>0</v>
      </c>
      <c r="AT30" s="78">
        <f>[6]S66!AU24</f>
        <v>0</v>
      </c>
      <c r="AU30" s="151">
        <f>[6]S66!AV24+[6]S66!AW24</f>
        <v>0</v>
      </c>
      <c r="AV30" s="78">
        <f>[6]S66!AX24</f>
        <v>0</v>
      </c>
      <c r="AW30" s="78">
        <f>[6]S66!AY24</f>
        <v>0</v>
      </c>
      <c r="AX30" s="78">
        <f>[6]S66!AZ24</f>
        <v>0</v>
      </c>
      <c r="AY30" s="78">
        <f>[6]S66!BA24</f>
        <v>0</v>
      </c>
      <c r="AZ30" s="78">
        <f>[6]S66!BB24</f>
        <v>0</v>
      </c>
      <c r="BA30" s="78">
        <f>[6]S66!BC24</f>
        <v>0</v>
      </c>
      <c r="BB30" s="78">
        <f>[6]S66!BD24</f>
        <v>0</v>
      </c>
      <c r="BC30" s="78">
        <f>[6]S66!BE24</f>
        <v>0</v>
      </c>
      <c r="BD30" s="78">
        <f>[6]S66!BF24</f>
        <v>0</v>
      </c>
      <c r="BE30" s="78">
        <f>[6]S66!BG24</f>
        <v>0</v>
      </c>
      <c r="BF30" s="78">
        <f>[6]S66!BH24</f>
        <v>0</v>
      </c>
      <c r="BG30" s="78">
        <f>[6]S66!BI24</f>
        <v>0</v>
      </c>
      <c r="BH30" s="78">
        <f>[6]S66!BJ24</f>
        <v>0</v>
      </c>
      <c r="BI30" s="78">
        <f>[6]S66!BK24</f>
        <v>0</v>
      </c>
      <c r="BJ30" s="78">
        <f>[6]S66!BL24</f>
        <v>0</v>
      </c>
      <c r="BK30" s="78">
        <f>[6]S66!BM24</f>
        <v>0</v>
      </c>
      <c r="BL30" s="78">
        <f>[6]S66!BN24</f>
        <v>0</v>
      </c>
      <c r="BM30" s="78">
        <f>[6]S66!BO24</f>
        <v>0</v>
      </c>
      <c r="BN30" s="78">
        <f>[6]S66!BP24</f>
        <v>0</v>
      </c>
      <c r="BO30" s="78">
        <f>[6]S66!BQ24</f>
        <v>0</v>
      </c>
      <c r="BP30" s="120">
        <f t="shared" si="0"/>
        <v>8725.3574540050031</v>
      </c>
      <c r="BQ30" s="78">
        <f>[6]S66!BS24</f>
        <v>41145.180365529988</v>
      </c>
      <c r="BR30" s="120">
        <f t="shared" si="1"/>
        <v>49870.537819534991</v>
      </c>
      <c r="BS30" s="78">
        <f>[6]S66!BV24</f>
        <v>15683.572537409487</v>
      </c>
      <c r="BT30" s="78">
        <f>[6]S66!BU24</f>
        <v>8912.6621246978575</v>
      </c>
      <c r="BU30" s="122">
        <f t="shared" si="2"/>
        <v>74466.772481642343</v>
      </c>
      <c r="BX30" s="83"/>
    </row>
    <row r="31" spans="1:76">
      <c r="A31" s="31" t="s">
        <v>426</v>
      </c>
      <c r="B31" s="101" t="s">
        <v>341</v>
      </c>
      <c r="C31" s="101" t="s">
        <v>139</v>
      </c>
      <c r="D31" s="78">
        <f>[6]S66!E25</f>
        <v>0</v>
      </c>
      <c r="E31" s="78">
        <f>[6]S66!F25</f>
        <v>0</v>
      </c>
      <c r="F31" s="78">
        <f>[6]S66!G25</f>
        <v>0</v>
      </c>
      <c r="G31" s="78">
        <f>[6]S66!H25</f>
        <v>0</v>
      </c>
      <c r="H31" s="78">
        <f>[6]S66!I25</f>
        <v>0</v>
      </c>
      <c r="I31" s="78">
        <f>[6]S66!J25</f>
        <v>0</v>
      </c>
      <c r="J31" s="78">
        <f>[6]S66!K25</f>
        <v>0</v>
      </c>
      <c r="K31" s="78">
        <f>[6]S66!L25</f>
        <v>0</v>
      </c>
      <c r="L31" s="78">
        <f>[6]S66!M25</f>
        <v>0</v>
      </c>
      <c r="M31" s="78">
        <f>[6]S66!N25</f>
        <v>0</v>
      </c>
      <c r="N31" s="78">
        <f>[6]S66!O25</f>
        <v>0</v>
      </c>
      <c r="O31" s="78">
        <f>[6]S66!P25</f>
        <v>0</v>
      </c>
      <c r="P31" s="78">
        <f>[6]S66!Q25</f>
        <v>0</v>
      </c>
      <c r="Q31" s="78">
        <f>[6]S66!R25</f>
        <v>0</v>
      </c>
      <c r="R31" s="78">
        <f>[6]S66!S25</f>
        <v>0</v>
      </c>
      <c r="S31" s="78">
        <f>[6]S66!T25</f>
        <v>153.06092803594495</v>
      </c>
      <c r="T31" s="78">
        <f>[6]S66!U25</f>
        <v>0</v>
      </c>
      <c r="U31" s="78">
        <f>[6]S66!V25</f>
        <v>0</v>
      </c>
      <c r="V31" s="78">
        <f>[6]S66!W25</f>
        <v>0</v>
      </c>
      <c r="W31" s="78">
        <f>[6]S66!X25</f>
        <v>0</v>
      </c>
      <c r="X31" s="78">
        <f>[6]S66!Y25</f>
        <v>623.42099080872049</v>
      </c>
      <c r="Y31" s="78">
        <f>[6]S66!Z25</f>
        <v>39.737976972652788</v>
      </c>
      <c r="Z31" s="78">
        <f>[6]S66!AA25</f>
        <v>0</v>
      </c>
      <c r="AA31" s="78">
        <f>[6]S66!AB25</f>
        <v>0</v>
      </c>
      <c r="AB31" s="78">
        <f>[6]S66!AC25</f>
        <v>0</v>
      </c>
      <c r="AC31" s="78">
        <f>[6]S66!AD25</f>
        <v>0</v>
      </c>
      <c r="AD31" s="78">
        <f>[6]S66!AE25</f>
        <v>0</v>
      </c>
      <c r="AE31" s="78">
        <f>[6]S66!AF25</f>
        <v>0</v>
      </c>
      <c r="AF31" s="78">
        <f>[6]S66!AG25</f>
        <v>0</v>
      </c>
      <c r="AG31" s="78">
        <f>[6]S66!AH25</f>
        <v>0</v>
      </c>
      <c r="AH31" s="78">
        <f>[6]S66!AI25</f>
        <v>0</v>
      </c>
      <c r="AI31" s="78">
        <f>[6]S66!AJ25</f>
        <v>0</v>
      </c>
      <c r="AJ31" s="78">
        <f>[6]S66!AK25</f>
        <v>0</v>
      </c>
      <c r="AK31" s="78">
        <f>[6]S66!AL25</f>
        <v>0</v>
      </c>
      <c r="AL31" s="78">
        <f>[6]S66!AM25</f>
        <v>0</v>
      </c>
      <c r="AM31" s="78">
        <f>[6]S66!AN25</f>
        <v>0</v>
      </c>
      <c r="AN31" s="78">
        <f>[6]S66!AO25</f>
        <v>0</v>
      </c>
      <c r="AO31" s="78">
        <f>[6]S66!AP25</f>
        <v>0</v>
      </c>
      <c r="AP31" s="78">
        <f>[6]S66!AQ25</f>
        <v>0</v>
      </c>
      <c r="AQ31" s="78">
        <f>[6]S66!AR25</f>
        <v>0</v>
      </c>
      <c r="AR31" s="78">
        <f>[6]S66!AS25</f>
        <v>0</v>
      </c>
      <c r="AS31" s="78">
        <f>[6]S66!AT25</f>
        <v>0</v>
      </c>
      <c r="AT31" s="78">
        <f>[6]S66!AU25</f>
        <v>0</v>
      </c>
      <c r="AU31" s="151">
        <f>[6]S66!AV25+[6]S66!AW25</f>
        <v>0</v>
      </c>
      <c r="AV31" s="78">
        <f>[6]S66!AX25</f>
        <v>0</v>
      </c>
      <c r="AW31" s="78">
        <f>[6]S66!AY25</f>
        <v>0</v>
      </c>
      <c r="AX31" s="78">
        <f>[6]S66!AZ25</f>
        <v>0</v>
      </c>
      <c r="AY31" s="78">
        <f>[6]S66!BA25</f>
        <v>0</v>
      </c>
      <c r="AZ31" s="78">
        <f>[6]S66!BB25</f>
        <v>0</v>
      </c>
      <c r="BA31" s="78">
        <f>[6]S66!BC25</f>
        <v>0</v>
      </c>
      <c r="BB31" s="78">
        <f>[6]S66!BD25</f>
        <v>0</v>
      </c>
      <c r="BC31" s="78">
        <f>[6]S66!BE25</f>
        <v>0</v>
      </c>
      <c r="BD31" s="78">
        <f>[6]S66!BF25</f>
        <v>0</v>
      </c>
      <c r="BE31" s="78">
        <f>[6]S66!BG25</f>
        <v>0</v>
      </c>
      <c r="BF31" s="78">
        <f>[6]S66!BH25</f>
        <v>0</v>
      </c>
      <c r="BG31" s="78">
        <f>[6]S66!BI25</f>
        <v>0</v>
      </c>
      <c r="BH31" s="78">
        <f>[6]S66!BJ25</f>
        <v>0</v>
      </c>
      <c r="BI31" s="78">
        <f>[6]S66!BK25</f>
        <v>0</v>
      </c>
      <c r="BJ31" s="78">
        <f>[6]S66!BL25</f>
        <v>0</v>
      </c>
      <c r="BK31" s="78">
        <f>[6]S66!BM25</f>
        <v>0</v>
      </c>
      <c r="BL31" s="78">
        <f>[6]S66!BN25</f>
        <v>0</v>
      </c>
      <c r="BM31" s="78">
        <f>[6]S66!BO25</f>
        <v>0</v>
      </c>
      <c r="BN31" s="78">
        <f>[6]S66!BP25</f>
        <v>0</v>
      </c>
      <c r="BO31" s="78">
        <f>[6]S66!BQ25</f>
        <v>0</v>
      </c>
      <c r="BP31" s="120">
        <f t="shared" si="0"/>
        <v>816.21989581731816</v>
      </c>
      <c r="BQ31" s="78">
        <f>[6]S66!BS25</f>
        <v>4273.5506078035614</v>
      </c>
      <c r="BR31" s="120">
        <f t="shared" si="1"/>
        <v>5089.7705036208799</v>
      </c>
      <c r="BS31" s="78">
        <f>[6]S66!BV25</f>
        <v>2743.6633551961304</v>
      </c>
      <c r="BT31" s="78">
        <f>[6]S66!BU25</f>
        <v>1136.0061537851273</v>
      </c>
      <c r="BU31" s="122">
        <f t="shared" si="2"/>
        <v>8969.4400126021374</v>
      </c>
      <c r="BX31" s="83"/>
    </row>
    <row r="32" spans="1:76">
      <c r="A32" s="31" t="s">
        <v>427</v>
      </c>
      <c r="B32" s="101" t="s">
        <v>342</v>
      </c>
      <c r="C32" s="101" t="s">
        <v>140</v>
      </c>
      <c r="D32" s="78">
        <f>[6]S66!E26</f>
        <v>0</v>
      </c>
      <c r="E32" s="78">
        <f>[6]S66!F26</f>
        <v>0</v>
      </c>
      <c r="F32" s="78">
        <f>[6]S66!G26</f>
        <v>0</v>
      </c>
      <c r="G32" s="78">
        <f>[6]S66!H26</f>
        <v>3.1428843022433237</v>
      </c>
      <c r="H32" s="78">
        <f>[6]S66!I26</f>
        <v>0</v>
      </c>
      <c r="I32" s="78">
        <f>[6]S66!J26</f>
        <v>74.435216688203298</v>
      </c>
      <c r="J32" s="78">
        <f>[6]S66!K26</f>
        <v>317.26766900180604</v>
      </c>
      <c r="K32" s="78">
        <f>[6]S66!L26</f>
        <v>0</v>
      </c>
      <c r="L32" s="78">
        <f>[6]S66!M26</f>
        <v>0</v>
      </c>
      <c r="M32" s="78">
        <f>[6]S66!N26</f>
        <v>0</v>
      </c>
      <c r="N32" s="78">
        <f>[6]S66!O26</f>
        <v>0.2768062653329445</v>
      </c>
      <c r="O32" s="78">
        <f>[6]S66!P26</f>
        <v>0</v>
      </c>
      <c r="P32" s="78">
        <f>[6]S66!Q26</f>
        <v>0</v>
      </c>
      <c r="Q32" s="78">
        <f>[6]S66!R26</f>
        <v>2.3755260958869928</v>
      </c>
      <c r="R32" s="78">
        <f>[6]S66!S26</f>
        <v>0</v>
      </c>
      <c r="S32" s="78">
        <f>[6]S66!T26</f>
        <v>342.61124979334335</v>
      </c>
      <c r="T32" s="78">
        <f>[6]S66!U26</f>
        <v>0</v>
      </c>
      <c r="U32" s="78">
        <f>[6]S66!V26</f>
        <v>0</v>
      </c>
      <c r="V32" s="78">
        <f>[6]S66!W26</f>
        <v>0</v>
      </c>
      <c r="W32" s="78">
        <f>[6]S66!X26</f>
        <v>0</v>
      </c>
      <c r="X32" s="78">
        <f>[6]S66!Y26</f>
        <v>0</v>
      </c>
      <c r="Y32" s="78">
        <f>[6]S66!Z26</f>
        <v>15277.940812240231</v>
      </c>
      <c r="Z32" s="78">
        <f>[6]S66!AA26</f>
        <v>0</v>
      </c>
      <c r="AA32" s="78">
        <f>[6]S66!AB26</f>
        <v>0</v>
      </c>
      <c r="AB32" s="78">
        <f>[6]S66!AC26</f>
        <v>0</v>
      </c>
      <c r="AC32" s="78">
        <f>[6]S66!AD26</f>
        <v>0</v>
      </c>
      <c r="AD32" s="78">
        <f>[6]S66!AE26</f>
        <v>0</v>
      </c>
      <c r="AE32" s="78">
        <f>[6]S66!AF26</f>
        <v>0</v>
      </c>
      <c r="AF32" s="78">
        <f>[6]S66!AG26</f>
        <v>0</v>
      </c>
      <c r="AG32" s="78">
        <f>[6]S66!AH26</f>
        <v>0</v>
      </c>
      <c r="AH32" s="78">
        <f>[6]S66!AI26</f>
        <v>0</v>
      </c>
      <c r="AI32" s="78">
        <f>[6]S66!AJ26</f>
        <v>0</v>
      </c>
      <c r="AJ32" s="78">
        <f>[6]S66!AK26</f>
        <v>0</v>
      </c>
      <c r="AK32" s="78">
        <f>[6]S66!AL26</f>
        <v>0</v>
      </c>
      <c r="AL32" s="78">
        <f>[6]S66!AM26</f>
        <v>0</v>
      </c>
      <c r="AM32" s="78">
        <f>[6]S66!AN26</f>
        <v>0</v>
      </c>
      <c r="AN32" s="78">
        <f>[6]S66!AO26</f>
        <v>0</v>
      </c>
      <c r="AO32" s="78">
        <f>[6]S66!AP26</f>
        <v>0</v>
      </c>
      <c r="AP32" s="78">
        <f>[6]S66!AQ26</f>
        <v>0</v>
      </c>
      <c r="AQ32" s="78">
        <f>[6]S66!AR26</f>
        <v>0</v>
      </c>
      <c r="AR32" s="78">
        <f>[6]S66!AS26</f>
        <v>0</v>
      </c>
      <c r="AS32" s="78">
        <f>[6]S66!AT26</f>
        <v>0</v>
      </c>
      <c r="AT32" s="78">
        <f>[6]S66!AU26</f>
        <v>0</v>
      </c>
      <c r="AU32" s="151">
        <f>[6]S66!AV26+[6]S66!AW26</f>
        <v>0</v>
      </c>
      <c r="AV32" s="78">
        <f>[6]S66!AX26</f>
        <v>0</v>
      </c>
      <c r="AW32" s="78">
        <f>[6]S66!AY26</f>
        <v>0</v>
      </c>
      <c r="AX32" s="78">
        <f>[6]S66!AZ26</f>
        <v>0</v>
      </c>
      <c r="AY32" s="78">
        <f>[6]S66!BA26</f>
        <v>0</v>
      </c>
      <c r="AZ32" s="78">
        <f>[6]S66!BB26</f>
        <v>0</v>
      </c>
      <c r="BA32" s="78">
        <f>[6]S66!BC26</f>
        <v>0</v>
      </c>
      <c r="BB32" s="78">
        <f>[6]S66!BD26</f>
        <v>0</v>
      </c>
      <c r="BC32" s="78">
        <f>[6]S66!BE26</f>
        <v>0</v>
      </c>
      <c r="BD32" s="78">
        <f>[6]S66!BF26</f>
        <v>0</v>
      </c>
      <c r="BE32" s="78">
        <f>[6]S66!BG26</f>
        <v>0</v>
      </c>
      <c r="BF32" s="78">
        <f>[6]S66!BH26</f>
        <v>0</v>
      </c>
      <c r="BG32" s="78">
        <f>[6]S66!BI26</f>
        <v>0</v>
      </c>
      <c r="BH32" s="78">
        <f>[6]S66!BJ26</f>
        <v>0</v>
      </c>
      <c r="BI32" s="78">
        <f>[6]S66!BK26</f>
        <v>0</v>
      </c>
      <c r="BJ32" s="78">
        <f>[6]S66!BL26</f>
        <v>0</v>
      </c>
      <c r="BK32" s="78">
        <f>[6]S66!BM26</f>
        <v>0</v>
      </c>
      <c r="BL32" s="78">
        <f>[6]S66!BN26</f>
        <v>0</v>
      </c>
      <c r="BM32" s="78">
        <f>[6]S66!BO26</f>
        <v>0</v>
      </c>
      <c r="BN32" s="78">
        <f>[6]S66!BP26</f>
        <v>0</v>
      </c>
      <c r="BO32" s="78">
        <f>[6]S66!BQ26</f>
        <v>0</v>
      </c>
      <c r="BP32" s="120">
        <f t="shared" si="0"/>
        <v>16018.050164387047</v>
      </c>
      <c r="BQ32" s="78">
        <f>[6]S66!BS26</f>
        <v>20178.878421663434</v>
      </c>
      <c r="BR32" s="120">
        <f t="shared" si="1"/>
        <v>36196.928586050482</v>
      </c>
      <c r="BS32" s="78">
        <f>[6]S66!BV26</f>
        <v>11786.773379122447</v>
      </c>
      <c r="BT32" s="78">
        <f>[6]S66!BU26</f>
        <v>5131.0167933531729</v>
      </c>
      <c r="BU32" s="122">
        <f t="shared" si="2"/>
        <v>53114.718758526098</v>
      </c>
      <c r="BX32" s="83"/>
    </row>
    <row r="33" spans="1:76">
      <c r="A33" s="31" t="s">
        <v>428</v>
      </c>
      <c r="B33" s="101" t="s">
        <v>343</v>
      </c>
      <c r="C33" s="101" t="s">
        <v>141</v>
      </c>
      <c r="D33" s="78">
        <f>[6]S66!E27</f>
        <v>0</v>
      </c>
      <c r="E33" s="78">
        <f>[6]S66!F27</f>
        <v>0</v>
      </c>
      <c r="F33" s="78">
        <f>[6]S66!G27</f>
        <v>0</v>
      </c>
      <c r="G33" s="78">
        <f>[6]S66!H27</f>
        <v>0</v>
      </c>
      <c r="H33" s="78">
        <f>[6]S66!I27</f>
        <v>0</v>
      </c>
      <c r="I33" s="78">
        <f>[6]S66!J27</f>
        <v>0</v>
      </c>
      <c r="J33" s="78">
        <f>[6]S66!K27</f>
        <v>24.48158093793754</v>
      </c>
      <c r="K33" s="78">
        <f>[6]S66!L27</f>
        <v>0</v>
      </c>
      <c r="L33" s="78">
        <f>[6]S66!M27</f>
        <v>2.9641597672246096</v>
      </c>
      <c r="M33" s="78">
        <f>[6]S66!N27</f>
        <v>0</v>
      </c>
      <c r="N33" s="78">
        <f>[6]S66!O27</f>
        <v>0</v>
      </c>
      <c r="O33" s="78">
        <f>[6]S66!P27</f>
        <v>0</v>
      </c>
      <c r="P33" s="78">
        <f>[6]S66!Q27</f>
        <v>29.059840154186844</v>
      </c>
      <c r="Q33" s="78">
        <f>[6]S66!R27</f>
        <v>0</v>
      </c>
      <c r="R33" s="78">
        <f>[6]S66!S27</f>
        <v>0</v>
      </c>
      <c r="S33" s="78">
        <f>[6]S66!T27</f>
        <v>439.14762297505212</v>
      </c>
      <c r="T33" s="78">
        <f>[6]S66!U27</f>
        <v>479.18055855621526</v>
      </c>
      <c r="U33" s="78">
        <f>[6]S66!V27</f>
        <v>2.7863737454920474</v>
      </c>
      <c r="V33" s="78">
        <f>[6]S66!W27</f>
        <v>28.373053422545475</v>
      </c>
      <c r="W33" s="78">
        <f>[6]S66!X27</f>
        <v>0</v>
      </c>
      <c r="X33" s="78">
        <f>[6]S66!Y27</f>
        <v>0</v>
      </c>
      <c r="Y33" s="78">
        <f>[6]S66!Z27</f>
        <v>0</v>
      </c>
      <c r="Z33" s="78">
        <f>[6]S66!AA27</f>
        <v>5645.434500905586</v>
      </c>
      <c r="AA33" s="78">
        <f>[6]S66!AB27</f>
        <v>0</v>
      </c>
      <c r="AB33" s="78">
        <f>[6]S66!AC27</f>
        <v>0</v>
      </c>
      <c r="AC33" s="78">
        <f>[6]S66!AD27</f>
        <v>15.144270359883583</v>
      </c>
      <c r="AD33" s="78">
        <f>[6]S66!AE27</f>
        <v>209.88605466661116</v>
      </c>
      <c r="AE33" s="78">
        <f>[6]S66!AF27</f>
        <v>13.755820659650659</v>
      </c>
      <c r="AF33" s="78">
        <f>[6]S66!AG27</f>
        <v>0</v>
      </c>
      <c r="AG33" s="78">
        <f>[6]S66!AH27</f>
        <v>2.1561393230597736</v>
      </c>
      <c r="AH33" s="78">
        <f>[6]S66!AI27</f>
        <v>0</v>
      </c>
      <c r="AI33" s="78">
        <f>[6]S66!AJ27</f>
        <v>0</v>
      </c>
      <c r="AJ33" s="78">
        <f>[6]S66!AK27</f>
        <v>0</v>
      </c>
      <c r="AK33" s="78">
        <f>[6]S66!AL27</f>
        <v>0</v>
      </c>
      <c r="AL33" s="78">
        <f>[6]S66!AM27</f>
        <v>0</v>
      </c>
      <c r="AM33" s="78">
        <f>[6]S66!AN27</f>
        <v>0</v>
      </c>
      <c r="AN33" s="78">
        <f>[6]S66!AO27</f>
        <v>0</v>
      </c>
      <c r="AO33" s="78">
        <f>[6]S66!AP27</f>
        <v>0</v>
      </c>
      <c r="AP33" s="78">
        <f>[6]S66!AQ27</f>
        <v>0</v>
      </c>
      <c r="AQ33" s="78">
        <f>[6]S66!AR27</f>
        <v>0</v>
      </c>
      <c r="AR33" s="78">
        <f>[6]S66!AS27</f>
        <v>0</v>
      </c>
      <c r="AS33" s="78">
        <f>[6]S66!AT27</f>
        <v>0</v>
      </c>
      <c r="AT33" s="78">
        <f>[6]S66!AU27</f>
        <v>0</v>
      </c>
      <c r="AU33" s="151">
        <f>[6]S66!AV27+[6]S66!AW27</f>
        <v>0</v>
      </c>
      <c r="AV33" s="78">
        <f>[6]S66!AX27</f>
        <v>0</v>
      </c>
      <c r="AW33" s="78">
        <f>[6]S66!AY27</f>
        <v>0</v>
      </c>
      <c r="AX33" s="78">
        <f>[6]S66!AZ27</f>
        <v>0</v>
      </c>
      <c r="AY33" s="78">
        <f>[6]S66!BA27</f>
        <v>0</v>
      </c>
      <c r="AZ33" s="78">
        <f>[6]S66!BB27</f>
        <v>0</v>
      </c>
      <c r="BA33" s="78">
        <f>[6]S66!BC27</f>
        <v>0</v>
      </c>
      <c r="BB33" s="78">
        <f>[6]S66!BD27</f>
        <v>0</v>
      </c>
      <c r="BC33" s="78">
        <f>[6]S66!BE27</f>
        <v>0</v>
      </c>
      <c r="BD33" s="78">
        <f>[6]S66!BF27</f>
        <v>0</v>
      </c>
      <c r="BE33" s="78">
        <f>[6]S66!BG27</f>
        <v>0</v>
      </c>
      <c r="BF33" s="78">
        <f>[6]S66!BH27</f>
        <v>0</v>
      </c>
      <c r="BG33" s="78">
        <f>[6]S66!BI27</f>
        <v>0</v>
      </c>
      <c r="BH33" s="78">
        <f>[6]S66!BJ27</f>
        <v>0</v>
      </c>
      <c r="BI33" s="78">
        <f>[6]S66!BK27</f>
        <v>0</v>
      </c>
      <c r="BJ33" s="78">
        <f>[6]S66!BL27</f>
        <v>0</v>
      </c>
      <c r="BK33" s="78">
        <f>[6]S66!BM27</f>
        <v>0</v>
      </c>
      <c r="BL33" s="78">
        <f>[6]S66!BN27</f>
        <v>0</v>
      </c>
      <c r="BM33" s="78">
        <f>[6]S66!BO27</f>
        <v>0</v>
      </c>
      <c r="BN33" s="78">
        <f>[6]S66!BP27</f>
        <v>0</v>
      </c>
      <c r="BO33" s="78">
        <f>[6]S66!BQ27</f>
        <v>0</v>
      </c>
      <c r="BP33" s="120">
        <f t="shared" si="0"/>
        <v>6892.3699754734444</v>
      </c>
      <c r="BQ33" s="78">
        <f>[6]S66!BS27</f>
        <v>0</v>
      </c>
      <c r="BR33" s="120">
        <f t="shared" si="1"/>
        <v>6892.3699754734444</v>
      </c>
      <c r="BS33" s="78">
        <f>[6]S66!BV27</f>
        <v>108.89649474862536</v>
      </c>
      <c r="BT33" s="78">
        <f>[6]S66!BU27</f>
        <v>74.344254658402619</v>
      </c>
      <c r="BU33" s="122">
        <f t="shared" si="2"/>
        <v>7075.6107248804719</v>
      </c>
      <c r="BX33" s="83"/>
    </row>
    <row r="34" spans="1:76">
      <c r="A34" s="31" t="s">
        <v>429</v>
      </c>
      <c r="B34" s="101" t="s">
        <v>364</v>
      </c>
      <c r="C34" s="101" t="s">
        <v>53</v>
      </c>
      <c r="D34" s="78">
        <f>[6]S66!E28</f>
        <v>0</v>
      </c>
      <c r="E34" s="78">
        <f>[6]S66!F28</f>
        <v>0</v>
      </c>
      <c r="F34" s="78">
        <f>[6]S66!G28</f>
        <v>0</v>
      </c>
      <c r="G34" s="78">
        <f>[6]S66!H28</f>
        <v>864.76628662764233</v>
      </c>
      <c r="H34" s="78">
        <f>[6]S66!I28</f>
        <v>0</v>
      </c>
      <c r="I34" s="78">
        <f>[6]S66!J28</f>
        <v>0</v>
      </c>
      <c r="J34" s="78">
        <f>[6]S66!K28</f>
        <v>0</v>
      </c>
      <c r="K34" s="78">
        <f>[6]S66!L28</f>
        <v>0</v>
      </c>
      <c r="L34" s="78">
        <f>[6]S66!M28</f>
        <v>0</v>
      </c>
      <c r="M34" s="78">
        <f>[6]S66!N28</f>
        <v>0</v>
      </c>
      <c r="N34" s="78">
        <f>[6]S66!O28</f>
        <v>0</v>
      </c>
      <c r="O34" s="78">
        <f>[6]S66!P28</f>
        <v>0</v>
      </c>
      <c r="P34" s="78">
        <f>[6]S66!Q28</f>
        <v>0</v>
      </c>
      <c r="Q34" s="78">
        <f>[6]S66!R28</f>
        <v>0</v>
      </c>
      <c r="R34" s="78">
        <f>[6]S66!S28</f>
        <v>300.90049536594989</v>
      </c>
      <c r="S34" s="78">
        <f>[6]S66!T28</f>
        <v>0</v>
      </c>
      <c r="T34" s="78">
        <f>[6]S66!U28</f>
        <v>0</v>
      </c>
      <c r="U34" s="78">
        <f>[6]S66!V28</f>
        <v>0</v>
      </c>
      <c r="V34" s="78">
        <f>[6]S66!W28</f>
        <v>0</v>
      </c>
      <c r="W34" s="78">
        <f>[6]S66!X28</f>
        <v>0</v>
      </c>
      <c r="X34" s="78">
        <f>[6]S66!Y28</f>
        <v>0</v>
      </c>
      <c r="Y34" s="78">
        <f>[6]S66!Z28</f>
        <v>0</v>
      </c>
      <c r="Z34" s="78">
        <f>[6]S66!AA28</f>
        <v>0</v>
      </c>
      <c r="AA34" s="78">
        <f>[6]S66!AB28</f>
        <v>80380.767399087039</v>
      </c>
      <c r="AB34" s="78">
        <f>[6]S66!AC28</f>
        <v>0</v>
      </c>
      <c r="AC34" s="78">
        <f>[6]S66!AD28</f>
        <v>0</v>
      </c>
      <c r="AD34" s="78">
        <f>[6]S66!AE28</f>
        <v>2748.9464753965981</v>
      </c>
      <c r="AE34" s="78">
        <f>[6]S66!AF28</f>
        <v>0</v>
      </c>
      <c r="AF34" s="78">
        <f>[6]S66!AG28</f>
        <v>30.614988507478085</v>
      </c>
      <c r="AG34" s="78">
        <f>[6]S66!AH28</f>
        <v>0</v>
      </c>
      <c r="AH34" s="78">
        <f>[6]S66!AI28</f>
        <v>711.93943711100712</v>
      </c>
      <c r="AI34" s="78">
        <f>[6]S66!AJ28</f>
        <v>0</v>
      </c>
      <c r="AJ34" s="78">
        <f>[6]S66!AK28</f>
        <v>0</v>
      </c>
      <c r="AK34" s="78">
        <f>[6]S66!AL28</f>
        <v>0</v>
      </c>
      <c r="AL34" s="78">
        <f>[6]S66!AM28</f>
        <v>0</v>
      </c>
      <c r="AM34" s="78">
        <f>[6]S66!AN28</f>
        <v>0</v>
      </c>
      <c r="AN34" s="78">
        <f>[6]S66!AO28</f>
        <v>0</v>
      </c>
      <c r="AO34" s="78">
        <f>[6]S66!AP28</f>
        <v>0</v>
      </c>
      <c r="AP34" s="78">
        <f>[6]S66!AQ28</f>
        <v>559.17794622399367</v>
      </c>
      <c r="AQ34" s="78">
        <f>[6]S66!AR28</f>
        <v>0</v>
      </c>
      <c r="AR34" s="78">
        <f>[6]S66!AS28</f>
        <v>0</v>
      </c>
      <c r="AS34" s="78">
        <f>[6]S66!AT28</f>
        <v>0</v>
      </c>
      <c r="AT34" s="78">
        <f>[6]S66!AU28</f>
        <v>0</v>
      </c>
      <c r="AU34" s="151">
        <f>[6]S66!AV28+[6]S66!AW28</f>
        <v>2079.6672223443811</v>
      </c>
      <c r="AV34" s="78">
        <f>[6]S66!AX28</f>
        <v>118.08209943942131</v>
      </c>
      <c r="AW34" s="78">
        <f>[6]S66!AY28</f>
        <v>55.422309192508216</v>
      </c>
      <c r="AX34" s="78">
        <f>[6]S66!AZ28</f>
        <v>0</v>
      </c>
      <c r="AY34" s="78">
        <f>[6]S66!BA28</f>
        <v>0</v>
      </c>
      <c r="AZ34" s="78">
        <f>[6]S66!BB28</f>
        <v>0</v>
      </c>
      <c r="BA34" s="78">
        <f>[6]S66!BC28</f>
        <v>0</v>
      </c>
      <c r="BB34" s="78">
        <f>[6]S66!BD28</f>
        <v>0</v>
      </c>
      <c r="BC34" s="78">
        <f>[6]S66!BE28</f>
        <v>0</v>
      </c>
      <c r="BD34" s="78">
        <f>[6]S66!BF28</f>
        <v>0</v>
      </c>
      <c r="BE34" s="78">
        <f>[6]S66!BG28</f>
        <v>0</v>
      </c>
      <c r="BF34" s="78">
        <f>[6]S66!BH28</f>
        <v>0</v>
      </c>
      <c r="BG34" s="78">
        <f>[6]S66!BI28</f>
        <v>0</v>
      </c>
      <c r="BH34" s="78">
        <f>[6]S66!BJ28</f>
        <v>0</v>
      </c>
      <c r="BI34" s="78">
        <f>[6]S66!BK28</f>
        <v>0</v>
      </c>
      <c r="BJ34" s="78">
        <f>[6]S66!BL28</f>
        <v>0</v>
      </c>
      <c r="BK34" s="78">
        <f>[6]S66!BM28</f>
        <v>0</v>
      </c>
      <c r="BL34" s="78">
        <f>[6]S66!BN28</f>
        <v>33.273355222866016</v>
      </c>
      <c r="BM34" s="78">
        <f>[6]S66!BO28</f>
        <v>0</v>
      </c>
      <c r="BN34" s="78">
        <f>[6]S66!BP28</f>
        <v>0</v>
      </c>
      <c r="BO34" s="78">
        <f>[6]S66!BQ28</f>
        <v>0</v>
      </c>
      <c r="BP34" s="120">
        <f t="shared" si="0"/>
        <v>87883.558014518887</v>
      </c>
      <c r="BQ34" s="78">
        <f>[6]S66!BS28</f>
        <v>15830.231895179357</v>
      </c>
      <c r="BR34" s="120">
        <f t="shared" si="1"/>
        <v>103713.78990969824</v>
      </c>
      <c r="BS34" s="78">
        <f>[6]S66!BV28</f>
        <v>652.11616238017393</v>
      </c>
      <c r="BT34" s="78">
        <f>[6]S66!BU28</f>
        <v>13016.914175339736</v>
      </c>
      <c r="BU34" s="122">
        <f t="shared" si="2"/>
        <v>117382.82024741816</v>
      </c>
      <c r="BX34" s="83"/>
    </row>
    <row r="35" spans="1:76">
      <c r="A35" s="31" t="s">
        <v>430</v>
      </c>
      <c r="B35" s="101" t="s">
        <v>344</v>
      </c>
      <c r="C35" s="101" t="s">
        <v>54</v>
      </c>
      <c r="D35" s="78">
        <f>[6]S66!E29</f>
        <v>0</v>
      </c>
      <c r="E35" s="78">
        <f>[6]S66!F29</f>
        <v>0</v>
      </c>
      <c r="F35" s="78">
        <f>[6]S66!G29</f>
        <v>0</v>
      </c>
      <c r="G35" s="78">
        <f>[6]S66!H29</f>
        <v>0</v>
      </c>
      <c r="H35" s="78">
        <f>[6]S66!I29</f>
        <v>0</v>
      </c>
      <c r="I35" s="78">
        <f>[6]S66!J29</f>
        <v>0</v>
      </c>
      <c r="J35" s="78">
        <f>[6]S66!K29</f>
        <v>0</v>
      </c>
      <c r="K35" s="78">
        <f>[6]S66!L29</f>
        <v>0</v>
      </c>
      <c r="L35" s="78">
        <f>[6]S66!M29</f>
        <v>0</v>
      </c>
      <c r="M35" s="78">
        <f>[6]S66!N29</f>
        <v>0</v>
      </c>
      <c r="N35" s="78">
        <f>[6]S66!O29</f>
        <v>0</v>
      </c>
      <c r="O35" s="78">
        <f>[6]S66!P29</f>
        <v>0</v>
      </c>
      <c r="P35" s="78">
        <f>[6]S66!Q29</f>
        <v>0</v>
      </c>
      <c r="Q35" s="78">
        <f>[6]S66!R29</f>
        <v>0</v>
      </c>
      <c r="R35" s="78">
        <f>[6]S66!S29</f>
        <v>0</v>
      </c>
      <c r="S35" s="78">
        <f>[6]S66!T29</f>
        <v>0</v>
      </c>
      <c r="T35" s="78">
        <f>[6]S66!U29</f>
        <v>0</v>
      </c>
      <c r="U35" s="78">
        <f>[6]S66!V29</f>
        <v>0</v>
      </c>
      <c r="V35" s="78">
        <f>[6]S66!W29</f>
        <v>0</v>
      </c>
      <c r="W35" s="78">
        <f>[6]S66!X29</f>
        <v>0</v>
      </c>
      <c r="X35" s="78">
        <f>[6]S66!Y29</f>
        <v>0</v>
      </c>
      <c r="Y35" s="78">
        <f>[6]S66!Z29</f>
        <v>0</v>
      </c>
      <c r="Z35" s="78">
        <f>[6]S66!AA29</f>
        <v>0</v>
      </c>
      <c r="AA35" s="78">
        <f>[6]S66!AB29</f>
        <v>0</v>
      </c>
      <c r="AB35" s="78">
        <f>[6]S66!AC29</f>
        <v>16000.611428910403</v>
      </c>
      <c r="AC35" s="78">
        <f>[6]S66!AD29</f>
        <v>0</v>
      </c>
      <c r="AD35" s="78">
        <f>[6]S66!AE29</f>
        <v>0</v>
      </c>
      <c r="AE35" s="78">
        <f>[6]S66!AF29</f>
        <v>0</v>
      </c>
      <c r="AF35" s="78">
        <f>[6]S66!AG29</f>
        <v>0</v>
      </c>
      <c r="AG35" s="78">
        <f>[6]S66!AH29</f>
        <v>0</v>
      </c>
      <c r="AH35" s="78">
        <f>[6]S66!AI29</f>
        <v>0</v>
      </c>
      <c r="AI35" s="78">
        <f>[6]S66!AJ29</f>
        <v>0</v>
      </c>
      <c r="AJ35" s="78">
        <f>[6]S66!AK29</f>
        <v>0</v>
      </c>
      <c r="AK35" s="78">
        <f>[6]S66!AL29</f>
        <v>0</v>
      </c>
      <c r="AL35" s="78">
        <f>[6]S66!AM29</f>
        <v>0</v>
      </c>
      <c r="AM35" s="78">
        <f>[6]S66!AN29</f>
        <v>0</v>
      </c>
      <c r="AN35" s="78">
        <f>[6]S66!AO29</f>
        <v>0</v>
      </c>
      <c r="AO35" s="78">
        <f>[6]S66!AP29</f>
        <v>0</v>
      </c>
      <c r="AP35" s="78">
        <f>[6]S66!AQ29</f>
        <v>0</v>
      </c>
      <c r="AQ35" s="78">
        <f>[6]S66!AR29</f>
        <v>0</v>
      </c>
      <c r="AR35" s="78">
        <f>[6]S66!AS29</f>
        <v>0</v>
      </c>
      <c r="AS35" s="78">
        <f>[6]S66!AT29</f>
        <v>0</v>
      </c>
      <c r="AT35" s="78">
        <f>[6]S66!AU29</f>
        <v>0</v>
      </c>
      <c r="AU35" s="151">
        <f>[6]S66!AV29+[6]S66!AW29</f>
        <v>0</v>
      </c>
      <c r="AV35" s="78">
        <f>[6]S66!AX29</f>
        <v>0</v>
      </c>
      <c r="AW35" s="78">
        <f>[6]S66!AY29</f>
        <v>0</v>
      </c>
      <c r="AX35" s="78">
        <f>[6]S66!AZ29</f>
        <v>0</v>
      </c>
      <c r="AY35" s="78">
        <f>[6]S66!BA29</f>
        <v>0</v>
      </c>
      <c r="AZ35" s="78">
        <f>[6]S66!BB29</f>
        <v>0</v>
      </c>
      <c r="BA35" s="78">
        <f>[6]S66!BC29</f>
        <v>0</v>
      </c>
      <c r="BB35" s="78">
        <f>[6]S66!BD29</f>
        <v>0</v>
      </c>
      <c r="BC35" s="78">
        <f>[6]S66!BE29</f>
        <v>0</v>
      </c>
      <c r="BD35" s="78">
        <f>[6]S66!BF29</f>
        <v>0</v>
      </c>
      <c r="BE35" s="78">
        <f>[6]S66!BG29</f>
        <v>0</v>
      </c>
      <c r="BF35" s="78">
        <f>[6]S66!BH29</f>
        <v>0</v>
      </c>
      <c r="BG35" s="78">
        <f>[6]S66!BI29</f>
        <v>0</v>
      </c>
      <c r="BH35" s="78">
        <f>[6]S66!BJ29</f>
        <v>0</v>
      </c>
      <c r="BI35" s="78">
        <f>[6]S66!BK29</f>
        <v>0</v>
      </c>
      <c r="BJ35" s="78">
        <f>[6]S66!BL29</f>
        <v>0</v>
      </c>
      <c r="BK35" s="78">
        <f>[6]S66!BM29</f>
        <v>0</v>
      </c>
      <c r="BL35" s="78">
        <f>[6]S66!BN29</f>
        <v>0</v>
      </c>
      <c r="BM35" s="78">
        <f>[6]S66!BO29</f>
        <v>0</v>
      </c>
      <c r="BN35" s="78">
        <f>[6]S66!BP29</f>
        <v>0</v>
      </c>
      <c r="BO35" s="78">
        <f>[6]S66!BQ29</f>
        <v>0</v>
      </c>
      <c r="BP35" s="120">
        <f t="shared" si="0"/>
        <v>16000.611428910403</v>
      </c>
      <c r="BQ35" s="78">
        <f>[6]S66!BS29</f>
        <v>3.4674850629091175E-2</v>
      </c>
      <c r="BR35" s="120">
        <f t="shared" si="1"/>
        <v>16000.646103761032</v>
      </c>
      <c r="BS35" s="78">
        <f>[6]S66!BV29</f>
        <v>89.802357191787294</v>
      </c>
      <c r="BT35" s="78">
        <f>[6]S66!BU29</f>
        <v>482.83375996210856</v>
      </c>
      <c r="BU35" s="122">
        <f t="shared" si="2"/>
        <v>16573.282220914927</v>
      </c>
      <c r="BX35" s="83"/>
    </row>
    <row r="36" spans="1:76">
      <c r="A36" s="31" t="s">
        <v>431</v>
      </c>
      <c r="B36" s="101" t="s">
        <v>365</v>
      </c>
      <c r="C36" s="101" t="s">
        <v>55</v>
      </c>
      <c r="D36" s="78">
        <f>[6]S66!E30</f>
        <v>0</v>
      </c>
      <c r="E36" s="78">
        <f>[6]S66!F30</f>
        <v>0</v>
      </c>
      <c r="F36" s="78">
        <f>[6]S66!G30</f>
        <v>0</v>
      </c>
      <c r="G36" s="78">
        <f>[6]S66!H30</f>
        <v>0</v>
      </c>
      <c r="H36" s="78">
        <f>[6]S66!I30</f>
        <v>0</v>
      </c>
      <c r="I36" s="78">
        <f>[6]S66!J30</f>
        <v>0</v>
      </c>
      <c r="J36" s="78">
        <f>[6]S66!K30</f>
        <v>0</v>
      </c>
      <c r="K36" s="78">
        <f>[6]S66!L30</f>
        <v>0</v>
      </c>
      <c r="L36" s="78">
        <f>[6]S66!M30</f>
        <v>0</v>
      </c>
      <c r="M36" s="78">
        <f>[6]S66!N30</f>
        <v>0</v>
      </c>
      <c r="N36" s="78">
        <f>[6]S66!O30</f>
        <v>0</v>
      </c>
      <c r="O36" s="78">
        <f>[6]S66!P30</f>
        <v>0</v>
      </c>
      <c r="P36" s="78">
        <f>[6]S66!Q30</f>
        <v>0</v>
      </c>
      <c r="Q36" s="78">
        <f>[6]S66!R30</f>
        <v>0</v>
      </c>
      <c r="R36" s="78">
        <f>[6]S66!S30</f>
        <v>0</v>
      </c>
      <c r="S36" s="78">
        <f>[6]S66!T30</f>
        <v>137.11372957741412</v>
      </c>
      <c r="T36" s="78">
        <f>[6]S66!U30</f>
        <v>0</v>
      </c>
      <c r="U36" s="78">
        <f>[6]S66!V30</f>
        <v>0</v>
      </c>
      <c r="V36" s="78">
        <f>[6]S66!W30</f>
        <v>0</v>
      </c>
      <c r="W36" s="78">
        <f>[6]S66!X30</f>
        <v>0</v>
      </c>
      <c r="X36" s="78">
        <f>[6]S66!Y30</f>
        <v>0</v>
      </c>
      <c r="Y36" s="78">
        <f>[6]S66!Z30</f>
        <v>0</v>
      </c>
      <c r="Z36" s="78">
        <f>[6]S66!AA30</f>
        <v>0</v>
      </c>
      <c r="AA36" s="78">
        <f>[6]S66!AB30</f>
        <v>0</v>
      </c>
      <c r="AB36" s="78">
        <f>[6]S66!AC30</f>
        <v>0</v>
      </c>
      <c r="AC36" s="78">
        <f>[6]S66!AD30</f>
        <v>13814.914131851698</v>
      </c>
      <c r="AD36" s="78">
        <f>[6]S66!AE30</f>
        <v>2737.7771317031425</v>
      </c>
      <c r="AE36" s="78">
        <f>[6]S66!AF30</f>
        <v>0</v>
      </c>
      <c r="AF36" s="78">
        <f>[6]S66!AG30</f>
        <v>16.114272869767372</v>
      </c>
      <c r="AG36" s="78">
        <f>[6]S66!AH30</f>
        <v>0</v>
      </c>
      <c r="AH36" s="78">
        <f>[6]S66!AI30</f>
        <v>0</v>
      </c>
      <c r="AI36" s="78">
        <f>[6]S66!AJ30</f>
        <v>0</v>
      </c>
      <c r="AJ36" s="78">
        <f>[6]S66!AK30</f>
        <v>0</v>
      </c>
      <c r="AK36" s="78">
        <f>[6]S66!AL30</f>
        <v>0</v>
      </c>
      <c r="AL36" s="78">
        <f>[6]S66!AM30</f>
        <v>0</v>
      </c>
      <c r="AM36" s="78">
        <f>[6]S66!AN30</f>
        <v>309.78073935813313</v>
      </c>
      <c r="AN36" s="78">
        <f>[6]S66!AO30</f>
        <v>0</v>
      </c>
      <c r="AO36" s="78">
        <f>[6]S66!AP30</f>
        <v>0</v>
      </c>
      <c r="AP36" s="78">
        <f>[6]S66!AQ30</f>
        <v>0</v>
      </c>
      <c r="AQ36" s="78">
        <f>[6]S66!AR30</f>
        <v>0</v>
      </c>
      <c r="AR36" s="78">
        <f>[6]S66!AS30</f>
        <v>0</v>
      </c>
      <c r="AS36" s="78">
        <f>[6]S66!AT30</f>
        <v>0</v>
      </c>
      <c r="AT36" s="78">
        <f>[6]S66!AU30</f>
        <v>0</v>
      </c>
      <c r="AU36" s="151">
        <f>[6]S66!AV30+[6]S66!AW30</f>
        <v>1.1717657767576179</v>
      </c>
      <c r="AV36" s="78">
        <f>[6]S66!AX30</f>
        <v>0</v>
      </c>
      <c r="AW36" s="78">
        <f>[6]S66!AY30</f>
        <v>0</v>
      </c>
      <c r="AX36" s="78">
        <f>[6]S66!AZ30</f>
        <v>0</v>
      </c>
      <c r="AY36" s="78">
        <f>[6]S66!BA30</f>
        <v>0</v>
      </c>
      <c r="AZ36" s="78">
        <f>[6]S66!BB30</f>
        <v>0</v>
      </c>
      <c r="BA36" s="78">
        <f>[6]S66!BC30</f>
        <v>0</v>
      </c>
      <c r="BB36" s="78">
        <f>[6]S66!BD30</f>
        <v>0</v>
      </c>
      <c r="BC36" s="78">
        <f>[6]S66!BE30</f>
        <v>0</v>
      </c>
      <c r="BD36" s="78">
        <f>[6]S66!BF30</f>
        <v>0</v>
      </c>
      <c r="BE36" s="78">
        <f>[6]S66!BG30</f>
        <v>0</v>
      </c>
      <c r="BF36" s="78">
        <f>[6]S66!BH30</f>
        <v>0</v>
      </c>
      <c r="BG36" s="78">
        <f>[6]S66!BI30</f>
        <v>0</v>
      </c>
      <c r="BH36" s="78">
        <f>[6]S66!BJ30</f>
        <v>0</v>
      </c>
      <c r="BI36" s="78">
        <f>[6]S66!BK30</f>
        <v>0</v>
      </c>
      <c r="BJ36" s="78">
        <f>[6]S66!BL30</f>
        <v>0</v>
      </c>
      <c r="BK36" s="78">
        <f>[6]S66!BM30</f>
        <v>291.70159016369166</v>
      </c>
      <c r="BL36" s="78">
        <f>[6]S66!BN30</f>
        <v>0</v>
      </c>
      <c r="BM36" s="78">
        <f>[6]S66!BO30</f>
        <v>53.103286948450595</v>
      </c>
      <c r="BN36" s="78">
        <f>[6]S66!BP30</f>
        <v>0</v>
      </c>
      <c r="BO36" s="78">
        <f>[6]S66!BQ30</f>
        <v>0</v>
      </c>
      <c r="BP36" s="120">
        <f t="shared" si="0"/>
        <v>17361.676648249053</v>
      </c>
      <c r="BQ36" s="78">
        <f>[6]S66!BS30</f>
        <v>4866.4304819227618</v>
      </c>
      <c r="BR36" s="120">
        <f t="shared" si="1"/>
        <v>22228.107130171815</v>
      </c>
      <c r="BS36" s="78">
        <f>[6]S66!BV30</f>
        <v>3787.3700423437508</v>
      </c>
      <c r="BT36" s="78">
        <f>[6]S66!BU30</f>
        <v>1241.725186669707</v>
      </c>
      <c r="BU36" s="122">
        <f t="shared" si="2"/>
        <v>27257.20235918527</v>
      </c>
      <c r="BX36" s="83"/>
    </row>
    <row r="37" spans="1:76">
      <c r="A37" s="31" t="s">
        <v>432</v>
      </c>
      <c r="B37" s="101" t="s">
        <v>366</v>
      </c>
      <c r="C37" s="101" t="s">
        <v>56</v>
      </c>
      <c r="D37" s="78">
        <f>[6]S66!E31</f>
        <v>0</v>
      </c>
      <c r="E37" s="78">
        <f>[6]S66!F31</f>
        <v>0</v>
      </c>
      <c r="F37" s="78">
        <f>[6]S66!G31</f>
        <v>0</v>
      </c>
      <c r="G37" s="78">
        <f>[6]S66!H31</f>
        <v>614.39716551552476</v>
      </c>
      <c r="H37" s="78">
        <f>[6]S66!I31</f>
        <v>0</v>
      </c>
      <c r="I37" s="78">
        <f>[6]S66!J31</f>
        <v>18.905815684204327</v>
      </c>
      <c r="J37" s="78">
        <f>[6]S66!K31</f>
        <v>967.32002587246279</v>
      </c>
      <c r="K37" s="78">
        <f>[6]S66!L31</f>
        <v>0</v>
      </c>
      <c r="L37" s="78">
        <f>[6]S66!M31</f>
        <v>0</v>
      </c>
      <c r="M37" s="78">
        <f>[6]S66!N31</f>
        <v>0</v>
      </c>
      <c r="N37" s="78">
        <f>[6]S66!O31</f>
        <v>0</v>
      </c>
      <c r="O37" s="78">
        <f>[6]S66!P31</f>
        <v>0</v>
      </c>
      <c r="P37" s="78">
        <f>[6]S66!Q31</f>
        <v>0</v>
      </c>
      <c r="Q37" s="78">
        <f>[6]S66!R31</f>
        <v>277.20324924563459</v>
      </c>
      <c r="R37" s="78">
        <f>[6]S66!S31</f>
        <v>0</v>
      </c>
      <c r="S37" s="78">
        <f>[6]S66!T31</f>
        <v>555.57583594065909</v>
      </c>
      <c r="T37" s="78">
        <f>[6]S66!U31</f>
        <v>0</v>
      </c>
      <c r="U37" s="78">
        <f>[6]S66!V31</f>
        <v>0</v>
      </c>
      <c r="V37" s="78">
        <f>[6]S66!W31</f>
        <v>0</v>
      </c>
      <c r="W37" s="78">
        <f>[6]S66!X31</f>
        <v>0</v>
      </c>
      <c r="X37" s="78">
        <f>[6]S66!Y31</f>
        <v>0</v>
      </c>
      <c r="Y37" s="78">
        <f>[6]S66!Z31</f>
        <v>272.03497724092739</v>
      </c>
      <c r="Z37" s="78">
        <f>[6]S66!AA31</f>
        <v>0</v>
      </c>
      <c r="AA37" s="78">
        <f>[6]S66!AB31</f>
        <v>266.93667063125781</v>
      </c>
      <c r="AB37" s="78">
        <f>[6]S66!AC31</f>
        <v>6.9838348729966927E-3</v>
      </c>
      <c r="AC37" s="78">
        <f>[6]S66!AD31</f>
        <v>108.64754593075115</v>
      </c>
      <c r="AD37" s="78">
        <f>[6]S66!AE31</f>
        <v>484695.38240983721</v>
      </c>
      <c r="AE37" s="78">
        <f>[6]S66!AF31</f>
        <v>19.806590721958504</v>
      </c>
      <c r="AF37" s="78">
        <f>[6]S66!AG31</f>
        <v>1067.8926999819391</v>
      </c>
      <c r="AG37" s="78">
        <f>[6]S66!AH31</f>
        <v>747.11231890385716</v>
      </c>
      <c r="AH37" s="78">
        <f>[6]S66!AI31</f>
        <v>1473.7770074863652</v>
      </c>
      <c r="AI37" s="78">
        <f>[6]S66!AJ31</f>
        <v>0</v>
      </c>
      <c r="AJ37" s="78">
        <f>[6]S66!AK31</f>
        <v>0</v>
      </c>
      <c r="AK37" s="78">
        <f>[6]S66!AL31</f>
        <v>30.28635580011688</v>
      </c>
      <c r="AL37" s="78">
        <f>[6]S66!AM31</f>
        <v>0</v>
      </c>
      <c r="AM37" s="78">
        <f>[6]S66!AN31</f>
        <v>2354.0994439078436</v>
      </c>
      <c r="AN37" s="78">
        <f>[6]S66!AO31</f>
        <v>0</v>
      </c>
      <c r="AO37" s="78">
        <f>[6]S66!AP31</f>
        <v>0</v>
      </c>
      <c r="AP37" s="78">
        <f>[6]S66!AQ31</f>
        <v>0</v>
      </c>
      <c r="AQ37" s="78">
        <f>[6]S66!AR31</f>
        <v>11.745955464085018</v>
      </c>
      <c r="AR37" s="78">
        <f>[6]S66!AS31</f>
        <v>0</v>
      </c>
      <c r="AS37" s="78">
        <f>[6]S66!AT31</f>
        <v>0</v>
      </c>
      <c r="AT37" s="78">
        <f>[6]S66!AU31</f>
        <v>0</v>
      </c>
      <c r="AU37" s="151">
        <f>[6]S66!AV31+[6]S66!AW31</f>
        <v>2169.8483543771727</v>
      </c>
      <c r="AV37" s="78">
        <f>[6]S66!AX31</f>
        <v>0</v>
      </c>
      <c r="AW37" s="78">
        <f>[6]S66!AY31</f>
        <v>1790.4396598364108</v>
      </c>
      <c r="AX37" s="78">
        <f>[6]S66!AZ31</f>
        <v>0</v>
      </c>
      <c r="AY37" s="78">
        <f>[6]S66!BA31</f>
        <v>0</v>
      </c>
      <c r="AZ37" s="78">
        <f>[6]S66!BB31</f>
        <v>0</v>
      </c>
      <c r="BA37" s="78">
        <f>[6]S66!BC31</f>
        <v>492.30094672701154</v>
      </c>
      <c r="BB37" s="78">
        <f>[6]S66!BD31</f>
        <v>0</v>
      </c>
      <c r="BC37" s="78">
        <f>[6]S66!BE31</f>
        <v>886.4064255190583</v>
      </c>
      <c r="BD37" s="78">
        <f>[6]S66!BF31</f>
        <v>788.7692885863305</v>
      </c>
      <c r="BE37" s="78">
        <f>[6]S66!BG31</f>
        <v>0</v>
      </c>
      <c r="BF37" s="78">
        <f>[6]S66!BH31</f>
        <v>0</v>
      </c>
      <c r="BG37" s="78">
        <f>[6]S66!BI31</f>
        <v>0</v>
      </c>
      <c r="BH37" s="78">
        <f>[6]S66!BJ31</f>
        <v>0</v>
      </c>
      <c r="BI37" s="78">
        <f>[6]S66!BK31</f>
        <v>0</v>
      </c>
      <c r="BJ37" s="78">
        <f>[6]S66!BL31</f>
        <v>0</v>
      </c>
      <c r="BK37" s="78">
        <f>[6]S66!BM31</f>
        <v>0</v>
      </c>
      <c r="BL37" s="78">
        <f>[6]S66!BN31</f>
        <v>136.31290683492884</v>
      </c>
      <c r="BM37" s="78">
        <f>[6]S66!BO31</f>
        <v>0</v>
      </c>
      <c r="BN37" s="78">
        <f>[6]S66!BP31</f>
        <v>0</v>
      </c>
      <c r="BO37" s="78">
        <f>[6]S66!BQ31</f>
        <v>0</v>
      </c>
      <c r="BP37" s="120">
        <f t="shared" si="0"/>
        <v>499745.20863388054</v>
      </c>
      <c r="BQ37" s="78">
        <f>[6]S66!BS31</f>
        <v>495.40784717648546</v>
      </c>
      <c r="BR37" s="120">
        <f t="shared" si="1"/>
        <v>500240.61648105702</v>
      </c>
      <c r="BS37" s="78">
        <f>[6]S66!BV31</f>
        <v>8695.4787161873737</v>
      </c>
      <c r="BT37" s="78">
        <f>[6]S66!BU31</f>
        <v>12446.033175186047</v>
      </c>
      <c r="BU37" s="122">
        <f t="shared" si="2"/>
        <v>521382.12837243045</v>
      </c>
      <c r="BX37" s="83"/>
    </row>
    <row r="38" spans="1:76">
      <c r="A38" s="31" t="s">
        <v>433</v>
      </c>
      <c r="B38" s="101" t="s">
        <v>345</v>
      </c>
      <c r="C38" s="101" t="s">
        <v>57</v>
      </c>
      <c r="D38" s="78">
        <f>[6]S66!E32</f>
        <v>0</v>
      </c>
      <c r="E38" s="78">
        <f>[6]S66!F32</f>
        <v>0</v>
      </c>
      <c r="F38" s="78">
        <f>[6]S66!G32</f>
        <v>0</v>
      </c>
      <c r="G38" s="78">
        <f>[6]S66!H32</f>
        <v>0</v>
      </c>
      <c r="H38" s="78">
        <f>[6]S66!I32</f>
        <v>0</v>
      </c>
      <c r="I38" s="78">
        <f>[6]S66!J32</f>
        <v>0</v>
      </c>
      <c r="J38" s="78">
        <f>[6]S66!K32</f>
        <v>459.17843199829395</v>
      </c>
      <c r="K38" s="78">
        <f>[6]S66!L32</f>
        <v>0</v>
      </c>
      <c r="L38" s="78">
        <f>[6]S66!M32</f>
        <v>0</v>
      </c>
      <c r="M38" s="78">
        <f>[6]S66!N32</f>
        <v>0</v>
      </c>
      <c r="N38" s="78">
        <f>[6]S66!O32</f>
        <v>0</v>
      </c>
      <c r="O38" s="78">
        <f>[6]S66!P32</f>
        <v>0</v>
      </c>
      <c r="P38" s="78">
        <f>[6]S66!Q32</f>
        <v>0</v>
      </c>
      <c r="Q38" s="78">
        <f>[6]S66!R32</f>
        <v>0</v>
      </c>
      <c r="R38" s="78">
        <f>[6]S66!S32</f>
        <v>0</v>
      </c>
      <c r="S38" s="78">
        <f>[6]S66!T32</f>
        <v>7.5616339985268555</v>
      </c>
      <c r="T38" s="78">
        <f>[6]S66!U32</f>
        <v>0</v>
      </c>
      <c r="U38" s="78">
        <f>[6]S66!V32</f>
        <v>0</v>
      </c>
      <c r="V38" s="78">
        <f>[6]S66!W32</f>
        <v>0</v>
      </c>
      <c r="W38" s="78">
        <f>[6]S66!X32</f>
        <v>0</v>
      </c>
      <c r="X38" s="78">
        <f>[6]S66!Y32</f>
        <v>0</v>
      </c>
      <c r="Y38" s="78">
        <f>[6]S66!Z32</f>
        <v>0</v>
      </c>
      <c r="Z38" s="78">
        <f>[6]S66!AA32</f>
        <v>47.1853143972358</v>
      </c>
      <c r="AA38" s="78">
        <f>[6]S66!AB32</f>
        <v>0</v>
      </c>
      <c r="AB38" s="78">
        <f>[6]S66!AC32</f>
        <v>0</v>
      </c>
      <c r="AC38" s="78">
        <f>[6]S66!AD32</f>
        <v>22.064803103056608</v>
      </c>
      <c r="AD38" s="78">
        <f>[6]S66!AE32</f>
        <v>939.02566742630756</v>
      </c>
      <c r="AE38" s="78">
        <f>[6]S66!AF32</f>
        <v>32734.813070797965</v>
      </c>
      <c r="AF38" s="78">
        <f>[6]S66!AG32</f>
        <v>288.52112218597642</v>
      </c>
      <c r="AG38" s="78">
        <f>[6]S66!AH32</f>
        <v>418.75217323842895</v>
      </c>
      <c r="AH38" s="78">
        <f>[6]S66!AI32</f>
        <v>155.53248138498185</v>
      </c>
      <c r="AI38" s="78">
        <f>[6]S66!AJ32</f>
        <v>0</v>
      </c>
      <c r="AJ38" s="78">
        <f>[6]S66!AK32</f>
        <v>0</v>
      </c>
      <c r="AK38" s="78">
        <f>[6]S66!AL32</f>
        <v>1.7869893422249647</v>
      </c>
      <c r="AL38" s="78">
        <f>[6]S66!AM32</f>
        <v>0</v>
      </c>
      <c r="AM38" s="78">
        <f>[6]S66!AN32</f>
        <v>70.108703540901899</v>
      </c>
      <c r="AN38" s="78">
        <f>[6]S66!AO32</f>
        <v>0</v>
      </c>
      <c r="AO38" s="78">
        <f>[6]S66!AP32</f>
        <v>0</v>
      </c>
      <c r="AP38" s="78">
        <f>[6]S66!AQ32</f>
        <v>0</v>
      </c>
      <c r="AQ38" s="78">
        <f>[6]S66!AR32</f>
        <v>0</v>
      </c>
      <c r="AR38" s="78">
        <f>[6]S66!AS32</f>
        <v>0</v>
      </c>
      <c r="AS38" s="78">
        <f>[6]S66!AT32</f>
        <v>0</v>
      </c>
      <c r="AT38" s="78">
        <f>[6]S66!AU32</f>
        <v>0</v>
      </c>
      <c r="AU38" s="151">
        <f>[6]S66!AV32+[6]S66!AW32</f>
        <v>268.59826490895557</v>
      </c>
      <c r="AV38" s="78">
        <f>[6]S66!AX32</f>
        <v>0</v>
      </c>
      <c r="AW38" s="78">
        <f>[6]S66!AY32</f>
        <v>1157.6706759053773</v>
      </c>
      <c r="AX38" s="78">
        <f>[6]S66!AZ32</f>
        <v>0</v>
      </c>
      <c r="AY38" s="78">
        <f>[6]S66!BA32</f>
        <v>0</v>
      </c>
      <c r="AZ38" s="78">
        <f>[6]S66!BB32</f>
        <v>0</v>
      </c>
      <c r="BA38" s="78">
        <f>[6]S66!BC32</f>
        <v>217.00692694377742</v>
      </c>
      <c r="BB38" s="78">
        <f>[6]S66!BD32</f>
        <v>0</v>
      </c>
      <c r="BC38" s="78">
        <f>[6]S66!BE32</f>
        <v>120.42783725042074</v>
      </c>
      <c r="BD38" s="78">
        <f>[6]S66!BF32</f>
        <v>15.800938760153198</v>
      </c>
      <c r="BE38" s="78">
        <f>[6]S66!BG32</f>
        <v>0</v>
      </c>
      <c r="BF38" s="78">
        <f>[6]S66!BH32</f>
        <v>19.945249768568583</v>
      </c>
      <c r="BG38" s="78">
        <f>[6]S66!BI32</f>
        <v>0</v>
      </c>
      <c r="BH38" s="78">
        <f>[6]S66!BJ32</f>
        <v>0</v>
      </c>
      <c r="BI38" s="78">
        <f>[6]S66!BK32</f>
        <v>0</v>
      </c>
      <c r="BJ38" s="78">
        <f>[6]S66!BL32</f>
        <v>0</v>
      </c>
      <c r="BK38" s="78">
        <f>[6]S66!BM32</f>
        <v>0</v>
      </c>
      <c r="BL38" s="78">
        <f>[6]S66!BN32</f>
        <v>1.8561648580611994</v>
      </c>
      <c r="BM38" s="78">
        <f>[6]S66!BO32</f>
        <v>26.96808746853959</v>
      </c>
      <c r="BN38" s="78">
        <f>[6]S66!BP32</f>
        <v>0</v>
      </c>
      <c r="BO38" s="78">
        <f>[6]S66!BQ32</f>
        <v>0</v>
      </c>
      <c r="BP38" s="120">
        <f t="shared" si="0"/>
        <v>36972.804537277756</v>
      </c>
      <c r="BQ38" s="78">
        <f>[6]S66!BS32</f>
        <v>1092.321205536047</v>
      </c>
      <c r="BR38" s="120">
        <f t="shared" si="1"/>
        <v>38065.125742813805</v>
      </c>
      <c r="BS38" s="78">
        <f>[6]S66!BV32</f>
        <v>-3696.0189538453847</v>
      </c>
      <c r="BT38" s="78">
        <f>[6]S66!BU32</f>
        <v>4307.342039578476</v>
      </c>
      <c r="BU38" s="122">
        <f t="shared" si="2"/>
        <v>38676.448828546898</v>
      </c>
      <c r="BX38" s="83"/>
    </row>
    <row r="39" spans="1:76">
      <c r="A39" s="31" t="s">
        <v>434</v>
      </c>
      <c r="B39" s="101" t="s">
        <v>367</v>
      </c>
      <c r="C39" s="101" t="s">
        <v>58</v>
      </c>
      <c r="D39" s="78">
        <f>[6]S66!E33</f>
        <v>0</v>
      </c>
      <c r="E39" s="78">
        <f>[6]S66!F33</f>
        <v>0</v>
      </c>
      <c r="F39" s="78">
        <f>[6]S66!G33</f>
        <v>0</v>
      </c>
      <c r="G39" s="78">
        <f>[6]S66!H33</f>
        <v>245.21178215635538</v>
      </c>
      <c r="H39" s="78">
        <f>[6]S66!I33</f>
        <v>2938.4455363526745</v>
      </c>
      <c r="I39" s="78">
        <f>[6]S66!J33</f>
        <v>18.905815684204327</v>
      </c>
      <c r="J39" s="78">
        <f>[6]S66!K33</f>
        <v>729.65755360679066</v>
      </c>
      <c r="K39" s="78">
        <f>[6]S66!L33</f>
        <v>0</v>
      </c>
      <c r="L39" s="78">
        <f>[6]S66!M33</f>
        <v>0</v>
      </c>
      <c r="M39" s="78">
        <f>[6]S66!N33</f>
        <v>0</v>
      </c>
      <c r="N39" s="78">
        <f>[6]S66!O33</f>
        <v>0</v>
      </c>
      <c r="O39" s="78">
        <f>[6]S66!P33</f>
        <v>0</v>
      </c>
      <c r="P39" s="78">
        <f>[6]S66!Q33</f>
        <v>322.18414581302255</v>
      </c>
      <c r="Q39" s="78">
        <f>[6]S66!R33</f>
        <v>273.77648556793218</v>
      </c>
      <c r="R39" s="78">
        <f>[6]S66!S33</f>
        <v>572.42625274386785</v>
      </c>
      <c r="S39" s="78">
        <f>[6]S66!T33</f>
        <v>656.16310600305076</v>
      </c>
      <c r="T39" s="78">
        <f>[6]S66!U33</f>
        <v>0</v>
      </c>
      <c r="U39" s="78">
        <f>[6]S66!V33</f>
        <v>290.84935948220914</v>
      </c>
      <c r="V39" s="78">
        <f>[6]S66!W33</f>
        <v>55.154457529173108</v>
      </c>
      <c r="W39" s="78">
        <f>[6]S66!X33</f>
        <v>0</v>
      </c>
      <c r="X39" s="78">
        <f>[6]S66!Y33</f>
        <v>0</v>
      </c>
      <c r="Y39" s="78">
        <f>[6]S66!Z33</f>
        <v>159.29022767381755</v>
      </c>
      <c r="Z39" s="78">
        <f>[6]S66!AA33</f>
        <v>3.591136909841822</v>
      </c>
      <c r="AA39" s="78">
        <f>[6]S66!AB33</f>
        <v>0</v>
      </c>
      <c r="AB39" s="78">
        <f>[6]S66!AC33</f>
        <v>0</v>
      </c>
      <c r="AC39" s="78">
        <f>[6]S66!AD33</f>
        <v>0</v>
      </c>
      <c r="AD39" s="78">
        <f>[6]S66!AE33</f>
        <v>3604.3421798736722</v>
      </c>
      <c r="AE39" s="78">
        <f>[6]S66!AF33</f>
        <v>6.1554483843857728</v>
      </c>
      <c r="AF39" s="78">
        <f>[6]S66!AG33</f>
        <v>191215.64983547362</v>
      </c>
      <c r="AG39" s="78">
        <f>[6]S66!AH33</f>
        <v>4599.8148900450369</v>
      </c>
      <c r="AH39" s="78">
        <f>[6]S66!AI33</f>
        <v>671.73758038563233</v>
      </c>
      <c r="AI39" s="78">
        <f>[6]S66!AJ33</f>
        <v>0</v>
      </c>
      <c r="AJ39" s="78">
        <f>[6]S66!AK33</f>
        <v>0</v>
      </c>
      <c r="AK39" s="78">
        <f>[6]S66!AL33</f>
        <v>22.375589999999999</v>
      </c>
      <c r="AL39" s="78">
        <f>[6]S66!AM33</f>
        <v>0</v>
      </c>
      <c r="AM39" s="78">
        <f>[6]S66!AN33</f>
        <v>1865.2619129248017</v>
      </c>
      <c r="AN39" s="78">
        <f>[6]S66!AO33</f>
        <v>189.65441165910266</v>
      </c>
      <c r="AO39" s="78">
        <f>[6]S66!AP33</f>
        <v>0</v>
      </c>
      <c r="AP39" s="78">
        <f>[6]S66!AQ33</f>
        <v>45.482483920719893</v>
      </c>
      <c r="AQ39" s="78">
        <f>[6]S66!AR33</f>
        <v>1082.9465186334176</v>
      </c>
      <c r="AR39" s="78">
        <f>[6]S66!AS33</f>
        <v>0</v>
      </c>
      <c r="AS39" s="78">
        <f>[6]S66!AT33</f>
        <v>0</v>
      </c>
      <c r="AT39" s="78">
        <f>[6]S66!AU33</f>
        <v>0</v>
      </c>
      <c r="AU39" s="151">
        <f>[6]S66!AV33+[6]S66!AW33</f>
        <v>257.7365056217937</v>
      </c>
      <c r="AV39" s="78">
        <f>[6]S66!AX33</f>
        <v>761.15246233802816</v>
      </c>
      <c r="AW39" s="78">
        <f>[6]S66!AY33</f>
        <v>180.59255866224609</v>
      </c>
      <c r="AX39" s="78">
        <f>[6]S66!AZ33</f>
        <v>0</v>
      </c>
      <c r="AY39" s="78">
        <f>[6]S66!BA33</f>
        <v>0</v>
      </c>
      <c r="AZ39" s="78">
        <f>[6]S66!BB33</f>
        <v>0.305141</v>
      </c>
      <c r="BA39" s="78">
        <f>[6]S66!BC33</f>
        <v>0</v>
      </c>
      <c r="BB39" s="78">
        <f>[6]S66!BD33</f>
        <v>0</v>
      </c>
      <c r="BC39" s="78">
        <f>[6]S66!BE33</f>
        <v>0</v>
      </c>
      <c r="BD39" s="78">
        <f>[6]S66!BF33</f>
        <v>829.43099588873292</v>
      </c>
      <c r="BE39" s="78">
        <f>[6]S66!BG33</f>
        <v>296.24398364999996</v>
      </c>
      <c r="BF39" s="78">
        <f>[6]S66!BH33</f>
        <v>228.55806486680774</v>
      </c>
      <c r="BG39" s="78">
        <f>[6]S66!BI33</f>
        <v>928.37954515967556</v>
      </c>
      <c r="BH39" s="78">
        <f>[6]S66!BJ33</f>
        <v>4.1050710000000006</v>
      </c>
      <c r="BI39" s="78">
        <f>[6]S66!BK33</f>
        <v>5.68207639096652</v>
      </c>
      <c r="BJ39" s="78">
        <f>[6]S66!BL33</f>
        <v>125.16471059090354</v>
      </c>
      <c r="BK39" s="78">
        <f>[6]S66!BM33</f>
        <v>0</v>
      </c>
      <c r="BL39" s="78">
        <f>[6]S66!BN33</f>
        <v>352.08887130030519</v>
      </c>
      <c r="BM39" s="78">
        <f>[6]S66!BO33</f>
        <v>435.10991259005971</v>
      </c>
      <c r="BN39" s="78">
        <f>[6]S66!BP33</f>
        <v>0</v>
      </c>
      <c r="BO39" s="78">
        <f>[6]S66!BQ33</f>
        <v>0</v>
      </c>
      <c r="BP39" s="120">
        <f t="shared" si="0"/>
        <v>213973.62660988289</v>
      </c>
      <c r="BQ39" s="78">
        <f>[6]S66!BS33</f>
        <v>562.7109240640242</v>
      </c>
      <c r="BR39" s="120">
        <f t="shared" si="1"/>
        <v>214536.33753394691</v>
      </c>
      <c r="BS39" s="78">
        <f>[6]S66!BV33</f>
        <v>-223091.70405410737</v>
      </c>
      <c r="BT39" s="78">
        <f>[6]S66!BU33</f>
        <v>15291.368679313313</v>
      </c>
      <c r="BU39" s="122">
        <f t="shared" si="2"/>
        <v>6736.0021591528493</v>
      </c>
      <c r="BX39" s="83"/>
    </row>
    <row r="40" spans="1:76">
      <c r="A40" s="31" t="s">
        <v>435</v>
      </c>
      <c r="B40" s="101" t="s">
        <v>368</v>
      </c>
      <c r="C40" s="101" t="s">
        <v>59</v>
      </c>
      <c r="D40" s="78">
        <f>[6]S66!E34</f>
        <v>0</v>
      </c>
      <c r="E40" s="78">
        <f>[6]S66!F34</f>
        <v>0</v>
      </c>
      <c r="F40" s="78">
        <f>[6]S66!G34</f>
        <v>0</v>
      </c>
      <c r="G40" s="78">
        <f>[6]S66!H34</f>
        <v>0</v>
      </c>
      <c r="H40" s="78">
        <f>[6]S66!I34</f>
        <v>3604.4369701455471</v>
      </c>
      <c r="I40" s="78">
        <f>[6]S66!J34</f>
        <v>193.72937974448766</v>
      </c>
      <c r="J40" s="78">
        <f>[6]S66!K34</f>
        <v>592.67114787937589</v>
      </c>
      <c r="K40" s="78">
        <f>[6]S66!L34</f>
        <v>0</v>
      </c>
      <c r="L40" s="78">
        <f>[6]S66!M34</f>
        <v>51.585181272452886</v>
      </c>
      <c r="M40" s="78">
        <f>[6]S66!N34</f>
        <v>0</v>
      </c>
      <c r="N40" s="78">
        <f>[6]S66!O34</f>
        <v>0</v>
      </c>
      <c r="O40" s="78">
        <f>[6]S66!P34</f>
        <v>0</v>
      </c>
      <c r="P40" s="78">
        <f>[6]S66!Q34</f>
        <v>0</v>
      </c>
      <c r="Q40" s="78">
        <f>[6]S66!R34</f>
        <v>110.90007643290218</v>
      </c>
      <c r="R40" s="78">
        <f>[6]S66!S34</f>
        <v>0</v>
      </c>
      <c r="S40" s="78">
        <f>[6]S66!T34</f>
        <v>1492.1356280710067</v>
      </c>
      <c r="T40" s="78">
        <f>[6]S66!U34</f>
        <v>0</v>
      </c>
      <c r="U40" s="78">
        <f>[6]S66!V34</f>
        <v>0</v>
      </c>
      <c r="V40" s="78">
        <f>[6]S66!W34</f>
        <v>0</v>
      </c>
      <c r="W40" s="78">
        <f>[6]S66!X34</f>
        <v>0</v>
      </c>
      <c r="X40" s="78">
        <f>[6]S66!Y34</f>
        <v>0</v>
      </c>
      <c r="Y40" s="78">
        <f>[6]S66!Z34</f>
        <v>60.737846561727437</v>
      </c>
      <c r="Z40" s="78">
        <f>[6]S66!AA34</f>
        <v>0</v>
      </c>
      <c r="AA40" s="78">
        <f>[6]S66!AB34</f>
        <v>61.19963984501031</v>
      </c>
      <c r="AB40" s="78">
        <f>[6]S66!AC34</f>
        <v>0</v>
      </c>
      <c r="AC40" s="78">
        <f>[6]S66!AD34</f>
        <v>0</v>
      </c>
      <c r="AD40" s="78">
        <f>[6]S66!AE34</f>
        <v>2446.7882462153279</v>
      </c>
      <c r="AE40" s="78">
        <f>[6]S66!AF34</f>
        <v>2517.784720472906</v>
      </c>
      <c r="AF40" s="78">
        <f>[6]S66!AG34</f>
        <v>6247.6116244046079</v>
      </c>
      <c r="AG40" s="78">
        <f>[6]S66!AH34</f>
        <v>122919.7851616636</v>
      </c>
      <c r="AH40" s="78">
        <f>[6]S66!AI34</f>
        <v>64.170781454143324</v>
      </c>
      <c r="AI40" s="78">
        <f>[6]S66!AJ34</f>
        <v>0</v>
      </c>
      <c r="AJ40" s="78">
        <f>[6]S66!AK34</f>
        <v>0</v>
      </c>
      <c r="AK40" s="78">
        <f>[6]S66!AL34</f>
        <v>0</v>
      </c>
      <c r="AL40" s="78">
        <f>[6]S66!AM34</f>
        <v>0</v>
      </c>
      <c r="AM40" s="78">
        <f>[6]S66!AN34</f>
        <v>2699.5931057978423</v>
      </c>
      <c r="AN40" s="78">
        <f>[6]S66!AO34</f>
        <v>0</v>
      </c>
      <c r="AO40" s="78">
        <f>[6]S66!AP34</f>
        <v>0</v>
      </c>
      <c r="AP40" s="78">
        <f>[6]S66!AQ34</f>
        <v>564.0404439939316</v>
      </c>
      <c r="AQ40" s="78">
        <f>[6]S66!AR34</f>
        <v>322.71208604083114</v>
      </c>
      <c r="AR40" s="78">
        <f>[6]S66!AS34</f>
        <v>0</v>
      </c>
      <c r="AS40" s="78">
        <f>[6]S66!AT34</f>
        <v>0</v>
      </c>
      <c r="AT40" s="78">
        <f>[6]S66!AU34</f>
        <v>0</v>
      </c>
      <c r="AU40" s="151">
        <f>[6]S66!AV34+[6]S66!AW34</f>
        <v>129.70428221944434</v>
      </c>
      <c r="AV40" s="78">
        <f>[6]S66!AX34</f>
        <v>912.41700453751628</v>
      </c>
      <c r="AW40" s="78">
        <f>[6]S66!AY34</f>
        <v>122.81519383832816</v>
      </c>
      <c r="AX40" s="78">
        <f>[6]S66!AZ34</f>
        <v>0</v>
      </c>
      <c r="AY40" s="78">
        <f>[6]S66!BA34</f>
        <v>0</v>
      </c>
      <c r="AZ40" s="78">
        <f>[6]S66!BB34</f>
        <v>2.1955144881085369</v>
      </c>
      <c r="BA40" s="78">
        <f>[6]S66!BC34</f>
        <v>97.281227233675452</v>
      </c>
      <c r="BB40" s="78">
        <f>[6]S66!BD34</f>
        <v>0</v>
      </c>
      <c r="BC40" s="78">
        <f>[6]S66!BE34</f>
        <v>1154.2738083369657</v>
      </c>
      <c r="BD40" s="78">
        <f>[6]S66!BF34</f>
        <v>28.601099317201793</v>
      </c>
      <c r="BE40" s="78">
        <f>[6]S66!BG34</f>
        <v>0.87229000000000001</v>
      </c>
      <c r="BF40" s="78">
        <f>[6]S66!BH34</f>
        <v>2.4688112565762843</v>
      </c>
      <c r="BG40" s="78">
        <f>[6]S66!BI34</f>
        <v>0</v>
      </c>
      <c r="BH40" s="78">
        <f>[6]S66!BJ34</f>
        <v>0</v>
      </c>
      <c r="BI40" s="78">
        <f>[6]S66!BK34</f>
        <v>0</v>
      </c>
      <c r="BJ40" s="78">
        <f>[6]S66!BL34</f>
        <v>27.195356660157554</v>
      </c>
      <c r="BK40" s="78">
        <f>[6]S66!BM34</f>
        <v>0</v>
      </c>
      <c r="BL40" s="78">
        <f>[6]S66!BN34</f>
        <v>350.7223499306636</v>
      </c>
      <c r="BM40" s="78">
        <f>[6]S66!BO34</f>
        <v>213.16833194675718</v>
      </c>
      <c r="BN40" s="78">
        <f>[6]S66!BP34</f>
        <v>0</v>
      </c>
      <c r="BO40" s="78">
        <f>[6]S66!BQ34</f>
        <v>0</v>
      </c>
      <c r="BP40" s="120">
        <f t="shared" si="0"/>
        <v>146991.59730976104</v>
      </c>
      <c r="BQ40" s="78">
        <f>[6]S66!BS34</f>
        <v>0</v>
      </c>
      <c r="BR40" s="120">
        <f t="shared" si="1"/>
        <v>146991.59730976104</v>
      </c>
      <c r="BS40" s="78">
        <f>[6]S66!BV34</f>
        <v>-142814.17237658566</v>
      </c>
      <c r="BT40" s="78">
        <f>[6]S66!BU34</f>
        <v>7667.7419133286639</v>
      </c>
      <c r="BU40" s="122">
        <f t="shared" si="2"/>
        <v>11845.166846504057</v>
      </c>
      <c r="BX40" s="83"/>
    </row>
    <row r="41" spans="1:76">
      <c r="A41" s="31" t="s">
        <v>436</v>
      </c>
      <c r="B41" s="101" t="s">
        <v>369</v>
      </c>
      <c r="C41" s="101" t="s">
        <v>60</v>
      </c>
      <c r="D41" s="78">
        <f>[6]S66!E35</f>
        <v>0</v>
      </c>
      <c r="E41" s="78">
        <f>[6]S66!F35</f>
        <v>0</v>
      </c>
      <c r="F41" s="78">
        <f>[6]S66!G35</f>
        <v>0</v>
      </c>
      <c r="G41" s="78">
        <f>[6]S66!H35</f>
        <v>379.23947939375563</v>
      </c>
      <c r="H41" s="78">
        <f>[6]S66!I35</f>
        <v>557.31527181212095</v>
      </c>
      <c r="I41" s="78">
        <f>[6]S66!J35</f>
        <v>1035.8087180985644</v>
      </c>
      <c r="J41" s="78">
        <f>[6]S66!K35</f>
        <v>0</v>
      </c>
      <c r="K41" s="78">
        <f>[6]S66!L35</f>
        <v>0</v>
      </c>
      <c r="L41" s="78">
        <f>[6]S66!M35</f>
        <v>0</v>
      </c>
      <c r="M41" s="78">
        <f>[6]S66!N35</f>
        <v>0</v>
      </c>
      <c r="N41" s="78">
        <f>[6]S66!O35</f>
        <v>0</v>
      </c>
      <c r="O41" s="78">
        <f>[6]S66!P35</f>
        <v>0</v>
      </c>
      <c r="P41" s="78">
        <f>[6]S66!Q35</f>
        <v>0</v>
      </c>
      <c r="Q41" s="78">
        <f>[6]S66!R35</f>
        <v>447.39669058803753</v>
      </c>
      <c r="R41" s="78">
        <f>[6]S66!S35</f>
        <v>0</v>
      </c>
      <c r="S41" s="78">
        <f>[6]S66!T35</f>
        <v>1594.3883235372243</v>
      </c>
      <c r="T41" s="78">
        <f>[6]S66!U35</f>
        <v>0</v>
      </c>
      <c r="U41" s="78">
        <f>[6]S66!V35</f>
        <v>0</v>
      </c>
      <c r="V41" s="78">
        <f>[6]S66!W35</f>
        <v>0</v>
      </c>
      <c r="W41" s="78">
        <f>[6]S66!X35</f>
        <v>0</v>
      </c>
      <c r="X41" s="78">
        <f>[6]S66!Y35</f>
        <v>41.032425067474705</v>
      </c>
      <c r="Y41" s="78">
        <f>[6]S66!Z35</f>
        <v>0</v>
      </c>
      <c r="Z41" s="78">
        <f>[6]S66!AA35</f>
        <v>0</v>
      </c>
      <c r="AA41" s="78">
        <f>[6]S66!AB35</f>
        <v>0</v>
      </c>
      <c r="AB41" s="78">
        <f>[6]S66!AC35</f>
        <v>0</v>
      </c>
      <c r="AC41" s="78">
        <f>[6]S66!AD35</f>
        <v>0</v>
      </c>
      <c r="AD41" s="78">
        <f>[6]S66!AE35</f>
        <v>5273.5549675548873</v>
      </c>
      <c r="AE41" s="78">
        <f>[6]S66!AF35</f>
        <v>280.66436426314323</v>
      </c>
      <c r="AF41" s="78">
        <f>[6]S66!AG35</f>
        <v>7427.4062029519455</v>
      </c>
      <c r="AG41" s="78">
        <f>[6]S66!AH35</f>
        <v>980.67541657948061</v>
      </c>
      <c r="AH41" s="78">
        <f>[6]S66!AI35</f>
        <v>58180.551716667163</v>
      </c>
      <c r="AI41" s="78">
        <f>[6]S66!AJ35</f>
        <v>85.349227414427276</v>
      </c>
      <c r="AJ41" s="78">
        <f>[6]S66!AK35</f>
        <v>0</v>
      </c>
      <c r="AK41" s="78">
        <f>[6]S66!AL35</f>
        <v>135.34510091983694</v>
      </c>
      <c r="AL41" s="78">
        <f>[6]S66!AM35</f>
        <v>0</v>
      </c>
      <c r="AM41" s="78">
        <f>[6]S66!AN35</f>
        <v>1039.6844240476998</v>
      </c>
      <c r="AN41" s="78">
        <f>[6]S66!AO35</f>
        <v>0</v>
      </c>
      <c r="AO41" s="78">
        <f>[6]S66!AP35</f>
        <v>0</v>
      </c>
      <c r="AP41" s="78">
        <f>[6]S66!AQ35</f>
        <v>0</v>
      </c>
      <c r="AQ41" s="78">
        <f>[6]S66!AR35</f>
        <v>0</v>
      </c>
      <c r="AR41" s="78">
        <f>[6]S66!AS35</f>
        <v>0</v>
      </c>
      <c r="AS41" s="78">
        <f>[6]S66!AT35</f>
        <v>0</v>
      </c>
      <c r="AT41" s="78">
        <f>[6]S66!AU35</f>
        <v>0</v>
      </c>
      <c r="AU41" s="151">
        <f>[6]S66!AV35+[6]S66!AW35</f>
        <v>0</v>
      </c>
      <c r="AV41" s="78">
        <f>[6]S66!AX35</f>
        <v>8.3185864168087953</v>
      </c>
      <c r="AW41" s="78">
        <f>[6]S66!AY35</f>
        <v>0</v>
      </c>
      <c r="AX41" s="78">
        <f>[6]S66!AZ35</f>
        <v>0</v>
      </c>
      <c r="AY41" s="78">
        <f>[6]S66!BA35</f>
        <v>62.078092800429005</v>
      </c>
      <c r="AZ41" s="78">
        <f>[6]S66!BB35</f>
        <v>0</v>
      </c>
      <c r="BA41" s="78">
        <f>[6]S66!BC35</f>
        <v>823.91212901053996</v>
      </c>
      <c r="BB41" s="78">
        <f>[6]S66!BD35</f>
        <v>0</v>
      </c>
      <c r="BC41" s="78">
        <f>[6]S66!BE35</f>
        <v>209.90163413704673</v>
      </c>
      <c r="BD41" s="78">
        <f>[6]S66!BF35</f>
        <v>628.0385979297987</v>
      </c>
      <c r="BE41" s="78">
        <f>[6]S66!BG35</f>
        <v>0</v>
      </c>
      <c r="BF41" s="78">
        <f>[6]S66!BH35</f>
        <v>0</v>
      </c>
      <c r="BG41" s="78">
        <f>[6]S66!BI35</f>
        <v>0</v>
      </c>
      <c r="BH41" s="78">
        <f>[6]S66!BJ35</f>
        <v>0</v>
      </c>
      <c r="BI41" s="78">
        <f>[6]S66!BK35</f>
        <v>0</v>
      </c>
      <c r="BJ41" s="78">
        <f>[6]S66!BL35</f>
        <v>2.4845055685984754</v>
      </c>
      <c r="BK41" s="78">
        <f>[6]S66!BM35</f>
        <v>0</v>
      </c>
      <c r="BL41" s="78">
        <f>[6]S66!BN35</f>
        <v>0</v>
      </c>
      <c r="BM41" s="78">
        <f>[6]S66!BO35</f>
        <v>17.575636331468537</v>
      </c>
      <c r="BN41" s="78">
        <f>[6]S66!BP35</f>
        <v>0</v>
      </c>
      <c r="BO41" s="78">
        <f>[6]S66!BQ35</f>
        <v>0</v>
      </c>
      <c r="BP41" s="120">
        <f t="shared" si="0"/>
        <v>79210.721511090436</v>
      </c>
      <c r="BQ41" s="78">
        <f>[6]S66!BS35</f>
        <v>41060.290763792706</v>
      </c>
      <c r="BR41" s="120">
        <f t="shared" si="1"/>
        <v>120271.01227488313</v>
      </c>
      <c r="BS41" s="78">
        <f>[6]S66!BV35</f>
        <v>-64744.339325523884</v>
      </c>
      <c r="BT41" s="78">
        <f>[6]S66!BU35</f>
        <v>620.32922582520632</v>
      </c>
      <c r="BU41" s="122">
        <f t="shared" si="2"/>
        <v>56147.002175184454</v>
      </c>
      <c r="BX41" s="83"/>
    </row>
    <row r="42" spans="1:76">
      <c r="A42" s="31" t="s">
        <v>437</v>
      </c>
      <c r="B42" s="101" t="s">
        <v>370</v>
      </c>
      <c r="C42" s="101" t="s">
        <v>142</v>
      </c>
      <c r="D42" s="78">
        <f>[6]S66!E36</f>
        <v>0</v>
      </c>
      <c r="E42" s="78">
        <f>[6]S66!F36</f>
        <v>0</v>
      </c>
      <c r="F42" s="78">
        <f>[6]S66!G36</f>
        <v>0</v>
      </c>
      <c r="G42" s="78">
        <f>[6]S66!H36</f>
        <v>0</v>
      </c>
      <c r="H42" s="78">
        <f>[6]S66!I36</f>
        <v>0</v>
      </c>
      <c r="I42" s="78">
        <f>[6]S66!J36</f>
        <v>0</v>
      </c>
      <c r="J42" s="78">
        <f>[6]S66!K36</f>
        <v>0</v>
      </c>
      <c r="K42" s="78">
        <f>[6]S66!L36</f>
        <v>0</v>
      </c>
      <c r="L42" s="78">
        <f>[6]S66!M36</f>
        <v>0</v>
      </c>
      <c r="M42" s="78">
        <f>[6]S66!N36</f>
        <v>0</v>
      </c>
      <c r="N42" s="78">
        <f>[6]S66!O36</f>
        <v>0</v>
      </c>
      <c r="O42" s="78">
        <f>[6]S66!P36</f>
        <v>0</v>
      </c>
      <c r="P42" s="78">
        <f>[6]S66!Q36</f>
        <v>0</v>
      </c>
      <c r="Q42" s="78">
        <f>[6]S66!R36</f>
        <v>0</v>
      </c>
      <c r="R42" s="78">
        <f>[6]S66!S36</f>
        <v>0</v>
      </c>
      <c r="S42" s="78">
        <f>[6]S66!T36</f>
        <v>0</v>
      </c>
      <c r="T42" s="78">
        <f>[6]S66!U36</f>
        <v>0</v>
      </c>
      <c r="U42" s="78">
        <f>[6]S66!V36</f>
        <v>0</v>
      </c>
      <c r="V42" s="78">
        <f>[6]S66!W36</f>
        <v>0</v>
      </c>
      <c r="W42" s="78">
        <f>[6]S66!X36</f>
        <v>0</v>
      </c>
      <c r="X42" s="78">
        <f>[6]S66!Y36</f>
        <v>0</v>
      </c>
      <c r="Y42" s="78">
        <f>[6]S66!Z36</f>
        <v>0</v>
      </c>
      <c r="Z42" s="78">
        <f>[6]S66!AA36</f>
        <v>0</v>
      </c>
      <c r="AA42" s="78">
        <f>[6]S66!AB36</f>
        <v>0</v>
      </c>
      <c r="AB42" s="78">
        <f>[6]S66!AC36</f>
        <v>0</v>
      </c>
      <c r="AC42" s="78">
        <f>[6]S66!AD36</f>
        <v>0</v>
      </c>
      <c r="AD42" s="78">
        <f>[6]S66!AE36</f>
        <v>0</v>
      </c>
      <c r="AE42" s="78">
        <f>[6]S66!AF36</f>
        <v>0</v>
      </c>
      <c r="AF42" s="78">
        <f>[6]S66!AG36</f>
        <v>0</v>
      </c>
      <c r="AG42" s="78">
        <f>[6]S66!AH36</f>
        <v>0</v>
      </c>
      <c r="AH42" s="78">
        <f>[6]S66!AI36</f>
        <v>0</v>
      </c>
      <c r="AI42" s="78">
        <f>[6]S66!AJ36</f>
        <v>4561.6556627628916</v>
      </c>
      <c r="AJ42" s="78">
        <f>[6]S66!AK36</f>
        <v>0</v>
      </c>
      <c r="AK42" s="78">
        <f>[6]S66!AL36</f>
        <v>55.701420167336458</v>
      </c>
      <c r="AL42" s="78">
        <f>[6]S66!AM36</f>
        <v>0</v>
      </c>
      <c r="AM42" s="78">
        <f>[6]S66!AN36</f>
        <v>669.55298050812496</v>
      </c>
      <c r="AN42" s="78">
        <f>[6]S66!AO36</f>
        <v>0</v>
      </c>
      <c r="AO42" s="78">
        <f>[6]S66!AP36</f>
        <v>0</v>
      </c>
      <c r="AP42" s="78">
        <f>[6]S66!AQ36</f>
        <v>0</v>
      </c>
      <c r="AQ42" s="78">
        <f>[6]S66!AR36</f>
        <v>0</v>
      </c>
      <c r="AR42" s="78">
        <f>[6]S66!AS36</f>
        <v>0</v>
      </c>
      <c r="AS42" s="78">
        <f>[6]S66!AT36</f>
        <v>0</v>
      </c>
      <c r="AT42" s="78">
        <f>[6]S66!AU36</f>
        <v>0</v>
      </c>
      <c r="AU42" s="151">
        <f>[6]S66!AV36+[6]S66!AW36</f>
        <v>0</v>
      </c>
      <c r="AV42" s="78">
        <f>[6]S66!AX36</f>
        <v>0</v>
      </c>
      <c r="AW42" s="78">
        <f>[6]S66!AY36</f>
        <v>0</v>
      </c>
      <c r="AX42" s="78">
        <f>[6]S66!AZ36</f>
        <v>0</v>
      </c>
      <c r="AY42" s="78">
        <f>[6]S66!BA36</f>
        <v>0</v>
      </c>
      <c r="AZ42" s="78">
        <f>[6]S66!BB36</f>
        <v>0</v>
      </c>
      <c r="BA42" s="78">
        <f>[6]S66!BC36</f>
        <v>0</v>
      </c>
      <c r="BB42" s="78">
        <f>[6]S66!BD36</f>
        <v>0</v>
      </c>
      <c r="BC42" s="78">
        <f>[6]S66!BE36</f>
        <v>1.7982298737990134</v>
      </c>
      <c r="BD42" s="78">
        <f>[6]S66!BF36</f>
        <v>0</v>
      </c>
      <c r="BE42" s="78">
        <f>[6]S66!BG36</f>
        <v>0</v>
      </c>
      <c r="BF42" s="78">
        <f>[6]S66!BH36</f>
        <v>0</v>
      </c>
      <c r="BG42" s="78">
        <f>[6]S66!BI36</f>
        <v>0</v>
      </c>
      <c r="BH42" s="78">
        <f>[6]S66!BJ36</f>
        <v>0</v>
      </c>
      <c r="BI42" s="78">
        <f>[6]S66!BK36</f>
        <v>0</v>
      </c>
      <c r="BJ42" s="78">
        <f>[6]S66!BL36</f>
        <v>0</v>
      </c>
      <c r="BK42" s="78">
        <f>[6]S66!BM36</f>
        <v>0</v>
      </c>
      <c r="BL42" s="78">
        <f>[6]S66!BN36</f>
        <v>0</v>
      </c>
      <c r="BM42" s="78">
        <f>[6]S66!BO36</f>
        <v>0</v>
      </c>
      <c r="BN42" s="78">
        <f>[6]S66!BP36</f>
        <v>0</v>
      </c>
      <c r="BO42" s="78">
        <f>[6]S66!BQ36</f>
        <v>0</v>
      </c>
      <c r="BP42" s="120">
        <f t="shared" si="0"/>
        <v>5288.7082933121519</v>
      </c>
      <c r="BQ42" s="78">
        <f>[6]S66!BS36</f>
        <v>31039.552373978913</v>
      </c>
      <c r="BR42" s="120">
        <f t="shared" si="1"/>
        <v>36328.260667291062</v>
      </c>
      <c r="BS42" s="78">
        <f>[6]S66!BV36</f>
        <v>-10894.944635885337</v>
      </c>
      <c r="BT42" s="78">
        <f>[6]S66!BU36</f>
        <v>24.731986060319706</v>
      </c>
      <c r="BU42" s="122">
        <f t="shared" si="2"/>
        <v>25458.048017466048</v>
      </c>
      <c r="BX42" s="83"/>
    </row>
    <row r="43" spans="1:76">
      <c r="A43" s="31" t="s">
        <v>438</v>
      </c>
      <c r="B43" s="101" t="s">
        <v>371</v>
      </c>
      <c r="C43" s="101" t="s">
        <v>143</v>
      </c>
      <c r="D43" s="78">
        <f>[6]S66!E37</f>
        <v>0</v>
      </c>
      <c r="E43" s="78">
        <f>[6]S66!F37</f>
        <v>0</v>
      </c>
      <c r="F43" s="78">
        <f>[6]S66!G37</f>
        <v>0</v>
      </c>
      <c r="G43" s="78">
        <f>[6]S66!H37</f>
        <v>0</v>
      </c>
      <c r="H43" s="78">
        <f>[6]S66!I37</f>
        <v>0</v>
      </c>
      <c r="I43" s="78">
        <f>[6]S66!J37</f>
        <v>0</v>
      </c>
      <c r="J43" s="78">
        <f>[6]S66!K37</f>
        <v>0</v>
      </c>
      <c r="K43" s="78">
        <f>[6]S66!L37</f>
        <v>0</v>
      </c>
      <c r="L43" s="78">
        <f>[6]S66!M37</f>
        <v>0</v>
      </c>
      <c r="M43" s="78">
        <f>[6]S66!N37</f>
        <v>0</v>
      </c>
      <c r="N43" s="78">
        <f>[6]S66!O37</f>
        <v>0</v>
      </c>
      <c r="O43" s="78">
        <f>[6]S66!P37</f>
        <v>0</v>
      </c>
      <c r="P43" s="78">
        <f>[6]S66!Q37</f>
        <v>0</v>
      </c>
      <c r="Q43" s="78">
        <f>[6]S66!R37</f>
        <v>0</v>
      </c>
      <c r="R43" s="78">
        <f>[6]S66!S37</f>
        <v>0</v>
      </c>
      <c r="S43" s="78">
        <f>[6]S66!T37</f>
        <v>0</v>
      </c>
      <c r="T43" s="78">
        <f>[6]S66!U37</f>
        <v>0</v>
      </c>
      <c r="U43" s="78">
        <f>[6]S66!V37</f>
        <v>0</v>
      </c>
      <c r="V43" s="78">
        <f>[6]S66!W37</f>
        <v>0</v>
      </c>
      <c r="W43" s="78">
        <f>[6]S66!X37</f>
        <v>0</v>
      </c>
      <c r="X43" s="78">
        <f>[6]S66!Y37</f>
        <v>0</v>
      </c>
      <c r="Y43" s="78">
        <f>[6]S66!Z37</f>
        <v>0</v>
      </c>
      <c r="Z43" s="78">
        <f>[6]S66!AA37</f>
        <v>0</v>
      </c>
      <c r="AA43" s="78">
        <f>[6]S66!AB37</f>
        <v>0</v>
      </c>
      <c r="AB43" s="78">
        <f>[6]S66!AC37</f>
        <v>0</v>
      </c>
      <c r="AC43" s="78">
        <f>[6]S66!AD37</f>
        <v>0</v>
      </c>
      <c r="AD43" s="78">
        <f>[6]S66!AE37</f>
        <v>0</v>
      </c>
      <c r="AE43" s="78">
        <f>[6]S66!AF37</f>
        <v>0</v>
      </c>
      <c r="AF43" s="78">
        <f>[6]S66!AG37</f>
        <v>0</v>
      </c>
      <c r="AG43" s="78">
        <f>[6]S66!AH37</f>
        <v>0</v>
      </c>
      <c r="AH43" s="78">
        <f>[6]S66!AI37</f>
        <v>0</v>
      </c>
      <c r="AI43" s="78">
        <f>[6]S66!AJ37</f>
        <v>0</v>
      </c>
      <c r="AJ43" s="78">
        <f>[6]S66!AK37</f>
        <v>15018.634372</v>
      </c>
      <c r="AK43" s="78">
        <f>[6]S66!AL37</f>
        <v>0</v>
      </c>
      <c r="AL43" s="78">
        <f>[6]S66!AM37</f>
        <v>0</v>
      </c>
      <c r="AM43" s="78">
        <f>[6]S66!AN37</f>
        <v>0</v>
      </c>
      <c r="AN43" s="78">
        <f>[6]S66!AO37</f>
        <v>0</v>
      </c>
      <c r="AO43" s="78">
        <f>[6]S66!AP37</f>
        <v>0</v>
      </c>
      <c r="AP43" s="78">
        <f>[6]S66!AQ37</f>
        <v>38.044628823300449</v>
      </c>
      <c r="AQ43" s="78">
        <f>[6]S66!AR37</f>
        <v>0</v>
      </c>
      <c r="AR43" s="78">
        <f>[6]S66!AS37</f>
        <v>0</v>
      </c>
      <c r="AS43" s="78">
        <f>[6]S66!AT37</f>
        <v>0</v>
      </c>
      <c r="AT43" s="78">
        <f>[6]S66!AU37</f>
        <v>0</v>
      </c>
      <c r="AU43" s="151">
        <f>[6]S66!AV37+[6]S66!AW37</f>
        <v>0</v>
      </c>
      <c r="AV43" s="78">
        <f>[6]S66!AX37</f>
        <v>0</v>
      </c>
      <c r="AW43" s="78">
        <f>[6]S66!AY37</f>
        <v>0</v>
      </c>
      <c r="AX43" s="78">
        <f>[6]S66!AZ37</f>
        <v>0</v>
      </c>
      <c r="AY43" s="78">
        <f>[6]S66!BA37</f>
        <v>0</v>
      </c>
      <c r="AZ43" s="78">
        <f>[6]S66!BB37</f>
        <v>0</v>
      </c>
      <c r="BA43" s="78">
        <f>[6]S66!BC37</f>
        <v>0</v>
      </c>
      <c r="BB43" s="78">
        <f>[6]S66!BD37</f>
        <v>0</v>
      </c>
      <c r="BC43" s="78">
        <f>[6]S66!BE37</f>
        <v>0</v>
      </c>
      <c r="BD43" s="78">
        <f>[6]S66!BF37</f>
        <v>0</v>
      </c>
      <c r="BE43" s="78">
        <f>[6]S66!BG37</f>
        <v>0</v>
      </c>
      <c r="BF43" s="78">
        <f>[6]S66!BH37</f>
        <v>0</v>
      </c>
      <c r="BG43" s="78">
        <f>[6]S66!BI37</f>
        <v>0</v>
      </c>
      <c r="BH43" s="78">
        <f>[6]S66!BJ37</f>
        <v>0</v>
      </c>
      <c r="BI43" s="78">
        <f>[6]S66!BK37</f>
        <v>0</v>
      </c>
      <c r="BJ43" s="78">
        <f>[6]S66!BL37</f>
        <v>0</v>
      </c>
      <c r="BK43" s="78">
        <f>[6]S66!BM37</f>
        <v>0</v>
      </c>
      <c r="BL43" s="78">
        <f>[6]S66!BN37</f>
        <v>0</v>
      </c>
      <c r="BM43" s="78">
        <f>[6]S66!BO37</f>
        <v>0</v>
      </c>
      <c r="BN43" s="78">
        <f>[6]S66!BP37</f>
        <v>0</v>
      </c>
      <c r="BO43" s="78">
        <f>[6]S66!BQ37</f>
        <v>0</v>
      </c>
      <c r="BP43" s="120">
        <f t="shared" si="0"/>
        <v>15056.6790008233</v>
      </c>
      <c r="BQ43" s="78">
        <f>[6]S66!BS37</f>
        <v>15772.891480199247</v>
      </c>
      <c r="BR43" s="120">
        <f t="shared" si="1"/>
        <v>30829.570481022547</v>
      </c>
      <c r="BS43" s="78">
        <f>[6]S66!BV37</f>
        <v>-2412.9635678540494</v>
      </c>
      <c r="BT43" s="78">
        <f>[6]S66!BU37</f>
        <v>12.837042348095812</v>
      </c>
      <c r="BU43" s="122">
        <f t="shared" si="2"/>
        <v>28429.443955516595</v>
      </c>
      <c r="BX43" s="83"/>
    </row>
    <row r="44" spans="1:76">
      <c r="A44" s="31" t="s">
        <v>439</v>
      </c>
      <c r="B44" s="101" t="s">
        <v>372</v>
      </c>
      <c r="C44" s="101" t="s">
        <v>144</v>
      </c>
      <c r="D44" s="78">
        <f>[6]S66!E38</f>
        <v>0</v>
      </c>
      <c r="E44" s="78">
        <f>[6]S66!F38</f>
        <v>0</v>
      </c>
      <c r="F44" s="78">
        <f>[6]S66!G38</f>
        <v>0</v>
      </c>
      <c r="G44" s="78">
        <f>[6]S66!H38</f>
        <v>0</v>
      </c>
      <c r="H44" s="78">
        <f>[6]S66!I38</f>
        <v>0</v>
      </c>
      <c r="I44" s="78">
        <f>[6]S66!J38</f>
        <v>0</v>
      </c>
      <c r="J44" s="78">
        <f>[6]S66!K38</f>
        <v>0</v>
      </c>
      <c r="K44" s="78">
        <f>[6]S66!L38</f>
        <v>0</v>
      </c>
      <c r="L44" s="78">
        <f>[6]S66!M38</f>
        <v>103.17036254490577</v>
      </c>
      <c r="M44" s="78">
        <f>[6]S66!N38</f>
        <v>0</v>
      </c>
      <c r="N44" s="78">
        <f>[6]S66!O38</f>
        <v>0</v>
      </c>
      <c r="O44" s="78">
        <f>[6]S66!P38</f>
        <v>0</v>
      </c>
      <c r="P44" s="78">
        <f>[6]S66!Q38</f>
        <v>0</v>
      </c>
      <c r="Q44" s="78">
        <f>[6]S66!R38</f>
        <v>0</v>
      </c>
      <c r="R44" s="78">
        <f>[6]S66!S38</f>
        <v>0</v>
      </c>
      <c r="S44" s="78">
        <f>[6]S66!T38</f>
        <v>0</v>
      </c>
      <c r="T44" s="78">
        <f>[6]S66!U38</f>
        <v>0</v>
      </c>
      <c r="U44" s="78">
        <f>[6]S66!V38</f>
        <v>0</v>
      </c>
      <c r="V44" s="78">
        <f>[6]S66!W38</f>
        <v>0</v>
      </c>
      <c r="W44" s="78">
        <f>[6]S66!X38</f>
        <v>0</v>
      </c>
      <c r="X44" s="78">
        <f>[6]S66!Y38</f>
        <v>0</v>
      </c>
      <c r="Y44" s="78">
        <f>[6]S66!Z38</f>
        <v>0</v>
      </c>
      <c r="Z44" s="78">
        <f>[6]S66!AA38</f>
        <v>0</v>
      </c>
      <c r="AA44" s="78">
        <f>[6]S66!AB38</f>
        <v>0</v>
      </c>
      <c r="AB44" s="78">
        <f>[6]S66!AC38</f>
        <v>0</v>
      </c>
      <c r="AC44" s="78">
        <f>[6]S66!AD38</f>
        <v>0</v>
      </c>
      <c r="AD44" s="78">
        <f>[6]S66!AE38</f>
        <v>736.92262221434942</v>
      </c>
      <c r="AE44" s="78">
        <f>[6]S66!AF38</f>
        <v>2.5286168090384491</v>
      </c>
      <c r="AF44" s="78">
        <f>[6]S66!AG38</f>
        <v>0</v>
      </c>
      <c r="AG44" s="78">
        <f>[6]S66!AH38</f>
        <v>21.582762302184058</v>
      </c>
      <c r="AH44" s="78">
        <f>[6]S66!AI38</f>
        <v>829.5759461375194</v>
      </c>
      <c r="AI44" s="78">
        <f>[6]S66!AJ38</f>
        <v>225.12731587223254</v>
      </c>
      <c r="AJ44" s="78">
        <f>[6]S66!AK38</f>
        <v>0</v>
      </c>
      <c r="AK44" s="78">
        <f>[6]S66!AL38</f>
        <v>41701.462073407303</v>
      </c>
      <c r="AL44" s="78">
        <f>[6]S66!AM38</f>
        <v>327.08597266398084</v>
      </c>
      <c r="AM44" s="78">
        <f>[6]S66!AN38</f>
        <v>1.1866402917386183</v>
      </c>
      <c r="AN44" s="78">
        <f>[6]S66!AO38</f>
        <v>0</v>
      </c>
      <c r="AO44" s="78">
        <f>[6]S66!AP38</f>
        <v>0</v>
      </c>
      <c r="AP44" s="78">
        <f>[6]S66!AQ38</f>
        <v>0</v>
      </c>
      <c r="AQ44" s="78">
        <f>[6]S66!AR38</f>
        <v>0</v>
      </c>
      <c r="AR44" s="78">
        <f>[6]S66!AS38</f>
        <v>0</v>
      </c>
      <c r="AS44" s="78">
        <f>[6]S66!AT38</f>
        <v>0</v>
      </c>
      <c r="AT44" s="78">
        <f>[6]S66!AU38</f>
        <v>0</v>
      </c>
      <c r="AU44" s="151">
        <f>[6]S66!AV38+[6]S66!AW38</f>
        <v>11.08897995517666</v>
      </c>
      <c r="AV44" s="78">
        <f>[6]S66!AX38</f>
        <v>0</v>
      </c>
      <c r="AW44" s="78">
        <f>[6]S66!AY38</f>
        <v>0</v>
      </c>
      <c r="AX44" s="78">
        <f>[6]S66!AZ38</f>
        <v>0</v>
      </c>
      <c r="AY44" s="78">
        <f>[6]S66!BA38</f>
        <v>0</v>
      </c>
      <c r="AZ44" s="78">
        <f>[6]S66!BB38</f>
        <v>0</v>
      </c>
      <c r="BA44" s="78">
        <f>[6]S66!BC38</f>
        <v>0</v>
      </c>
      <c r="BB44" s="78">
        <f>[6]S66!BD38</f>
        <v>0</v>
      </c>
      <c r="BC44" s="78">
        <f>[6]S66!BE38</f>
        <v>3.1373372266280661</v>
      </c>
      <c r="BD44" s="78">
        <f>[6]S66!BF38</f>
        <v>4.6758869292912317</v>
      </c>
      <c r="BE44" s="78">
        <f>[6]S66!BG38</f>
        <v>250.06623775</v>
      </c>
      <c r="BF44" s="78">
        <f>[6]S66!BH38</f>
        <v>0</v>
      </c>
      <c r="BG44" s="78">
        <f>[6]S66!BI38</f>
        <v>66.234595999999996</v>
      </c>
      <c r="BH44" s="78">
        <f>[6]S66!BJ38</f>
        <v>0</v>
      </c>
      <c r="BI44" s="78">
        <f>[6]S66!BK38</f>
        <v>0</v>
      </c>
      <c r="BJ44" s="78">
        <f>[6]S66!BL38</f>
        <v>0</v>
      </c>
      <c r="BK44" s="78">
        <f>[6]S66!BM38</f>
        <v>0</v>
      </c>
      <c r="BL44" s="78">
        <f>[6]S66!BN38</f>
        <v>0</v>
      </c>
      <c r="BM44" s="78">
        <f>[6]S66!BO38</f>
        <v>5.2352959285225422</v>
      </c>
      <c r="BN44" s="78">
        <f>[6]S66!BP38</f>
        <v>0</v>
      </c>
      <c r="BO44" s="78">
        <f>[6]S66!BQ38</f>
        <v>0</v>
      </c>
      <c r="BP44" s="120">
        <f t="shared" si="0"/>
        <v>44289.080646032868</v>
      </c>
      <c r="BQ44" s="78">
        <f>[6]S66!BS38</f>
        <v>9811.9666471007331</v>
      </c>
      <c r="BR44" s="120">
        <f t="shared" si="1"/>
        <v>54101.047293133597</v>
      </c>
      <c r="BS44" s="78">
        <f>[6]S66!BV38</f>
        <v>0</v>
      </c>
      <c r="BT44" s="78">
        <f>[6]S66!BU38</f>
        <v>644.13921106181465</v>
      </c>
      <c r="BU44" s="122">
        <f t="shared" si="2"/>
        <v>54745.186504195415</v>
      </c>
      <c r="BX44" s="83"/>
    </row>
    <row r="45" spans="1:76">
      <c r="A45" s="31" t="s">
        <v>440</v>
      </c>
      <c r="B45" s="85" t="s">
        <v>373</v>
      </c>
      <c r="C45" s="85" t="s">
        <v>61</v>
      </c>
      <c r="D45" s="78">
        <f>[6]S66!E39</f>
        <v>0</v>
      </c>
      <c r="E45" s="78">
        <f>[6]S66!F39</f>
        <v>0</v>
      </c>
      <c r="F45" s="78">
        <f>[6]S66!G39</f>
        <v>0</v>
      </c>
      <c r="G45" s="78">
        <f>[6]S66!H39</f>
        <v>0</v>
      </c>
      <c r="H45" s="78">
        <f>[6]S66!I39</f>
        <v>0</v>
      </c>
      <c r="I45" s="78">
        <f>[6]S66!J39</f>
        <v>0</v>
      </c>
      <c r="J45" s="78">
        <f>[6]S66!K39</f>
        <v>0</v>
      </c>
      <c r="K45" s="78">
        <f>[6]S66!L39</f>
        <v>0</v>
      </c>
      <c r="L45" s="78">
        <f>[6]S66!M39</f>
        <v>0</v>
      </c>
      <c r="M45" s="78">
        <f>[6]S66!N39</f>
        <v>0</v>
      </c>
      <c r="N45" s="78">
        <f>[6]S66!O39</f>
        <v>0</v>
      </c>
      <c r="O45" s="78">
        <f>[6]S66!P39</f>
        <v>0</v>
      </c>
      <c r="P45" s="78">
        <f>[6]S66!Q39</f>
        <v>0</v>
      </c>
      <c r="Q45" s="78">
        <f>[6]S66!R39</f>
        <v>0</v>
      </c>
      <c r="R45" s="78">
        <f>[6]S66!S39</f>
        <v>0</v>
      </c>
      <c r="S45" s="78">
        <f>[6]S66!T39</f>
        <v>0</v>
      </c>
      <c r="T45" s="78">
        <f>[6]S66!U39</f>
        <v>0</v>
      </c>
      <c r="U45" s="78">
        <f>[6]S66!V39</f>
        <v>0</v>
      </c>
      <c r="V45" s="78">
        <f>[6]S66!W39</f>
        <v>0</v>
      </c>
      <c r="W45" s="78">
        <f>[6]S66!X39</f>
        <v>0</v>
      </c>
      <c r="X45" s="78">
        <f>[6]S66!Y39</f>
        <v>0</v>
      </c>
      <c r="Y45" s="78">
        <f>[6]S66!Z39</f>
        <v>0</v>
      </c>
      <c r="Z45" s="78">
        <f>[6]S66!AA39</f>
        <v>0</v>
      </c>
      <c r="AA45" s="78">
        <f>[6]S66!AB39</f>
        <v>0</v>
      </c>
      <c r="AB45" s="78">
        <f>[6]S66!AC39</f>
        <v>0</v>
      </c>
      <c r="AC45" s="78">
        <f>[6]S66!AD39</f>
        <v>0</v>
      </c>
      <c r="AD45" s="78">
        <f>[6]S66!AE39</f>
        <v>0</v>
      </c>
      <c r="AE45" s="78">
        <f>[6]S66!AF39</f>
        <v>0</v>
      </c>
      <c r="AF45" s="78">
        <f>[6]S66!AG39</f>
        <v>0</v>
      </c>
      <c r="AG45" s="78">
        <f>[6]S66!AH39</f>
        <v>3.2626298497994672</v>
      </c>
      <c r="AH45" s="78">
        <f>[6]S66!AI39</f>
        <v>0</v>
      </c>
      <c r="AI45" s="78">
        <f>[6]S66!AJ39</f>
        <v>0</v>
      </c>
      <c r="AJ45" s="78">
        <f>[6]S66!AK39</f>
        <v>0</v>
      </c>
      <c r="AK45" s="78">
        <f>[6]S66!AL39</f>
        <v>0</v>
      </c>
      <c r="AL45" s="78">
        <f>[6]S66!AM39</f>
        <v>10568.929770102672</v>
      </c>
      <c r="AM45" s="78">
        <f>[6]S66!AN39</f>
        <v>10.704493918613199</v>
      </c>
      <c r="AN45" s="78">
        <f>[6]S66!AO39</f>
        <v>0</v>
      </c>
      <c r="AO45" s="78">
        <f>[6]S66!AP39</f>
        <v>0</v>
      </c>
      <c r="AP45" s="78">
        <f>[6]S66!AQ39</f>
        <v>0</v>
      </c>
      <c r="AQ45" s="78">
        <f>[6]S66!AR39</f>
        <v>0</v>
      </c>
      <c r="AR45" s="78">
        <f>[6]S66!AS39</f>
        <v>0</v>
      </c>
      <c r="AS45" s="78">
        <f>[6]S66!AT39</f>
        <v>0</v>
      </c>
      <c r="AT45" s="78">
        <f>[6]S66!AU39</f>
        <v>0</v>
      </c>
      <c r="AU45" s="151">
        <f>[6]S66!AV39+[6]S66!AW39</f>
        <v>0</v>
      </c>
      <c r="AV45" s="78">
        <f>[6]S66!AX39</f>
        <v>0</v>
      </c>
      <c r="AW45" s="78">
        <f>[6]S66!AY39</f>
        <v>0</v>
      </c>
      <c r="AX45" s="78">
        <f>[6]S66!AZ39</f>
        <v>0</v>
      </c>
      <c r="AY45" s="78">
        <f>[6]S66!BA39</f>
        <v>0</v>
      </c>
      <c r="AZ45" s="78">
        <f>[6]S66!BB39</f>
        <v>10.416342814419531</v>
      </c>
      <c r="BA45" s="78">
        <f>[6]S66!BC39</f>
        <v>0</v>
      </c>
      <c r="BB45" s="78">
        <f>[6]S66!BD39</f>
        <v>0</v>
      </c>
      <c r="BC45" s="78">
        <f>[6]S66!BE39</f>
        <v>0</v>
      </c>
      <c r="BD45" s="78">
        <f>[6]S66!BF39</f>
        <v>0</v>
      </c>
      <c r="BE45" s="78">
        <f>[6]S66!BG39</f>
        <v>0</v>
      </c>
      <c r="BF45" s="78">
        <f>[6]S66!BH39</f>
        <v>0</v>
      </c>
      <c r="BG45" s="78">
        <f>[6]S66!BI39</f>
        <v>0</v>
      </c>
      <c r="BH45" s="78">
        <f>[6]S66!BJ39</f>
        <v>0</v>
      </c>
      <c r="BI45" s="78">
        <f>[6]S66!BK39</f>
        <v>0</v>
      </c>
      <c r="BJ45" s="78">
        <f>[6]S66!BL39</f>
        <v>0</v>
      </c>
      <c r="BK45" s="78">
        <f>[6]S66!BM39</f>
        <v>0</v>
      </c>
      <c r="BL45" s="78">
        <f>[6]S66!BN39</f>
        <v>0</v>
      </c>
      <c r="BM45" s="78">
        <f>[6]S66!BO39</f>
        <v>0</v>
      </c>
      <c r="BN45" s="78">
        <f>[6]S66!BP39</f>
        <v>0</v>
      </c>
      <c r="BO45" s="78">
        <f>[6]S66!BQ39</f>
        <v>0</v>
      </c>
      <c r="BP45" s="120">
        <f t="shared" si="0"/>
        <v>10593.313236685504</v>
      </c>
      <c r="BQ45" s="78">
        <f>[6]S66!BS39</f>
        <v>320.13269631375465</v>
      </c>
      <c r="BR45" s="120">
        <f t="shared" si="1"/>
        <v>10913.445932999259</v>
      </c>
      <c r="BS45" s="78">
        <f>[6]S66!BV39</f>
        <v>5095.6759438142099</v>
      </c>
      <c r="BT45" s="78">
        <f>[6]S66!BU39</f>
        <v>63.774856118876656</v>
      </c>
      <c r="BU45" s="122">
        <f t="shared" si="2"/>
        <v>16072.896732932346</v>
      </c>
      <c r="BX45" s="83"/>
    </row>
    <row r="46" spans="1:76">
      <c r="A46" s="31" t="s">
        <v>441</v>
      </c>
      <c r="B46" s="85" t="s">
        <v>374</v>
      </c>
      <c r="C46" s="85" t="s">
        <v>62</v>
      </c>
      <c r="D46" s="78">
        <f>[6]S66!E40</f>
        <v>30642.367140296548</v>
      </c>
      <c r="E46" s="78">
        <f>[6]S66!F40</f>
        <v>0</v>
      </c>
      <c r="F46" s="78">
        <f>[6]S66!G40</f>
        <v>0</v>
      </c>
      <c r="G46" s="78">
        <f>[6]S66!H40</f>
        <v>183.49655157298716</v>
      </c>
      <c r="H46" s="78">
        <f>[6]S66!I40</f>
        <v>221.29670648475229</v>
      </c>
      <c r="I46" s="78">
        <f>[6]S66!J40</f>
        <v>0</v>
      </c>
      <c r="J46" s="78">
        <f>[6]S66!K40</f>
        <v>0</v>
      </c>
      <c r="K46" s="78">
        <f>[6]S66!L40</f>
        <v>53.646689138187135</v>
      </c>
      <c r="L46" s="78">
        <f>[6]S66!M40</f>
        <v>0</v>
      </c>
      <c r="M46" s="78">
        <f>[6]S66!N40</f>
        <v>0</v>
      </c>
      <c r="N46" s="78">
        <f>[6]S66!O40</f>
        <v>0</v>
      </c>
      <c r="O46" s="78">
        <f>[6]S66!P40</f>
        <v>0</v>
      </c>
      <c r="P46" s="78">
        <f>[6]S66!Q40</f>
        <v>0</v>
      </c>
      <c r="Q46" s="78">
        <f>[6]S66!R40</f>
        <v>0</v>
      </c>
      <c r="R46" s="78">
        <f>[6]S66!S40</f>
        <v>0</v>
      </c>
      <c r="S46" s="78">
        <f>[6]S66!T40</f>
        <v>79.202143857555143</v>
      </c>
      <c r="T46" s="78">
        <f>[6]S66!U40</f>
        <v>0</v>
      </c>
      <c r="U46" s="78">
        <f>[6]S66!V40</f>
        <v>0</v>
      </c>
      <c r="V46" s="78">
        <f>[6]S66!W40</f>
        <v>0</v>
      </c>
      <c r="W46" s="78">
        <f>[6]S66!X40</f>
        <v>0</v>
      </c>
      <c r="X46" s="78">
        <f>[6]S66!Y40</f>
        <v>11.735803412212482</v>
      </c>
      <c r="Y46" s="78">
        <f>[6]S66!Z40</f>
        <v>0</v>
      </c>
      <c r="Z46" s="78">
        <f>[6]S66!AA40</f>
        <v>0</v>
      </c>
      <c r="AA46" s="78">
        <f>[6]S66!AB40</f>
        <v>0</v>
      </c>
      <c r="AB46" s="78">
        <f>[6]S66!AC40</f>
        <v>0</v>
      </c>
      <c r="AC46" s="78">
        <f>[6]S66!AD40</f>
        <v>0</v>
      </c>
      <c r="AD46" s="78">
        <f>[6]S66!AE40</f>
        <v>2068.8149647190503</v>
      </c>
      <c r="AE46" s="78">
        <f>[6]S66!AF40</f>
        <v>7.9307443206668946</v>
      </c>
      <c r="AF46" s="78">
        <f>[6]S66!AG40</f>
        <v>4188.1897690836013</v>
      </c>
      <c r="AG46" s="78">
        <f>[6]S66!AH40</f>
        <v>2890.1023974537043</v>
      </c>
      <c r="AH46" s="78">
        <f>[6]S66!AI40</f>
        <v>3.4643561094963649</v>
      </c>
      <c r="AI46" s="78">
        <f>[6]S66!AJ40</f>
        <v>0</v>
      </c>
      <c r="AJ46" s="78">
        <f>[6]S66!AK40</f>
        <v>0</v>
      </c>
      <c r="AK46" s="78">
        <f>[6]S66!AL40</f>
        <v>17.308510814739694</v>
      </c>
      <c r="AL46" s="78">
        <f>[6]S66!AM40</f>
        <v>6.8500126993740658</v>
      </c>
      <c r="AM46" s="78">
        <f>[6]S66!AN40</f>
        <v>131359.8006796246</v>
      </c>
      <c r="AN46" s="78">
        <f>[6]S66!AO40</f>
        <v>0.410510093537372</v>
      </c>
      <c r="AO46" s="78">
        <f>[6]S66!AP40</f>
        <v>11.05702841534343</v>
      </c>
      <c r="AP46" s="78">
        <f>[6]S66!AQ40</f>
        <v>0</v>
      </c>
      <c r="AQ46" s="78">
        <f>[6]S66!AR40</f>
        <v>211.29183959343717</v>
      </c>
      <c r="AR46" s="78">
        <f>[6]S66!AS40</f>
        <v>0</v>
      </c>
      <c r="AS46" s="78">
        <f>[6]S66!AT40</f>
        <v>0</v>
      </c>
      <c r="AT46" s="78">
        <f>[6]S66!AU40</f>
        <v>0</v>
      </c>
      <c r="AU46" s="151">
        <f>[6]S66!AV40+[6]S66!AW40</f>
        <v>221.95383557990323</v>
      </c>
      <c r="AV46" s="78">
        <f>[6]S66!AX40</f>
        <v>13.952518725781401</v>
      </c>
      <c r="AW46" s="78">
        <f>[6]S66!AY40</f>
        <v>3.4789724246109106</v>
      </c>
      <c r="AX46" s="78">
        <f>[6]S66!AZ40</f>
        <v>0</v>
      </c>
      <c r="AY46" s="78">
        <f>[6]S66!BA40</f>
        <v>0</v>
      </c>
      <c r="AZ46" s="78">
        <f>[6]S66!BB40</f>
        <v>0</v>
      </c>
      <c r="BA46" s="78">
        <f>[6]S66!BC40</f>
        <v>38.119650108678002</v>
      </c>
      <c r="BB46" s="78">
        <f>[6]S66!BD40</f>
        <v>0</v>
      </c>
      <c r="BC46" s="78">
        <f>[6]S66!BE40</f>
        <v>519.93176846402901</v>
      </c>
      <c r="BD46" s="78">
        <f>[6]S66!BF40</f>
        <v>1066.9641182688661</v>
      </c>
      <c r="BE46" s="78">
        <f>[6]S66!BG40</f>
        <v>11.323582999999999</v>
      </c>
      <c r="BF46" s="78">
        <f>[6]S66!BH40</f>
        <v>96.82896621115836</v>
      </c>
      <c r="BG46" s="78">
        <f>[6]S66!BI40</f>
        <v>55.898582861376447</v>
      </c>
      <c r="BH46" s="78">
        <f>[6]S66!BJ40</f>
        <v>0</v>
      </c>
      <c r="BI46" s="78">
        <f>[6]S66!BK40</f>
        <v>404.76023251219067</v>
      </c>
      <c r="BJ46" s="78">
        <f>[6]S66!BL40</f>
        <v>422.39003466586854</v>
      </c>
      <c r="BK46" s="78">
        <f>[6]S66!BM40</f>
        <v>0</v>
      </c>
      <c r="BL46" s="78">
        <f>[6]S66!BN40</f>
        <v>0</v>
      </c>
      <c r="BM46" s="78">
        <f>[6]S66!BO40</f>
        <v>113.83854750698762</v>
      </c>
      <c r="BN46" s="78">
        <f>[6]S66!BP40</f>
        <v>0</v>
      </c>
      <c r="BO46" s="78">
        <f>[6]S66!BQ40</f>
        <v>0</v>
      </c>
      <c r="BP46" s="120">
        <f t="shared" si="0"/>
        <v>174926.40665801923</v>
      </c>
      <c r="BQ46" s="78">
        <f>[6]S66!BS40</f>
        <v>88568.166109324578</v>
      </c>
      <c r="BR46" s="120">
        <f t="shared" si="1"/>
        <v>263494.57276734384</v>
      </c>
      <c r="BS46" s="78">
        <f>[6]S66!BV40</f>
        <v>3259.6250657947185</v>
      </c>
      <c r="BT46" s="78">
        <f>[6]S66!BU40</f>
        <v>2627.2756163584336</v>
      </c>
      <c r="BU46" s="122">
        <f t="shared" si="2"/>
        <v>269381.47344949702</v>
      </c>
      <c r="BX46" s="83"/>
    </row>
    <row r="47" spans="1:76">
      <c r="A47" s="31" t="s">
        <v>442</v>
      </c>
      <c r="B47" s="85" t="s">
        <v>346</v>
      </c>
      <c r="C47" s="85" t="s">
        <v>145</v>
      </c>
      <c r="D47" s="78">
        <f>[6]S66!E41</f>
        <v>0</v>
      </c>
      <c r="E47" s="78">
        <f>[6]S66!F41</f>
        <v>0</v>
      </c>
      <c r="F47" s="78">
        <f>[6]S66!G41</f>
        <v>0</v>
      </c>
      <c r="G47" s="78">
        <f>[6]S66!H41</f>
        <v>0</v>
      </c>
      <c r="H47" s="78">
        <f>[6]S66!I41</f>
        <v>0</v>
      </c>
      <c r="I47" s="78">
        <f>[6]S66!J41</f>
        <v>0</v>
      </c>
      <c r="J47" s="78">
        <f>[6]S66!K41</f>
        <v>0</v>
      </c>
      <c r="K47" s="78">
        <f>[6]S66!L41</f>
        <v>0</v>
      </c>
      <c r="L47" s="78">
        <f>[6]S66!M41</f>
        <v>0</v>
      </c>
      <c r="M47" s="78">
        <f>[6]S66!N41</f>
        <v>0</v>
      </c>
      <c r="N47" s="78">
        <f>[6]S66!O41</f>
        <v>0</v>
      </c>
      <c r="O47" s="78">
        <f>[6]S66!P41</f>
        <v>0</v>
      </c>
      <c r="P47" s="78">
        <f>[6]S66!Q41</f>
        <v>0</v>
      </c>
      <c r="Q47" s="78">
        <f>[6]S66!R41</f>
        <v>0</v>
      </c>
      <c r="R47" s="78">
        <f>[6]S66!S41</f>
        <v>0</v>
      </c>
      <c r="S47" s="78">
        <f>[6]S66!T41</f>
        <v>0</v>
      </c>
      <c r="T47" s="78">
        <f>[6]S66!U41</f>
        <v>0</v>
      </c>
      <c r="U47" s="78">
        <f>[6]S66!V41</f>
        <v>0</v>
      </c>
      <c r="V47" s="78">
        <f>[6]S66!W41</f>
        <v>0</v>
      </c>
      <c r="W47" s="78">
        <f>[6]S66!X41</f>
        <v>0</v>
      </c>
      <c r="X47" s="78">
        <f>[6]S66!Y41</f>
        <v>0</v>
      </c>
      <c r="Y47" s="78">
        <f>[6]S66!Z41</f>
        <v>0</v>
      </c>
      <c r="Z47" s="78">
        <f>[6]S66!AA41</f>
        <v>0</v>
      </c>
      <c r="AA47" s="78">
        <f>[6]S66!AB41</f>
        <v>0</v>
      </c>
      <c r="AB47" s="78">
        <f>[6]S66!AC41</f>
        <v>0</v>
      </c>
      <c r="AC47" s="78">
        <f>[6]S66!AD41</f>
        <v>0</v>
      </c>
      <c r="AD47" s="78">
        <f>[6]S66!AE41</f>
        <v>0</v>
      </c>
      <c r="AE47" s="78">
        <f>[6]S66!AF41</f>
        <v>0</v>
      </c>
      <c r="AF47" s="78">
        <f>[6]S66!AG41</f>
        <v>0</v>
      </c>
      <c r="AG47" s="78">
        <f>[6]S66!AH41</f>
        <v>0</v>
      </c>
      <c r="AH47" s="78">
        <f>[6]S66!AI41</f>
        <v>0</v>
      </c>
      <c r="AI47" s="78">
        <f>[6]S66!AJ41</f>
        <v>0</v>
      </c>
      <c r="AJ47" s="78">
        <f>[6]S66!AK41</f>
        <v>0</v>
      </c>
      <c r="AK47" s="78">
        <f>[6]S66!AL41</f>
        <v>0</v>
      </c>
      <c r="AL47" s="78">
        <f>[6]S66!AM41</f>
        <v>0</v>
      </c>
      <c r="AM47" s="78">
        <f>[6]S66!AN41</f>
        <v>0</v>
      </c>
      <c r="AN47" s="78">
        <f>[6]S66!AO41</f>
        <v>2864.7884921812638</v>
      </c>
      <c r="AO47" s="78">
        <f>[6]S66!AP41</f>
        <v>0</v>
      </c>
      <c r="AP47" s="78">
        <f>[6]S66!AQ41</f>
        <v>0</v>
      </c>
      <c r="AQ47" s="78">
        <f>[6]S66!AR41</f>
        <v>0</v>
      </c>
      <c r="AR47" s="78">
        <f>[6]S66!AS41</f>
        <v>0</v>
      </c>
      <c r="AS47" s="78">
        <f>[6]S66!AT41</f>
        <v>0</v>
      </c>
      <c r="AT47" s="78">
        <f>[6]S66!AU41</f>
        <v>0</v>
      </c>
      <c r="AU47" s="151">
        <f>[6]S66!AV41+[6]S66!AW41</f>
        <v>0</v>
      </c>
      <c r="AV47" s="78">
        <f>[6]S66!AX41</f>
        <v>0</v>
      </c>
      <c r="AW47" s="78">
        <f>[6]S66!AY41</f>
        <v>0</v>
      </c>
      <c r="AX47" s="78">
        <f>[6]S66!AZ41</f>
        <v>0</v>
      </c>
      <c r="AY47" s="78">
        <f>[6]S66!BA41</f>
        <v>0</v>
      </c>
      <c r="AZ47" s="78">
        <f>[6]S66!BB41</f>
        <v>0</v>
      </c>
      <c r="BA47" s="78">
        <f>[6]S66!BC41</f>
        <v>0</v>
      </c>
      <c r="BB47" s="78">
        <f>[6]S66!BD41</f>
        <v>0</v>
      </c>
      <c r="BC47" s="78">
        <f>[6]S66!BE41</f>
        <v>0</v>
      </c>
      <c r="BD47" s="78">
        <f>[6]S66!BF41</f>
        <v>0</v>
      </c>
      <c r="BE47" s="78">
        <f>[6]S66!BG41</f>
        <v>0</v>
      </c>
      <c r="BF47" s="78">
        <f>[6]S66!BH41</f>
        <v>0</v>
      </c>
      <c r="BG47" s="78">
        <f>[6]S66!BI41</f>
        <v>0</v>
      </c>
      <c r="BH47" s="78">
        <f>[6]S66!BJ41</f>
        <v>0</v>
      </c>
      <c r="BI47" s="78">
        <f>[6]S66!BK41</f>
        <v>0</v>
      </c>
      <c r="BJ47" s="78">
        <f>[6]S66!BL41</f>
        <v>0</v>
      </c>
      <c r="BK47" s="78">
        <f>[6]S66!BM41</f>
        <v>0</v>
      </c>
      <c r="BL47" s="78">
        <f>[6]S66!BN41</f>
        <v>0</v>
      </c>
      <c r="BM47" s="78">
        <f>[6]S66!BO41</f>
        <v>0</v>
      </c>
      <c r="BN47" s="78">
        <f>[6]S66!BP41</f>
        <v>0</v>
      </c>
      <c r="BO47" s="78">
        <f>[6]S66!BQ41</f>
        <v>0</v>
      </c>
      <c r="BP47" s="120">
        <f t="shared" si="0"/>
        <v>2864.7884921812638</v>
      </c>
      <c r="BQ47" s="78">
        <f>[6]S66!BS41</f>
        <v>5093.8926917116723</v>
      </c>
      <c r="BR47" s="120">
        <f t="shared" si="1"/>
        <v>7958.6811838929361</v>
      </c>
      <c r="BS47" s="78">
        <f>[6]S66!BV41</f>
        <v>1026.5338617253665</v>
      </c>
      <c r="BT47" s="78">
        <f>[6]S66!BU41</f>
        <v>1070.8686239424881</v>
      </c>
      <c r="BU47" s="122">
        <f t="shared" si="2"/>
        <v>10056.08366956079</v>
      </c>
      <c r="BX47" s="83"/>
    </row>
    <row r="48" spans="1:76">
      <c r="A48" s="31" t="s">
        <v>443</v>
      </c>
      <c r="B48" s="85" t="s">
        <v>375</v>
      </c>
      <c r="C48" s="85" t="s">
        <v>146</v>
      </c>
      <c r="D48" s="78">
        <f>[6]S66!E42</f>
        <v>0</v>
      </c>
      <c r="E48" s="78">
        <f>[6]S66!F42</f>
        <v>0</v>
      </c>
      <c r="F48" s="78">
        <f>[6]S66!G42</f>
        <v>0</v>
      </c>
      <c r="G48" s="78">
        <f>[6]S66!H42</f>
        <v>0</v>
      </c>
      <c r="H48" s="78">
        <f>[6]S66!I42</f>
        <v>0</v>
      </c>
      <c r="I48" s="78">
        <f>[6]S66!J42</f>
        <v>0</v>
      </c>
      <c r="J48" s="78">
        <f>[6]S66!K42</f>
        <v>0</v>
      </c>
      <c r="K48" s="78">
        <f>[6]S66!L42</f>
        <v>0</v>
      </c>
      <c r="L48" s="78">
        <f>[6]S66!M42</f>
        <v>0</v>
      </c>
      <c r="M48" s="78">
        <f>[6]S66!N42</f>
        <v>0</v>
      </c>
      <c r="N48" s="78">
        <f>[6]S66!O42</f>
        <v>0</v>
      </c>
      <c r="O48" s="78">
        <f>[6]S66!P42</f>
        <v>0</v>
      </c>
      <c r="P48" s="78">
        <f>[6]S66!Q42</f>
        <v>0</v>
      </c>
      <c r="Q48" s="78">
        <f>[6]S66!R42</f>
        <v>0</v>
      </c>
      <c r="R48" s="78">
        <f>[6]S66!S42</f>
        <v>0</v>
      </c>
      <c r="S48" s="78">
        <f>[6]S66!T42</f>
        <v>0</v>
      </c>
      <c r="T48" s="78">
        <f>[6]S66!U42</f>
        <v>0</v>
      </c>
      <c r="U48" s="78">
        <f>[6]S66!V42</f>
        <v>0</v>
      </c>
      <c r="V48" s="78">
        <f>[6]S66!W42</f>
        <v>0</v>
      </c>
      <c r="W48" s="78">
        <f>[6]S66!X42</f>
        <v>0</v>
      </c>
      <c r="X48" s="78">
        <f>[6]S66!Y42</f>
        <v>0</v>
      </c>
      <c r="Y48" s="78">
        <f>[6]S66!Z42</f>
        <v>0</v>
      </c>
      <c r="Z48" s="78">
        <f>[6]S66!AA42</f>
        <v>0</v>
      </c>
      <c r="AA48" s="78">
        <f>[6]S66!AB42</f>
        <v>0</v>
      </c>
      <c r="AB48" s="78">
        <f>[6]S66!AC42</f>
        <v>0</v>
      </c>
      <c r="AC48" s="78">
        <f>[6]S66!AD42</f>
        <v>0</v>
      </c>
      <c r="AD48" s="78">
        <f>[6]S66!AE42</f>
        <v>0</v>
      </c>
      <c r="AE48" s="78">
        <f>[6]S66!AF42</f>
        <v>0</v>
      </c>
      <c r="AF48" s="78">
        <f>[6]S66!AG42</f>
        <v>0</v>
      </c>
      <c r="AG48" s="78">
        <f>[6]S66!AH42</f>
        <v>0</v>
      </c>
      <c r="AH48" s="78">
        <f>[6]S66!AI42</f>
        <v>0</v>
      </c>
      <c r="AI48" s="78">
        <f>[6]S66!AJ42</f>
        <v>0</v>
      </c>
      <c r="AJ48" s="78">
        <f>[6]S66!AK42</f>
        <v>0</v>
      </c>
      <c r="AK48" s="78">
        <f>[6]S66!AL42</f>
        <v>0</v>
      </c>
      <c r="AL48" s="78">
        <f>[6]S66!AM42</f>
        <v>0</v>
      </c>
      <c r="AM48" s="78">
        <f>[6]S66!AN42</f>
        <v>70.848356231351701</v>
      </c>
      <c r="AN48" s="78">
        <f>[6]S66!AO42</f>
        <v>2.1927246459679139</v>
      </c>
      <c r="AO48" s="78">
        <f>[6]S66!AP42</f>
        <v>20576.348881331629</v>
      </c>
      <c r="AP48" s="78">
        <f>[6]S66!AQ42</f>
        <v>0</v>
      </c>
      <c r="AQ48" s="78">
        <f>[6]S66!AR42</f>
        <v>0</v>
      </c>
      <c r="AR48" s="78">
        <f>[6]S66!AS42</f>
        <v>0</v>
      </c>
      <c r="AS48" s="78">
        <f>[6]S66!AT42</f>
        <v>0</v>
      </c>
      <c r="AT48" s="78">
        <f>[6]S66!AU42</f>
        <v>0</v>
      </c>
      <c r="AU48" s="151">
        <f>[6]S66!AV42+[6]S66!AW42</f>
        <v>0</v>
      </c>
      <c r="AV48" s="78">
        <f>[6]S66!AX42</f>
        <v>0</v>
      </c>
      <c r="AW48" s="78">
        <f>[6]S66!AY42</f>
        <v>0</v>
      </c>
      <c r="AX48" s="78">
        <f>[6]S66!AZ42</f>
        <v>0</v>
      </c>
      <c r="AY48" s="78">
        <f>[6]S66!BA42</f>
        <v>0</v>
      </c>
      <c r="AZ48" s="78">
        <f>[6]S66!BB42</f>
        <v>0</v>
      </c>
      <c r="BA48" s="78">
        <f>[6]S66!BC42</f>
        <v>0</v>
      </c>
      <c r="BB48" s="78">
        <f>[6]S66!BD42</f>
        <v>0</v>
      </c>
      <c r="BC48" s="78">
        <f>[6]S66!BE42</f>
        <v>0</v>
      </c>
      <c r="BD48" s="78">
        <f>[6]S66!BF42</f>
        <v>0</v>
      </c>
      <c r="BE48" s="78">
        <f>[6]S66!BG42</f>
        <v>0</v>
      </c>
      <c r="BF48" s="78">
        <f>[6]S66!BH42</f>
        <v>0</v>
      </c>
      <c r="BG48" s="78">
        <f>[6]S66!BI42</f>
        <v>0</v>
      </c>
      <c r="BH48" s="78">
        <f>[6]S66!BJ42</f>
        <v>0</v>
      </c>
      <c r="BI48" s="78">
        <f>[6]S66!BK42</f>
        <v>0</v>
      </c>
      <c r="BJ48" s="78">
        <f>[6]S66!BL42</f>
        <v>0</v>
      </c>
      <c r="BK48" s="78">
        <f>[6]S66!BM42</f>
        <v>0</v>
      </c>
      <c r="BL48" s="78">
        <f>[6]S66!BN42</f>
        <v>0</v>
      </c>
      <c r="BM48" s="78">
        <f>[6]S66!BO42</f>
        <v>0</v>
      </c>
      <c r="BN48" s="78">
        <f>[6]S66!BP42</f>
        <v>0</v>
      </c>
      <c r="BO48" s="78">
        <f>[6]S66!BQ42</f>
        <v>0</v>
      </c>
      <c r="BP48" s="120">
        <f t="shared" si="0"/>
        <v>20649.389962208948</v>
      </c>
      <c r="BQ48" s="78">
        <f>[6]S66!BS42</f>
        <v>2647.0280514683545</v>
      </c>
      <c r="BR48" s="120">
        <f t="shared" si="1"/>
        <v>23296.418013677303</v>
      </c>
      <c r="BS48" s="78">
        <f>[6]S66!BV42</f>
        <v>316.03998343527866</v>
      </c>
      <c r="BT48" s="78">
        <f>[6]S66!BU42</f>
        <v>564.0125266310057</v>
      </c>
      <c r="BU48" s="122">
        <f t="shared" si="2"/>
        <v>24176.470523743588</v>
      </c>
      <c r="BX48" s="83"/>
    </row>
    <row r="49" spans="1:76">
      <c r="A49" s="31" t="s">
        <v>444</v>
      </c>
      <c r="B49" s="85" t="s">
        <v>376</v>
      </c>
      <c r="C49" s="85" t="s">
        <v>63</v>
      </c>
      <c r="D49" s="78">
        <f>[6]S66!E43</f>
        <v>0</v>
      </c>
      <c r="E49" s="78">
        <f>[6]S66!F43</f>
        <v>0</v>
      </c>
      <c r="F49" s="78">
        <f>[6]S66!G43</f>
        <v>0</v>
      </c>
      <c r="G49" s="78">
        <f>[6]S66!H43</f>
        <v>0</v>
      </c>
      <c r="H49" s="78">
        <f>[6]S66!I43</f>
        <v>0</v>
      </c>
      <c r="I49" s="78">
        <f>[6]S66!J43</f>
        <v>0</v>
      </c>
      <c r="J49" s="78">
        <f>[6]S66!K43</f>
        <v>0</v>
      </c>
      <c r="K49" s="78">
        <f>[6]S66!L43</f>
        <v>0</v>
      </c>
      <c r="L49" s="78">
        <f>[6]S66!M43</f>
        <v>0</v>
      </c>
      <c r="M49" s="78">
        <f>[6]S66!N43</f>
        <v>0</v>
      </c>
      <c r="N49" s="78">
        <f>[6]S66!O43</f>
        <v>0</v>
      </c>
      <c r="O49" s="78">
        <f>[6]S66!P43</f>
        <v>0</v>
      </c>
      <c r="P49" s="78">
        <f>[6]S66!Q43</f>
        <v>0</v>
      </c>
      <c r="Q49" s="78">
        <f>[6]S66!R43</f>
        <v>0</v>
      </c>
      <c r="R49" s="78">
        <f>[6]S66!S43</f>
        <v>0</v>
      </c>
      <c r="S49" s="78">
        <f>[6]S66!T43</f>
        <v>0</v>
      </c>
      <c r="T49" s="78">
        <f>[6]S66!U43</f>
        <v>0</v>
      </c>
      <c r="U49" s="78">
        <f>[6]S66!V43</f>
        <v>0</v>
      </c>
      <c r="V49" s="78">
        <f>[6]S66!W43</f>
        <v>0</v>
      </c>
      <c r="W49" s="78">
        <f>[6]S66!X43</f>
        <v>0</v>
      </c>
      <c r="X49" s="78">
        <f>[6]S66!Y43</f>
        <v>0</v>
      </c>
      <c r="Y49" s="78">
        <f>[6]S66!Z43</f>
        <v>0</v>
      </c>
      <c r="Z49" s="78">
        <f>[6]S66!AA43</f>
        <v>0</v>
      </c>
      <c r="AA49" s="78">
        <f>[6]S66!AB43</f>
        <v>0</v>
      </c>
      <c r="AB49" s="78">
        <f>[6]S66!AC43</f>
        <v>0</v>
      </c>
      <c r="AC49" s="78">
        <f>[6]S66!AD43</f>
        <v>0</v>
      </c>
      <c r="AD49" s="78">
        <f>[6]S66!AE43</f>
        <v>1667.4412014591899</v>
      </c>
      <c r="AE49" s="78">
        <f>[6]S66!AF43</f>
        <v>0</v>
      </c>
      <c r="AF49" s="78">
        <f>[6]S66!AG43</f>
        <v>0</v>
      </c>
      <c r="AG49" s="78">
        <f>[6]S66!AH43</f>
        <v>25.398851106069237</v>
      </c>
      <c r="AH49" s="78">
        <f>[6]S66!AI43</f>
        <v>0</v>
      </c>
      <c r="AI49" s="78">
        <f>[6]S66!AJ43</f>
        <v>0</v>
      </c>
      <c r="AJ49" s="78">
        <f>[6]S66!AK43</f>
        <v>0</v>
      </c>
      <c r="AK49" s="78">
        <f>[6]S66!AL43</f>
        <v>0</v>
      </c>
      <c r="AL49" s="78">
        <f>[6]S66!AM43</f>
        <v>0</v>
      </c>
      <c r="AM49" s="78">
        <f>[6]S66!AN43</f>
        <v>0</v>
      </c>
      <c r="AN49" s="78">
        <f>[6]S66!AO43</f>
        <v>0</v>
      </c>
      <c r="AO49" s="78">
        <f>[6]S66!AP43</f>
        <v>0</v>
      </c>
      <c r="AP49" s="78">
        <f>[6]S66!AQ43</f>
        <v>73893.261920150704</v>
      </c>
      <c r="AQ49" s="78">
        <f>[6]S66!AR43</f>
        <v>39.570939171237612</v>
      </c>
      <c r="AR49" s="78">
        <f>[6]S66!AS43</f>
        <v>0</v>
      </c>
      <c r="AS49" s="78">
        <f>[6]S66!AT43</f>
        <v>0</v>
      </c>
      <c r="AT49" s="78">
        <f>[6]S66!AU43</f>
        <v>0</v>
      </c>
      <c r="AU49" s="151">
        <f>[6]S66!AV43+[6]S66!AW43</f>
        <v>0.93741262140609438</v>
      </c>
      <c r="AV49" s="78">
        <f>[6]S66!AX43</f>
        <v>0</v>
      </c>
      <c r="AW49" s="78">
        <f>[6]S66!AY43</f>
        <v>0.18189454063733437</v>
      </c>
      <c r="AX49" s="78">
        <f>[6]S66!AZ43</f>
        <v>0</v>
      </c>
      <c r="AY49" s="78">
        <f>[6]S66!BA43</f>
        <v>0</v>
      </c>
      <c r="AZ49" s="78">
        <f>[6]S66!BB43</f>
        <v>0</v>
      </c>
      <c r="BA49" s="78">
        <f>[6]S66!BC43</f>
        <v>0</v>
      </c>
      <c r="BB49" s="78">
        <f>[6]S66!BD43</f>
        <v>0</v>
      </c>
      <c r="BC49" s="78">
        <f>[6]S66!BE43</f>
        <v>0</v>
      </c>
      <c r="BD49" s="78">
        <f>[6]S66!BF43</f>
        <v>28.180164333884203</v>
      </c>
      <c r="BE49" s="78">
        <f>[6]S66!BG43</f>
        <v>0</v>
      </c>
      <c r="BF49" s="78">
        <f>[6]S66!BH43</f>
        <v>0</v>
      </c>
      <c r="BG49" s="78">
        <f>[6]S66!BI43</f>
        <v>0</v>
      </c>
      <c r="BH49" s="78">
        <f>[6]S66!BJ43</f>
        <v>0</v>
      </c>
      <c r="BI49" s="78">
        <f>[6]S66!BK43</f>
        <v>0</v>
      </c>
      <c r="BJ49" s="78">
        <f>[6]S66!BL43</f>
        <v>0</v>
      </c>
      <c r="BK49" s="78">
        <f>[6]S66!BM43</f>
        <v>0</v>
      </c>
      <c r="BL49" s="78">
        <f>[6]S66!BN43</f>
        <v>0</v>
      </c>
      <c r="BM49" s="78">
        <f>[6]S66!BO43</f>
        <v>8.4988570268223089</v>
      </c>
      <c r="BN49" s="78">
        <f>[6]S66!BP43</f>
        <v>0</v>
      </c>
      <c r="BO49" s="78">
        <f>[6]S66!BQ43</f>
        <v>0</v>
      </c>
      <c r="BP49" s="120">
        <f t="shared" si="0"/>
        <v>75663.471240409955</v>
      </c>
      <c r="BQ49" s="78">
        <f>[6]S66!BS43</f>
        <v>8183.8506216389414</v>
      </c>
      <c r="BR49" s="120">
        <f t="shared" si="1"/>
        <v>83847.321862048891</v>
      </c>
      <c r="BS49" s="78">
        <f>[6]S66!BV43</f>
        <v>180.49784870008935</v>
      </c>
      <c r="BT49" s="78">
        <f>[6]S66!BU43</f>
        <v>2792.641264077803</v>
      </c>
      <c r="BU49" s="122">
        <f t="shared" si="2"/>
        <v>86820.460974826783</v>
      </c>
      <c r="BX49" s="83"/>
    </row>
    <row r="50" spans="1:76">
      <c r="A50" s="31" t="s">
        <v>445</v>
      </c>
      <c r="B50" s="85" t="s">
        <v>377</v>
      </c>
      <c r="C50" s="85" t="s">
        <v>64</v>
      </c>
      <c r="D50" s="78">
        <f>[6]S66!E44</f>
        <v>0</v>
      </c>
      <c r="E50" s="78">
        <f>[6]S66!F44</f>
        <v>0</v>
      </c>
      <c r="F50" s="78">
        <f>[6]S66!G44</f>
        <v>0</v>
      </c>
      <c r="G50" s="78">
        <f>[6]S66!H44</f>
        <v>0</v>
      </c>
      <c r="H50" s="78">
        <f>[6]S66!I44</f>
        <v>0</v>
      </c>
      <c r="I50" s="78">
        <f>[6]S66!J44</f>
        <v>0</v>
      </c>
      <c r="J50" s="78">
        <f>[6]S66!K44</f>
        <v>0</v>
      </c>
      <c r="K50" s="78">
        <f>[6]S66!L44</f>
        <v>0</v>
      </c>
      <c r="L50" s="78">
        <f>[6]S66!M44</f>
        <v>0</v>
      </c>
      <c r="M50" s="78">
        <f>[6]S66!N44</f>
        <v>0</v>
      </c>
      <c r="N50" s="78">
        <f>[6]S66!O44</f>
        <v>5.2962265433703379</v>
      </c>
      <c r="O50" s="78">
        <f>[6]S66!P44</f>
        <v>0</v>
      </c>
      <c r="P50" s="78">
        <f>[6]S66!Q44</f>
        <v>0</v>
      </c>
      <c r="Q50" s="78">
        <f>[6]S66!R44</f>
        <v>0</v>
      </c>
      <c r="R50" s="78">
        <f>[6]S66!S44</f>
        <v>0</v>
      </c>
      <c r="S50" s="78">
        <f>[6]S66!T44</f>
        <v>0</v>
      </c>
      <c r="T50" s="78">
        <f>[6]S66!U44</f>
        <v>0</v>
      </c>
      <c r="U50" s="78">
        <f>[6]S66!V44</f>
        <v>0</v>
      </c>
      <c r="V50" s="78">
        <f>[6]S66!W44</f>
        <v>0</v>
      </c>
      <c r="W50" s="78">
        <f>[6]S66!X44</f>
        <v>0</v>
      </c>
      <c r="X50" s="78">
        <f>[6]S66!Y44</f>
        <v>0</v>
      </c>
      <c r="Y50" s="78">
        <f>[6]S66!Z44</f>
        <v>0</v>
      </c>
      <c r="Z50" s="78">
        <f>[6]S66!AA44</f>
        <v>0</v>
      </c>
      <c r="AA50" s="78">
        <f>[6]S66!AB44</f>
        <v>0</v>
      </c>
      <c r="AB50" s="78">
        <f>[6]S66!AC44</f>
        <v>0</v>
      </c>
      <c r="AC50" s="78">
        <f>[6]S66!AD44</f>
        <v>0</v>
      </c>
      <c r="AD50" s="78">
        <f>[6]S66!AE44</f>
        <v>176.78358775490631</v>
      </c>
      <c r="AE50" s="78">
        <f>[6]S66!AF44</f>
        <v>0</v>
      </c>
      <c r="AF50" s="78">
        <f>[6]S66!AG44</f>
        <v>543.45424880175676</v>
      </c>
      <c r="AG50" s="78">
        <f>[6]S66!AH44</f>
        <v>0</v>
      </c>
      <c r="AH50" s="78">
        <f>[6]S66!AI44</f>
        <v>0</v>
      </c>
      <c r="AI50" s="78">
        <f>[6]S66!AJ44</f>
        <v>0</v>
      </c>
      <c r="AJ50" s="78">
        <f>[6]S66!AK44</f>
        <v>0</v>
      </c>
      <c r="AK50" s="78">
        <f>[6]S66!AL44</f>
        <v>0</v>
      </c>
      <c r="AL50" s="78">
        <f>[6]S66!AM44</f>
        <v>0</v>
      </c>
      <c r="AM50" s="78">
        <f>[6]S66!AN44</f>
        <v>33.044188646774607</v>
      </c>
      <c r="AN50" s="78">
        <f>[6]S66!AO44</f>
        <v>8.7220879325059322</v>
      </c>
      <c r="AO50" s="78">
        <f>[6]S66!AP44</f>
        <v>517.27811211399683</v>
      </c>
      <c r="AP50" s="78">
        <f>[6]S66!AQ44</f>
        <v>2723.2125894993087</v>
      </c>
      <c r="AQ50" s="78">
        <f>[6]S66!AR44</f>
        <v>40542.079633504341</v>
      </c>
      <c r="AR50" s="78">
        <f>[6]S66!AS44</f>
        <v>0</v>
      </c>
      <c r="AS50" s="78">
        <f>[6]S66!AT44</f>
        <v>0</v>
      </c>
      <c r="AT50" s="78">
        <f>[6]S66!AU44</f>
        <v>0</v>
      </c>
      <c r="AU50" s="151">
        <f>[6]S66!AV44+[6]S66!AW44</f>
        <v>0</v>
      </c>
      <c r="AV50" s="78">
        <f>[6]S66!AX44</f>
        <v>736.60554985673605</v>
      </c>
      <c r="AW50" s="78">
        <f>[6]S66!AY44</f>
        <v>0</v>
      </c>
      <c r="AX50" s="78">
        <f>[6]S66!AZ44</f>
        <v>0</v>
      </c>
      <c r="AY50" s="78">
        <f>[6]S66!BA44</f>
        <v>49.871283230912198</v>
      </c>
      <c r="AZ50" s="78">
        <f>[6]S66!BB44</f>
        <v>0</v>
      </c>
      <c r="BA50" s="78">
        <f>[6]S66!BC44</f>
        <v>0</v>
      </c>
      <c r="BB50" s="78">
        <f>[6]S66!BD44</f>
        <v>0</v>
      </c>
      <c r="BC50" s="78">
        <f>[6]S66!BE44</f>
        <v>1.8211859998475115</v>
      </c>
      <c r="BD50" s="78">
        <f>[6]S66!BF44</f>
        <v>480.67624318391006</v>
      </c>
      <c r="BE50" s="78">
        <f>[6]S66!BG44</f>
        <v>0</v>
      </c>
      <c r="BF50" s="78">
        <f>[6]S66!BH44</f>
        <v>18.368623496525124</v>
      </c>
      <c r="BG50" s="78">
        <f>[6]S66!BI44</f>
        <v>0</v>
      </c>
      <c r="BH50" s="78">
        <f>[6]S66!BJ44</f>
        <v>0</v>
      </c>
      <c r="BI50" s="78">
        <f>[6]S66!BK44</f>
        <v>0</v>
      </c>
      <c r="BJ50" s="78">
        <f>[6]S66!BL44</f>
        <v>0</v>
      </c>
      <c r="BK50" s="78">
        <f>[6]S66!BM44</f>
        <v>0</v>
      </c>
      <c r="BL50" s="78">
        <f>[6]S66!BN44</f>
        <v>0</v>
      </c>
      <c r="BM50" s="78">
        <f>[6]S66!BO44</f>
        <v>0</v>
      </c>
      <c r="BN50" s="78">
        <f>[6]S66!BP44</f>
        <v>0</v>
      </c>
      <c r="BO50" s="78">
        <f>[6]S66!BQ44</f>
        <v>0</v>
      </c>
      <c r="BP50" s="120">
        <f t="shared" si="0"/>
        <v>45837.213560564895</v>
      </c>
      <c r="BQ50" s="78">
        <f>[6]S66!BS44</f>
        <v>7780.1192483839941</v>
      </c>
      <c r="BR50" s="120">
        <f t="shared" si="1"/>
        <v>53617.332808948886</v>
      </c>
      <c r="BS50" s="78">
        <f>[6]S66!BV44</f>
        <v>484.86858893258108</v>
      </c>
      <c r="BT50" s="78">
        <f>[6]S66!BU44</f>
        <v>905.9300507163465</v>
      </c>
      <c r="BU50" s="122">
        <f t="shared" si="2"/>
        <v>55008.131448597815</v>
      </c>
      <c r="BX50" s="83"/>
    </row>
    <row r="51" spans="1:76" s="148" customFormat="1">
      <c r="A51" s="156" t="s">
        <v>446</v>
      </c>
      <c r="B51" s="157" t="s">
        <v>347</v>
      </c>
      <c r="C51" s="157" t="s">
        <v>147</v>
      </c>
      <c r="D51" s="151">
        <f>[6]S66!E45+[6]S66!E47</f>
        <v>0</v>
      </c>
      <c r="E51" s="151">
        <f>[6]S66!F45+[6]S66!F47</f>
        <v>0</v>
      </c>
      <c r="F51" s="151">
        <f>[6]S66!G45+[6]S66!G47</f>
        <v>0</v>
      </c>
      <c r="G51" s="151">
        <f>[6]S66!H45+[6]S66!H47</f>
        <v>0</v>
      </c>
      <c r="H51" s="151">
        <f>[6]S66!I45+[6]S66!I47</f>
        <v>0</v>
      </c>
      <c r="I51" s="151">
        <f>[6]S66!J45+[6]S66!J47</f>
        <v>0</v>
      </c>
      <c r="J51" s="151">
        <f>[6]S66!K45+[6]S66!K47</f>
        <v>0</v>
      </c>
      <c r="K51" s="151">
        <f>[6]S66!L45+[6]S66!L47</f>
        <v>0</v>
      </c>
      <c r="L51" s="151">
        <f>[6]S66!M45+[6]S66!M47</f>
        <v>0</v>
      </c>
      <c r="M51" s="151">
        <f>[6]S66!N45+[6]S66!N47</f>
        <v>0</v>
      </c>
      <c r="N51" s="151">
        <f>[6]S66!O45+[6]S66!O47</f>
        <v>0</v>
      </c>
      <c r="O51" s="151">
        <f>[6]S66!P45+[6]S66!P47</f>
        <v>0</v>
      </c>
      <c r="P51" s="151">
        <f>[6]S66!Q45+[6]S66!Q47</f>
        <v>0</v>
      </c>
      <c r="Q51" s="151">
        <f>[6]S66!R45+[6]S66!R47</f>
        <v>0</v>
      </c>
      <c r="R51" s="151">
        <f>[6]S66!S45+[6]S66!S47</f>
        <v>0</v>
      </c>
      <c r="S51" s="151">
        <f>[6]S66!T45+[6]S66!T47</f>
        <v>0</v>
      </c>
      <c r="T51" s="151">
        <f>[6]S66!U45+[6]S66!U47</f>
        <v>0</v>
      </c>
      <c r="U51" s="151">
        <f>[6]S66!V45+[6]S66!V47</f>
        <v>0</v>
      </c>
      <c r="V51" s="151">
        <f>[6]S66!W45+[6]S66!W47</f>
        <v>0</v>
      </c>
      <c r="W51" s="151">
        <f>[6]S66!X45+[6]S66!X47</f>
        <v>0</v>
      </c>
      <c r="X51" s="151">
        <f>[6]S66!Y45+[6]S66!Y47</f>
        <v>0</v>
      </c>
      <c r="Y51" s="151">
        <f>[6]S66!Z45+[6]S66!Z47</f>
        <v>0</v>
      </c>
      <c r="Z51" s="151">
        <f>[6]S66!AA45+[6]S66!AA47</f>
        <v>0</v>
      </c>
      <c r="AA51" s="151">
        <f>[6]S66!AB45+[6]S66!AB47</f>
        <v>0</v>
      </c>
      <c r="AB51" s="151">
        <f>[6]S66!AC45+[6]S66!AC47</f>
        <v>0</v>
      </c>
      <c r="AC51" s="151">
        <f>[6]S66!AD45+[6]S66!AD47</f>
        <v>0</v>
      </c>
      <c r="AD51" s="151">
        <f>[6]S66!AE45+[6]S66!AE47</f>
        <v>0</v>
      </c>
      <c r="AE51" s="151">
        <f>[6]S66!AF45+[6]S66!AF47</f>
        <v>0</v>
      </c>
      <c r="AF51" s="151">
        <f>[6]S66!AG45+[6]S66!AG47</f>
        <v>381.28939413375326</v>
      </c>
      <c r="AG51" s="151">
        <f>[6]S66!AH45+[6]S66!AH47</f>
        <v>3.2053607379481273</v>
      </c>
      <c r="AH51" s="151">
        <f>[6]S66!AI45+[6]S66!AI47</f>
        <v>0</v>
      </c>
      <c r="AI51" s="151">
        <f>[6]S66!AJ45+[6]S66!AJ47</f>
        <v>0</v>
      </c>
      <c r="AJ51" s="151">
        <f>[6]S66!AK45+[6]S66!AK47</f>
        <v>0</v>
      </c>
      <c r="AK51" s="151">
        <f>[6]S66!AL45+[6]S66!AL47</f>
        <v>0</v>
      </c>
      <c r="AL51" s="151">
        <f>[6]S66!AM45+[6]S66!AM47</f>
        <v>0</v>
      </c>
      <c r="AM51" s="151">
        <f>[6]S66!AN45+[6]S66!AN47</f>
        <v>0</v>
      </c>
      <c r="AN51" s="151">
        <f>[6]S66!AO45+[6]S66!AO47</f>
        <v>0</v>
      </c>
      <c r="AO51" s="151">
        <f>[6]S66!AP45+[6]S66!AP47</f>
        <v>0</v>
      </c>
      <c r="AP51" s="151">
        <f>[6]S66!AQ45+[6]S66!AQ47</f>
        <v>0</v>
      </c>
      <c r="AQ51" s="151">
        <f>[6]S66!AR45+[6]S66!AR47</f>
        <v>0</v>
      </c>
      <c r="AR51" s="151">
        <f>[6]S66!AS45+[6]S66!AS47</f>
        <v>67424.036422763907</v>
      </c>
      <c r="AS51" s="151">
        <f>[6]S66!AT45+[6]S66!AT47</f>
        <v>0</v>
      </c>
      <c r="AT51" s="151">
        <f>[6]S66!AU45+[6]S66!AU47</f>
        <v>0</v>
      </c>
      <c r="AU51" s="151">
        <f>[6]S66!$AV$45+[6]S66!$AW$45+[6]S66!$AV$47+[6]S66!$AW$47</f>
        <v>0</v>
      </c>
      <c r="AV51" s="151">
        <f>[6]S66!AX45+[6]S66!AX47</f>
        <v>0</v>
      </c>
      <c r="AW51" s="151">
        <f>[6]S66!AY45+[6]S66!AY47</f>
        <v>0</v>
      </c>
      <c r="AX51" s="151">
        <f>[6]S66!AZ45+[6]S66!AZ47</f>
        <v>0</v>
      </c>
      <c r="AY51" s="151">
        <f>[6]S66!BA45+[6]S66!BA47</f>
        <v>0</v>
      </c>
      <c r="AZ51" s="151">
        <f>[6]S66!BB45+[6]S66!BB47</f>
        <v>0</v>
      </c>
      <c r="BA51" s="151">
        <f>[6]S66!BC45+[6]S66!BC47</f>
        <v>0</v>
      </c>
      <c r="BB51" s="151">
        <f>[6]S66!BD45+[6]S66!BD47</f>
        <v>0</v>
      </c>
      <c r="BC51" s="151">
        <f>[6]S66!BE45+[6]S66!BE47</f>
        <v>0</v>
      </c>
      <c r="BD51" s="151">
        <f>[6]S66!BF45+[6]S66!BF47</f>
        <v>0</v>
      </c>
      <c r="BE51" s="151">
        <f>[6]S66!BG45+[6]S66!BG47</f>
        <v>0.128331</v>
      </c>
      <c r="BF51" s="151">
        <f>[6]S66!BH45+[6]S66!BH47</f>
        <v>0</v>
      </c>
      <c r="BG51" s="151">
        <f>[6]S66!BI45+[6]S66!BI47</f>
        <v>0</v>
      </c>
      <c r="BH51" s="151">
        <f>[6]S66!BJ45+[6]S66!BJ47</f>
        <v>0</v>
      </c>
      <c r="BI51" s="151">
        <f>[6]S66!BK45+[6]S66!BK47</f>
        <v>0</v>
      </c>
      <c r="BJ51" s="151">
        <f>[6]S66!BL45+[6]S66!BL47</f>
        <v>0</v>
      </c>
      <c r="BK51" s="151">
        <f>[6]S66!BM45+[6]S66!BM47</f>
        <v>0</v>
      </c>
      <c r="BL51" s="151">
        <f>[6]S66!BN45+[6]S66!BN47</f>
        <v>0</v>
      </c>
      <c r="BM51" s="151">
        <f>[6]S66!BO45+[6]S66!BO47</f>
        <v>0</v>
      </c>
      <c r="BN51" s="151">
        <f>[6]S66!BP45+[6]S66!BP47</f>
        <v>0</v>
      </c>
      <c r="BO51" s="151">
        <f>[6]S66!BQ45+[6]S66!BQ47</f>
        <v>0</v>
      </c>
      <c r="BP51" s="120">
        <f t="shared" si="0"/>
        <v>67808.65950863561</v>
      </c>
      <c r="BQ51" s="151">
        <f>[6]S66!$BS$45+[6]S66!$BS$47</f>
        <v>6958.1005813740076</v>
      </c>
      <c r="BR51" s="120">
        <f t="shared" si="1"/>
        <v>74766.760090009615</v>
      </c>
      <c r="BS51" s="151">
        <f>[6]S66!$BV$45+[6]S66!$BV$47</f>
        <v>0</v>
      </c>
      <c r="BT51" s="151">
        <f>[6]S66!$BU$45+[6]S66!$BU$47</f>
        <v>819.03878937900777</v>
      </c>
      <c r="BU51" s="122">
        <f t="shared" si="2"/>
        <v>75585.798879388618</v>
      </c>
      <c r="BW51" s="74"/>
      <c r="BX51" s="158"/>
    </row>
    <row r="52" spans="1:76">
      <c r="A52" s="31" t="s">
        <v>447</v>
      </c>
      <c r="B52" s="86" t="s">
        <v>378</v>
      </c>
      <c r="C52" s="86" t="s">
        <v>148</v>
      </c>
      <c r="D52" s="78">
        <f>[6]S66!E46</f>
        <v>0</v>
      </c>
      <c r="E52" s="78">
        <f>[6]S66!F46</f>
        <v>0</v>
      </c>
      <c r="F52" s="78">
        <f>[6]S66!G46</f>
        <v>0</v>
      </c>
      <c r="G52" s="78">
        <f>[6]S66!H46</f>
        <v>0</v>
      </c>
      <c r="H52" s="78">
        <f>[6]S66!I46</f>
        <v>0</v>
      </c>
      <c r="I52" s="78">
        <f>[6]S66!J46</f>
        <v>0</v>
      </c>
      <c r="J52" s="78">
        <f>[6]S66!K46</f>
        <v>0</v>
      </c>
      <c r="K52" s="78">
        <f>[6]S66!L46</f>
        <v>0</v>
      </c>
      <c r="L52" s="78">
        <f>[6]S66!M46</f>
        <v>0</v>
      </c>
      <c r="M52" s="78">
        <f>[6]S66!N46</f>
        <v>0</v>
      </c>
      <c r="N52" s="78">
        <f>[6]S66!O46</f>
        <v>0</v>
      </c>
      <c r="O52" s="78">
        <f>[6]S66!P46</f>
        <v>0</v>
      </c>
      <c r="P52" s="78">
        <f>[6]S66!Q46</f>
        <v>0</v>
      </c>
      <c r="Q52" s="78">
        <f>[6]S66!R46</f>
        <v>0</v>
      </c>
      <c r="R52" s="78">
        <f>[6]S66!S46</f>
        <v>0</v>
      </c>
      <c r="S52" s="78">
        <f>[6]S66!T46</f>
        <v>0</v>
      </c>
      <c r="T52" s="78">
        <f>[6]S66!U46</f>
        <v>0</v>
      </c>
      <c r="U52" s="78">
        <f>[6]S66!V46</f>
        <v>0</v>
      </c>
      <c r="V52" s="78">
        <f>[6]S66!W46</f>
        <v>0</v>
      </c>
      <c r="W52" s="78">
        <f>[6]S66!X46</f>
        <v>0</v>
      </c>
      <c r="X52" s="78">
        <f>[6]S66!Y46</f>
        <v>0</v>
      </c>
      <c r="Y52" s="78">
        <f>[6]S66!Z46</f>
        <v>0</v>
      </c>
      <c r="Z52" s="78">
        <f>[6]S66!AA46</f>
        <v>0</v>
      </c>
      <c r="AA52" s="78">
        <f>[6]S66!AB46</f>
        <v>0</v>
      </c>
      <c r="AB52" s="78">
        <f>[6]S66!AC46</f>
        <v>0</v>
      </c>
      <c r="AC52" s="78">
        <f>[6]S66!AD46</f>
        <v>0</v>
      </c>
      <c r="AD52" s="78">
        <f>[6]S66!AE46</f>
        <v>0</v>
      </c>
      <c r="AE52" s="78">
        <f>[6]S66!AF46</f>
        <v>0</v>
      </c>
      <c r="AF52" s="78">
        <f>[6]S66!AG46</f>
        <v>0</v>
      </c>
      <c r="AG52" s="78">
        <f>[6]S66!AH46</f>
        <v>0</v>
      </c>
      <c r="AH52" s="78">
        <f>[6]S66!AI46</f>
        <v>0</v>
      </c>
      <c r="AI52" s="78">
        <f>[6]S66!AJ46</f>
        <v>0</v>
      </c>
      <c r="AJ52" s="78">
        <f>[6]S66!AK46</f>
        <v>0</v>
      </c>
      <c r="AK52" s="78">
        <f>[6]S66!AL46</f>
        <v>0</v>
      </c>
      <c r="AL52" s="78">
        <f>[6]S66!AM46</f>
        <v>0</v>
      </c>
      <c r="AM52" s="78">
        <f>[6]S66!AN46</f>
        <v>0</v>
      </c>
      <c r="AN52" s="78">
        <f>[6]S66!AO46</f>
        <v>0</v>
      </c>
      <c r="AO52" s="78">
        <f>[6]S66!AP46</f>
        <v>0</v>
      </c>
      <c r="AP52" s="78">
        <f>[6]S66!AQ46</f>
        <v>0</v>
      </c>
      <c r="AQ52" s="78">
        <f>[6]S66!AR46</f>
        <v>0</v>
      </c>
      <c r="AR52" s="78">
        <f>[6]S66!AS46</f>
        <v>0</v>
      </c>
      <c r="AS52" s="78">
        <f>[6]S66!AT46</f>
        <v>15084.354870999998</v>
      </c>
      <c r="AT52" s="78">
        <f>[6]S66!AU46</f>
        <v>0</v>
      </c>
      <c r="AU52" s="151">
        <f>[6]S66!AV46+[6]S66!AW46</f>
        <v>0</v>
      </c>
      <c r="AV52" s="78">
        <f>[6]S66!AW46+[6]S66!AX46</f>
        <v>0</v>
      </c>
      <c r="AW52" s="78">
        <f>[6]S66!AX46+[6]S66!AY46</f>
        <v>0</v>
      </c>
      <c r="AX52" s="78">
        <f>[6]S66!AY46+[6]S66!AZ46</f>
        <v>0</v>
      </c>
      <c r="AY52" s="78">
        <f>[6]S66!AZ46+[6]S66!BA46</f>
        <v>0</v>
      </c>
      <c r="AZ52" s="78">
        <f>[6]S66!BA46+[6]S66!BB46</f>
        <v>0</v>
      </c>
      <c r="BA52" s="78">
        <f>[6]S66!BB46+[6]S66!BC46</f>
        <v>0</v>
      </c>
      <c r="BB52" s="78">
        <f>[6]S66!BC46+[6]S66!BD46</f>
        <v>0</v>
      </c>
      <c r="BC52" s="78">
        <f>[6]S66!BD46+[6]S66!BE46</f>
        <v>0</v>
      </c>
      <c r="BD52" s="78">
        <f>[6]S66!BF46</f>
        <v>0</v>
      </c>
      <c r="BE52" s="78">
        <f>[6]S66!BF46+[6]S66!BG46</f>
        <v>0</v>
      </c>
      <c r="BF52" s="78">
        <f>[6]S66!BG46+[6]S66!BH46</f>
        <v>0</v>
      </c>
      <c r="BG52" s="78">
        <f>[6]S66!BH46+[6]S66!BI46</f>
        <v>0</v>
      </c>
      <c r="BH52" s="78">
        <f>[6]S66!BI46+[6]S66!BJ46</f>
        <v>0</v>
      </c>
      <c r="BI52" s="78">
        <f>[6]S66!BJ46+[6]S66!BK46</f>
        <v>0</v>
      </c>
      <c r="BJ52" s="78">
        <f>[6]S66!BK46+[6]S66!BL46</f>
        <v>0</v>
      </c>
      <c r="BK52" s="78">
        <f>[6]S66!BL46+[6]S66!BM46</f>
        <v>0</v>
      </c>
      <c r="BL52" s="78">
        <f>[6]S66!BM46+[6]S66!BN46</f>
        <v>0</v>
      </c>
      <c r="BM52" s="78">
        <f>[6]S66!BN46+[6]S66!BO46</f>
        <v>0</v>
      </c>
      <c r="BN52" s="78">
        <f>[6]S66!BO46+[6]S66!BP46</f>
        <v>0</v>
      </c>
      <c r="BO52" s="78">
        <f>[6]S66!BP46+[6]S66!BQ46</f>
        <v>0</v>
      </c>
      <c r="BP52" s="120">
        <f t="shared" si="0"/>
        <v>15084.354870999998</v>
      </c>
      <c r="BQ52" s="78">
        <f>[6]S66!$BS$46</f>
        <v>11561.616552962254</v>
      </c>
      <c r="BR52" s="120">
        <f t="shared" si="1"/>
        <v>26645.971423962252</v>
      </c>
      <c r="BS52" s="78">
        <f>[6]S66!$BV$46</f>
        <v>0</v>
      </c>
      <c r="BT52" s="78">
        <f>[6]S66!$BU$46</f>
        <v>7.001727288437853</v>
      </c>
      <c r="BU52" s="122">
        <f t="shared" si="2"/>
        <v>26652.973151250688</v>
      </c>
      <c r="BX52" s="83"/>
    </row>
    <row r="53" spans="1:76">
      <c r="A53" s="31" t="s">
        <v>448</v>
      </c>
      <c r="B53" s="86" t="s">
        <v>348</v>
      </c>
      <c r="C53" s="86" t="s">
        <v>149</v>
      </c>
      <c r="D53" s="78">
        <f>[6]S66!E48</f>
        <v>0</v>
      </c>
      <c r="E53" s="78">
        <f>[6]S66!F48</f>
        <v>0</v>
      </c>
      <c r="F53" s="78">
        <f>[6]S66!G48</f>
        <v>0</v>
      </c>
      <c r="G53" s="78">
        <f>[6]S66!H48</f>
        <v>0</v>
      </c>
      <c r="H53" s="78">
        <f>[6]S66!I48</f>
        <v>0</v>
      </c>
      <c r="I53" s="78">
        <f>[6]S66!J48</f>
        <v>0</v>
      </c>
      <c r="J53" s="78">
        <f>[6]S66!K48</f>
        <v>0</v>
      </c>
      <c r="K53" s="78">
        <f>[6]S66!L48</f>
        <v>0</v>
      </c>
      <c r="L53" s="78">
        <f>[6]S66!M48</f>
        <v>0</v>
      </c>
      <c r="M53" s="78">
        <f>[6]S66!N48</f>
        <v>0</v>
      </c>
      <c r="N53" s="78">
        <f>[6]S66!O48</f>
        <v>0</v>
      </c>
      <c r="O53" s="78">
        <f>[6]S66!P48</f>
        <v>0</v>
      </c>
      <c r="P53" s="78">
        <f>[6]S66!Q48</f>
        <v>0</v>
      </c>
      <c r="Q53" s="78">
        <f>[6]S66!R48</f>
        <v>0</v>
      </c>
      <c r="R53" s="78">
        <f>[6]S66!S48</f>
        <v>0</v>
      </c>
      <c r="S53" s="78">
        <f>[6]S66!T48</f>
        <v>0</v>
      </c>
      <c r="T53" s="78">
        <f>[6]S66!U48</f>
        <v>0</v>
      </c>
      <c r="U53" s="78">
        <f>[6]S66!V48</f>
        <v>0</v>
      </c>
      <c r="V53" s="78">
        <f>[6]S66!W48</f>
        <v>0</v>
      </c>
      <c r="W53" s="78">
        <f>[6]S66!X48</f>
        <v>0</v>
      </c>
      <c r="X53" s="78">
        <f>[6]S66!Y48</f>
        <v>0</v>
      </c>
      <c r="Y53" s="78">
        <f>[6]S66!Z48</f>
        <v>0</v>
      </c>
      <c r="Z53" s="78">
        <f>[6]S66!AA48</f>
        <v>0</v>
      </c>
      <c r="AA53" s="78">
        <f>[6]S66!AB48</f>
        <v>0</v>
      </c>
      <c r="AB53" s="78">
        <f>[6]S66!AC48</f>
        <v>0</v>
      </c>
      <c r="AC53" s="78">
        <f>[6]S66!AD48</f>
        <v>0</v>
      </c>
      <c r="AD53" s="78">
        <f>[6]S66!AE48</f>
        <v>0</v>
      </c>
      <c r="AE53" s="78">
        <f>[6]S66!AF48</f>
        <v>0</v>
      </c>
      <c r="AF53" s="78">
        <f>[6]S66!AG48</f>
        <v>3.2546056157262546</v>
      </c>
      <c r="AG53" s="78">
        <f>[6]S66!AH48</f>
        <v>0</v>
      </c>
      <c r="AH53" s="78">
        <f>[6]S66!AI48</f>
        <v>0</v>
      </c>
      <c r="AI53" s="78">
        <f>[6]S66!AJ48</f>
        <v>0</v>
      </c>
      <c r="AJ53" s="78">
        <f>[6]S66!AK48</f>
        <v>0</v>
      </c>
      <c r="AK53" s="78">
        <f>[6]S66!AL48</f>
        <v>0</v>
      </c>
      <c r="AL53" s="78">
        <f>[6]S66!AM48</f>
        <v>0</v>
      </c>
      <c r="AM53" s="78">
        <f>[6]S66!AN48</f>
        <v>0</v>
      </c>
      <c r="AN53" s="78">
        <f>[6]S66!AO48</f>
        <v>0</v>
      </c>
      <c r="AO53" s="78">
        <f>[6]S66!AP48</f>
        <v>0</v>
      </c>
      <c r="AP53" s="78">
        <f>[6]S66!AQ48</f>
        <v>0</v>
      </c>
      <c r="AQ53" s="78">
        <f>[6]S66!AR48</f>
        <v>0</v>
      </c>
      <c r="AR53" s="78">
        <f>[6]S66!AS48</f>
        <v>0</v>
      </c>
      <c r="AS53" s="78">
        <f>[6]S66!AT48</f>
        <v>0</v>
      </c>
      <c r="AT53" s="78">
        <f>[6]S66!AU48</f>
        <v>1984.9070112600407</v>
      </c>
      <c r="AU53" s="151">
        <f>[6]S66!AV48+[6]S66!AW48</f>
        <v>5.0783309837912771</v>
      </c>
      <c r="AV53" s="78">
        <f>[6]S66!AW48+[6]S66!AX48</f>
        <v>0</v>
      </c>
      <c r="AW53" s="78">
        <f>[6]S66!AX48+[6]S66!AY48</f>
        <v>0</v>
      </c>
      <c r="AX53" s="78">
        <f>[6]S66!AY48+[6]S66!AZ48</f>
        <v>0</v>
      </c>
      <c r="AY53" s="78">
        <f>[6]S66!AZ48+[6]S66!BA48</f>
        <v>0</v>
      </c>
      <c r="AZ53" s="78">
        <f>[6]S66!BA48+[6]S66!BB48</f>
        <v>0</v>
      </c>
      <c r="BA53" s="78">
        <f>[6]S66!BB48+[6]S66!BC48</f>
        <v>0</v>
      </c>
      <c r="BB53" s="78">
        <f>[6]S66!BC48+[6]S66!BD48</f>
        <v>0</v>
      </c>
      <c r="BC53" s="78">
        <f>[6]S66!BD48+[6]S66!BE48</f>
        <v>140.53740366890503</v>
      </c>
      <c r="BD53" s="78">
        <f>[6]S66!BF48</f>
        <v>0</v>
      </c>
      <c r="BE53" s="78">
        <f>[6]S66!BF48+[6]S66!BG48</f>
        <v>0</v>
      </c>
      <c r="BF53" s="78">
        <f>[6]S66!BG48+[6]S66!BH48</f>
        <v>0</v>
      </c>
      <c r="BG53" s="78">
        <f>[6]S66!BH48+[6]S66!BI48</f>
        <v>0</v>
      </c>
      <c r="BH53" s="78">
        <f>[6]S66!BI48+[6]S66!BJ48</f>
        <v>0</v>
      </c>
      <c r="BI53" s="78">
        <f>[6]S66!BJ48+[6]S66!BK48</f>
        <v>0</v>
      </c>
      <c r="BJ53" s="78">
        <f>[6]S66!BK48+[6]S66!BL48</f>
        <v>0</v>
      </c>
      <c r="BK53" s="78">
        <f>[6]S66!BL48+[6]S66!BM48</f>
        <v>0</v>
      </c>
      <c r="BL53" s="78">
        <f>[6]S66!BM48+[6]S66!BN48</f>
        <v>0</v>
      </c>
      <c r="BM53" s="78">
        <f>[6]S66!BN48+[6]S66!BO48</f>
        <v>0</v>
      </c>
      <c r="BN53" s="78">
        <f>[6]S66!BO48+[6]S66!BP48</f>
        <v>0</v>
      </c>
      <c r="BO53" s="78">
        <f>[6]S66!BP48+[6]S66!BQ48</f>
        <v>0</v>
      </c>
      <c r="BP53" s="120">
        <f t="shared" si="0"/>
        <v>2133.7773515284634</v>
      </c>
      <c r="BQ53" s="78">
        <f>[6]S66!BS48</f>
        <v>0</v>
      </c>
      <c r="BR53" s="120">
        <f>BQ53+BP53</f>
        <v>2133.7773515284634</v>
      </c>
      <c r="BS53" s="78">
        <f>[6]S66!$BV$48</f>
        <v>0</v>
      </c>
      <c r="BT53" s="78">
        <f>[6]S66!$BU$48</f>
        <v>46.80287853727949</v>
      </c>
      <c r="BU53" s="122">
        <f>BT53+BS53+BR53</f>
        <v>2180.5802300657429</v>
      </c>
      <c r="BX53" s="83"/>
    </row>
    <row r="54" spans="1:76" s="148" customFormat="1">
      <c r="A54" s="156" t="s">
        <v>449</v>
      </c>
      <c r="B54" s="157" t="s">
        <v>66</v>
      </c>
      <c r="C54" s="157" t="s">
        <v>65</v>
      </c>
      <c r="D54" s="151">
        <f>[6]S66!E49+[6]S66!E50</f>
        <v>0</v>
      </c>
      <c r="E54" s="151">
        <f>[6]S66!F49+[6]S66!F50</f>
        <v>0</v>
      </c>
      <c r="F54" s="151">
        <f>[6]S66!G49+[6]S66!G50</f>
        <v>0</v>
      </c>
      <c r="G54" s="151">
        <f>[6]S66!H49+[6]S66!H50</f>
        <v>356.76301185257512</v>
      </c>
      <c r="H54" s="151">
        <f>[6]S66!I49+[6]S66!I50</f>
        <v>1165.1507770256924</v>
      </c>
      <c r="I54" s="151">
        <f>[6]S66!J49+[6]S66!J50</f>
        <v>0</v>
      </c>
      <c r="J54" s="151">
        <f>[6]S66!K49+[6]S66!K50</f>
        <v>459.17843199829395</v>
      </c>
      <c r="K54" s="151">
        <f>[6]S66!L49+[6]S66!L50</f>
        <v>861.57991965893029</v>
      </c>
      <c r="L54" s="151">
        <f>[6]S66!M49+[6]S66!M50</f>
        <v>0</v>
      </c>
      <c r="M54" s="151">
        <f>[6]S66!N49+[6]S66!N50</f>
        <v>0</v>
      </c>
      <c r="N54" s="151">
        <f>[6]S66!O49+[6]S66!O50</f>
        <v>0</v>
      </c>
      <c r="O54" s="151">
        <f>[6]S66!P49+[6]S66!P50</f>
        <v>0</v>
      </c>
      <c r="P54" s="151">
        <f>[6]S66!Q49+[6]S66!Q50</f>
        <v>0</v>
      </c>
      <c r="Q54" s="151">
        <f>[6]S66!R49+[6]S66!R50</f>
        <v>336.94676075116644</v>
      </c>
      <c r="R54" s="151">
        <f>[6]S66!S49+[6]S66!S50</f>
        <v>0</v>
      </c>
      <c r="S54" s="151">
        <f>[6]S66!T49+[6]S66!T50</f>
        <v>0</v>
      </c>
      <c r="T54" s="151">
        <f>[6]S66!U49+[6]S66!U50</f>
        <v>0</v>
      </c>
      <c r="U54" s="151">
        <f>[6]S66!V49+[6]S66!V50</f>
        <v>0</v>
      </c>
      <c r="V54" s="151">
        <f>[6]S66!W49+[6]S66!W50</f>
        <v>0</v>
      </c>
      <c r="W54" s="151">
        <f>[6]S66!X49+[6]S66!X50</f>
        <v>6.5833708490208735</v>
      </c>
      <c r="X54" s="151">
        <f>[6]S66!Y49+[6]S66!Y50</f>
        <v>0</v>
      </c>
      <c r="Y54" s="151">
        <f>[6]S66!Z49+[6]S66!Z50</f>
        <v>0</v>
      </c>
      <c r="Z54" s="151">
        <f>[6]S66!AA49+[6]S66!AA50</f>
        <v>0</v>
      </c>
      <c r="AA54" s="151">
        <f>[6]S66!AB49+[6]S66!AB50</f>
        <v>0</v>
      </c>
      <c r="AB54" s="151">
        <f>[6]S66!AC49+[6]S66!AC50</f>
        <v>0</v>
      </c>
      <c r="AC54" s="151">
        <f>[6]S66!AD49+[6]S66!AD50</f>
        <v>3.2436E-2</v>
      </c>
      <c r="AD54" s="151">
        <f>[6]S66!AE49+[6]S66!AE50</f>
        <v>1409.1846253608921</v>
      </c>
      <c r="AE54" s="151">
        <f>[6]S66!AF49+[6]S66!AF50</f>
        <v>73.692328588847261</v>
      </c>
      <c r="AF54" s="151">
        <f>[6]S66!AG49+[6]S66!AG50</f>
        <v>570.59173046421449</v>
      </c>
      <c r="AG54" s="151">
        <f>[6]S66!AH49+[6]S66!AH50</f>
        <v>142.86164594605285</v>
      </c>
      <c r="AH54" s="151">
        <f>[6]S66!AI49+[6]S66!AI50</f>
        <v>64.014372384163721</v>
      </c>
      <c r="AI54" s="151">
        <f>[6]S66!AJ49+[6]S66!AJ50</f>
        <v>0</v>
      </c>
      <c r="AJ54" s="151">
        <f>[6]S66!AK49+[6]S66!AK50</f>
        <v>0</v>
      </c>
      <c r="AK54" s="151">
        <f>[6]S66!AL49+[6]S66!AL50</f>
        <v>0.17938999999999999</v>
      </c>
      <c r="AL54" s="151">
        <f>[6]S66!AM49+[6]S66!AM50</f>
        <v>0</v>
      </c>
      <c r="AM54" s="151">
        <f>[6]S66!AN49+[6]S66!AN50</f>
        <v>467.37832579821202</v>
      </c>
      <c r="AN54" s="151">
        <f>[6]S66!AO49+[6]S66!AO50</f>
        <v>2.6583031666871286</v>
      </c>
      <c r="AO54" s="151">
        <f>[6]S66!AP49+[6]S66!AP50</f>
        <v>0</v>
      </c>
      <c r="AP54" s="151">
        <f>[6]S66!AQ49+[6]S66!AQ50</f>
        <v>559.17794622399367</v>
      </c>
      <c r="AQ54" s="151">
        <f>[6]S66!AR49+[6]S66!AR50</f>
        <v>0</v>
      </c>
      <c r="AR54" s="151">
        <f>[6]S66!AS49+[6]S66!AS50</f>
        <v>0</v>
      </c>
      <c r="AS54" s="151">
        <f>[6]S66!AT49+[6]S66!AT50</f>
        <v>0</v>
      </c>
      <c r="AT54" s="151">
        <f>[6]S66!AU49+[6]S66!AU50</f>
        <v>0</v>
      </c>
      <c r="AU54" s="151">
        <f>[6]S66!AV49+[6]S66!$AW$49+[6]S66!$AV$50+[6]S66!$AW$50</f>
        <v>134471.51110875528</v>
      </c>
      <c r="AV54" s="151">
        <f>[6]S66!AX49+[6]S66!AX50</f>
        <v>28.134116514246067</v>
      </c>
      <c r="AW54" s="151">
        <f>[6]S66!AY49+[6]S66!AY50</f>
        <v>27.303022114335871</v>
      </c>
      <c r="AX54" s="151">
        <f>[6]S66!AZ49+[6]S66!AZ50</f>
        <v>10.68</v>
      </c>
      <c r="AY54" s="151">
        <f>[6]S66!BA49+[6]S66!BA50</f>
        <v>0</v>
      </c>
      <c r="AZ54" s="151">
        <f>[6]S66!BB49+[6]S66!BB50</f>
        <v>0.30149999999999999</v>
      </c>
      <c r="BA54" s="151">
        <f>[6]S66!BC49+[6]S66!BC50</f>
        <v>0</v>
      </c>
      <c r="BB54" s="151">
        <f>[6]S66!BD49+[6]S66!BD50</f>
        <v>0</v>
      </c>
      <c r="BC54" s="151">
        <f>[6]S66!BE49+[6]S66!BE50</f>
        <v>991.27000930859731</v>
      </c>
      <c r="BD54" s="151">
        <f>[6]S66!BF49+[6]S66!BF50</f>
        <v>32.259305586696094</v>
      </c>
      <c r="BE54" s="151">
        <f>[6]S66!BG49+[6]S66!BG50</f>
        <v>212.70341986000003</v>
      </c>
      <c r="BF54" s="151">
        <f>[6]S66!BH49+[6]S66!BH50</f>
        <v>43.580890294759669</v>
      </c>
      <c r="BG54" s="151">
        <f>[6]S66!BI49+[6]S66!BI50</f>
        <v>27.696689050000003</v>
      </c>
      <c r="BH54" s="151">
        <f>[6]S66!BJ49+[6]S66!BJ50</f>
        <v>0</v>
      </c>
      <c r="BI54" s="151">
        <f>[6]S66!BK49+[6]S66!BK50</f>
        <v>3.8441261200000003</v>
      </c>
      <c r="BJ54" s="151">
        <f>[6]S66!BL49+[6]S66!BL50</f>
        <v>1.43122069</v>
      </c>
      <c r="BK54" s="151">
        <f>[6]S66!BM49+[6]S66!BM50</f>
        <v>75.081524767092958</v>
      </c>
      <c r="BL54" s="151">
        <f>[6]S66!BN49+[6]S66!BN50</f>
        <v>0</v>
      </c>
      <c r="BM54" s="151">
        <f>[6]S66!BO49+[6]S66!BO50</f>
        <v>0</v>
      </c>
      <c r="BN54" s="151">
        <f>[6]S66!BP49+[6]S66!BP50</f>
        <v>0</v>
      </c>
      <c r="BO54" s="151">
        <f>[6]S66!BQ49+[6]S66!BQ50</f>
        <v>0</v>
      </c>
      <c r="BP54" s="120">
        <f t="shared" si="0"/>
        <v>142401.7703091297</v>
      </c>
      <c r="BQ54" s="151">
        <f>[6]S66!$BS$49+[6]S66!$BS$50</f>
        <v>0</v>
      </c>
      <c r="BR54" s="120">
        <f t="shared" si="1"/>
        <v>142401.7703091297</v>
      </c>
      <c r="BS54" s="151">
        <f>[6]S66!$BV$49+[6]S66!$BV$50</f>
        <v>0</v>
      </c>
      <c r="BT54" s="151">
        <f>[6]S66!$BU$49+[6]S66!$BU$50</f>
        <v>315.46513024181797</v>
      </c>
      <c r="BU54" s="122">
        <f t="shared" si="2"/>
        <v>142717.23543937152</v>
      </c>
      <c r="BW54" s="74"/>
      <c r="BX54" s="158"/>
    </row>
    <row r="55" spans="1:76">
      <c r="A55" s="31" t="s">
        <v>450</v>
      </c>
      <c r="B55" s="86" t="s">
        <v>379</v>
      </c>
      <c r="C55" s="86" t="s">
        <v>150</v>
      </c>
      <c r="D55" s="78">
        <f>[6]S66!E51</f>
        <v>0</v>
      </c>
      <c r="E55" s="78">
        <f>[6]S66!F51</f>
        <v>0</v>
      </c>
      <c r="F55" s="78">
        <f>[6]S66!G51</f>
        <v>0</v>
      </c>
      <c r="G55" s="78">
        <f>[6]S66!H51</f>
        <v>0</v>
      </c>
      <c r="H55" s="78">
        <f>[6]S66!I51</f>
        <v>0</v>
      </c>
      <c r="I55" s="78">
        <f>[6]S66!J51</f>
        <v>0</v>
      </c>
      <c r="J55" s="78">
        <f>[6]S66!K51</f>
        <v>0</v>
      </c>
      <c r="K55" s="78">
        <f>[6]S66!L51</f>
        <v>0</v>
      </c>
      <c r="L55" s="78">
        <f>[6]S66!M51</f>
        <v>0</v>
      </c>
      <c r="M55" s="78">
        <f>[6]S66!N51</f>
        <v>0</v>
      </c>
      <c r="N55" s="78">
        <f>[6]S66!O51</f>
        <v>0</v>
      </c>
      <c r="O55" s="78">
        <f>[6]S66!P51</f>
        <v>0</v>
      </c>
      <c r="P55" s="78">
        <f>[6]S66!Q51</f>
        <v>0</v>
      </c>
      <c r="Q55" s="78">
        <f>[6]S66!R51</f>
        <v>0</v>
      </c>
      <c r="R55" s="78">
        <f>[6]S66!S51</f>
        <v>0</v>
      </c>
      <c r="S55" s="78">
        <f>[6]S66!T51</f>
        <v>0</v>
      </c>
      <c r="T55" s="78">
        <f>[6]S66!U51</f>
        <v>0</v>
      </c>
      <c r="U55" s="78">
        <f>[6]S66!V51</f>
        <v>0</v>
      </c>
      <c r="V55" s="78">
        <f>[6]S66!W51</f>
        <v>0</v>
      </c>
      <c r="W55" s="78">
        <f>[6]S66!X51</f>
        <v>0</v>
      </c>
      <c r="X55" s="78">
        <f>[6]S66!Y51</f>
        <v>0</v>
      </c>
      <c r="Y55" s="78">
        <f>[6]S66!Z51</f>
        <v>0</v>
      </c>
      <c r="Z55" s="78">
        <f>[6]S66!AA51</f>
        <v>0</v>
      </c>
      <c r="AA55" s="78">
        <f>[6]S66!AB51</f>
        <v>0</v>
      </c>
      <c r="AB55" s="78">
        <f>[6]S66!AC51</f>
        <v>0</v>
      </c>
      <c r="AC55" s="78">
        <f>[6]S66!AD51</f>
        <v>0</v>
      </c>
      <c r="AD55" s="78">
        <f>[6]S66!AE51</f>
        <v>801.94857747481331</v>
      </c>
      <c r="AE55" s="78">
        <f>[6]S66!AF51</f>
        <v>0</v>
      </c>
      <c r="AF55" s="78">
        <f>[6]S66!AG51</f>
        <v>25.721315852342627</v>
      </c>
      <c r="AG55" s="78">
        <f>[6]S66!AH51</f>
        <v>33.814418878194111</v>
      </c>
      <c r="AH55" s="78">
        <f>[6]S66!AI51</f>
        <v>0</v>
      </c>
      <c r="AI55" s="78">
        <f>[6]S66!AJ51</f>
        <v>0</v>
      </c>
      <c r="AJ55" s="78">
        <f>[6]S66!AK51</f>
        <v>0</v>
      </c>
      <c r="AK55" s="78">
        <f>[6]S66!AL51</f>
        <v>0</v>
      </c>
      <c r="AL55" s="78">
        <f>[6]S66!AM51</f>
        <v>0</v>
      </c>
      <c r="AM55" s="78">
        <f>[6]S66!AN51</f>
        <v>0</v>
      </c>
      <c r="AN55" s="78">
        <f>[6]S66!AO51</f>
        <v>21.316487540025975</v>
      </c>
      <c r="AO55" s="78">
        <f>[6]S66!AP51</f>
        <v>0</v>
      </c>
      <c r="AP55" s="78">
        <f>[6]S66!AQ51</f>
        <v>0</v>
      </c>
      <c r="AQ55" s="78">
        <f>[6]S66!AR51</f>
        <v>594.01416381012939</v>
      </c>
      <c r="AR55" s="78">
        <f>[6]S66!AS51</f>
        <v>0</v>
      </c>
      <c r="AS55" s="78">
        <f>[6]S66!AT51</f>
        <v>0</v>
      </c>
      <c r="AT55" s="78">
        <f>[6]S66!AU51</f>
        <v>0</v>
      </c>
      <c r="AU55" s="151">
        <f>[6]S66!AV51+[6]S66!AW51</f>
        <v>971.85438382866926</v>
      </c>
      <c r="AV55" s="78">
        <f>[6]S66!AX51</f>
        <v>55614.33778136094</v>
      </c>
      <c r="AW55" s="78">
        <f>[6]S66!AY51</f>
        <v>0</v>
      </c>
      <c r="AX55" s="78">
        <f>[6]S66!AZ51</f>
        <v>0</v>
      </c>
      <c r="AY55" s="78">
        <f>[6]S66!BA51</f>
        <v>15.596012898314173</v>
      </c>
      <c r="AZ55" s="78">
        <f>[6]S66!BB51</f>
        <v>5.9581243759201072</v>
      </c>
      <c r="BA55" s="78">
        <f>[6]S66!BC51</f>
        <v>13.070450349195486</v>
      </c>
      <c r="BB55" s="78">
        <f>[6]S66!BD51</f>
        <v>19.363978398141938</v>
      </c>
      <c r="BC55" s="78">
        <f>[6]S66!BE51</f>
        <v>0</v>
      </c>
      <c r="BD55" s="78">
        <f>[6]S66!BF51</f>
        <v>113.70142609317368</v>
      </c>
      <c r="BE55" s="78">
        <f>[6]S66!BG51</f>
        <v>0</v>
      </c>
      <c r="BF55" s="78">
        <f>[6]S66!BH51</f>
        <v>0</v>
      </c>
      <c r="BG55" s="78">
        <f>[6]S66!BI51</f>
        <v>0</v>
      </c>
      <c r="BH55" s="78">
        <f>[6]S66!BJ51</f>
        <v>0</v>
      </c>
      <c r="BI55" s="78">
        <f>[6]S66!BK51</f>
        <v>0</v>
      </c>
      <c r="BJ55" s="78">
        <f>[6]S66!BL51</f>
        <v>0</v>
      </c>
      <c r="BK55" s="78">
        <f>[6]S66!BM51</f>
        <v>0</v>
      </c>
      <c r="BL55" s="78">
        <f>[6]S66!BN51</f>
        <v>0</v>
      </c>
      <c r="BM55" s="78">
        <f>[6]S66!BO51</f>
        <v>5.3178562539259593</v>
      </c>
      <c r="BN55" s="78">
        <f>[6]S66!BP51</f>
        <v>0</v>
      </c>
      <c r="BO55" s="78">
        <f>[6]S66!BQ51</f>
        <v>0</v>
      </c>
      <c r="BP55" s="120">
        <f t="shared" si="0"/>
        <v>58236.01497711378</v>
      </c>
      <c r="BQ55" s="78">
        <f>[6]S66!BS51</f>
        <v>15854.253123548089</v>
      </c>
      <c r="BR55" s="120">
        <f t="shared" si="1"/>
        <v>74090.268100661866</v>
      </c>
      <c r="BS55" s="78">
        <f>[6]S66!BV51</f>
        <v>0</v>
      </c>
      <c r="BT55" s="78">
        <f>[6]S66!BU51</f>
        <v>904.63204942814514</v>
      </c>
      <c r="BU55" s="122">
        <f t="shared" si="2"/>
        <v>74994.900150090005</v>
      </c>
      <c r="BX55" s="83"/>
    </row>
    <row r="56" spans="1:76">
      <c r="A56" s="31" t="s">
        <v>451</v>
      </c>
      <c r="B56" s="86" t="s">
        <v>349</v>
      </c>
      <c r="C56" s="86" t="s">
        <v>151</v>
      </c>
      <c r="D56" s="78">
        <f>[6]S66!E52</f>
        <v>0</v>
      </c>
      <c r="E56" s="78">
        <f>[6]S66!F52</f>
        <v>0</v>
      </c>
      <c r="F56" s="78">
        <f>[6]S66!G52</f>
        <v>0</v>
      </c>
      <c r="G56" s="78">
        <f>[6]S66!H52</f>
        <v>0</v>
      </c>
      <c r="H56" s="78">
        <f>[6]S66!I52</f>
        <v>0</v>
      </c>
      <c r="I56" s="78">
        <f>[6]S66!J52</f>
        <v>0</v>
      </c>
      <c r="J56" s="78">
        <f>[6]S66!K52</f>
        <v>0</v>
      </c>
      <c r="K56" s="78">
        <f>[6]S66!L52</f>
        <v>0</v>
      </c>
      <c r="L56" s="78">
        <f>[6]S66!M52</f>
        <v>0</v>
      </c>
      <c r="M56" s="78">
        <f>[6]S66!N52</f>
        <v>0</v>
      </c>
      <c r="N56" s="78">
        <f>[6]S66!O52</f>
        <v>0</v>
      </c>
      <c r="O56" s="78">
        <f>[6]S66!P52</f>
        <v>0</v>
      </c>
      <c r="P56" s="78">
        <f>[6]S66!Q52</f>
        <v>0</v>
      </c>
      <c r="Q56" s="78">
        <f>[6]S66!R52</f>
        <v>0</v>
      </c>
      <c r="R56" s="78">
        <f>[6]S66!S52</f>
        <v>0</v>
      </c>
      <c r="S56" s="78">
        <f>[6]S66!T52</f>
        <v>0</v>
      </c>
      <c r="T56" s="78">
        <f>[6]S66!U52</f>
        <v>0</v>
      </c>
      <c r="U56" s="78">
        <f>[6]S66!V52</f>
        <v>0</v>
      </c>
      <c r="V56" s="78">
        <f>[6]S66!W52</f>
        <v>0</v>
      </c>
      <c r="W56" s="78">
        <f>[6]S66!X52</f>
        <v>0</v>
      </c>
      <c r="X56" s="78">
        <f>[6]S66!Y52</f>
        <v>0</v>
      </c>
      <c r="Y56" s="78">
        <f>[6]S66!Z52</f>
        <v>0</v>
      </c>
      <c r="Z56" s="78">
        <f>[6]S66!AA52</f>
        <v>0</v>
      </c>
      <c r="AA56" s="78">
        <f>[6]S66!AB52</f>
        <v>0</v>
      </c>
      <c r="AB56" s="78">
        <f>[6]S66!AC52</f>
        <v>0</v>
      </c>
      <c r="AC56" s="78">
        <f>[6]S66!AD52</f>
        <v>0</v>
      </c>
      <c r="AD56" s="78">
        <f>[6]S66!AE52</f>
        <v>1400.7352338388985</v>
      </c>
      <c r="AE56" s="78">
        <f>[6]S66!AF52</f>
        <v>0</v>
      </c>
      <c r="AF56" s="78">
        <f>[6]S66!AG52</f>
        <v>88.347149898744888</v>
      </c>
      <c r="AG56" s="78">
        <f>[6]S66!AH52</f>
        <v>42.439830933296662</v>
      </c>
      <c r="AH56" s="78">
        <f>[6]S66!AI52</f>
        <v>0</v>
      </c>
      <c r="AI56" s="78">
        <f>[6]S66!AJ52</f>
        <v>0</v>
      </c>
      <c r="AJ56" s="78">
        <f>[6]S66!AK52</f>
        <v>0</v>
      </c>
      <c r="AK56" s="78">
        <f>[6]S66!AL52</f>
        <v>0</v>
      </c>
      <c r="AL56" s="78">
        <f>[6]S66!AM52</f>
        <v>0</v>
      </c>
      <c r="AM56" s="78">
        <f>[6]S66!AN52</f>
        <v>0</v>
      </c>
      <c r="AN56" s="78">
        <f>[6]S66!AO52</f>
        <v>0</v>
      </c>
      <c r="AO56" s="78">
        <f>[6]S66!AP52</f>
        <v>0</v>
      </c>
      <c r="AP56" s="78">
        <f>[6]S66!AQ52</f>
        <v>0</v>
      </c>
      <c r="AQ56" s="78">
        <f>[6]S66!AR52</f>
        <v>0</v>
      </c>
      <c r="AR56" s="78">
        <f>[6]S66!AS52</f>
        <v>0</v>
      </c>
      <c r="AS56" s="78">
        <f>[6]S66!AT52</f>
        <v>0</v>
      </c>
      <c r="AT56" s="78">
        <f>[6]S66!AU52</f>
        <v>0</v>
      </c>
      <c r="AU56" s="151">
        <f>[6]S66!AV52+[6]S66!AW52</f>
        <v>0</v>
      </c>
      <c r="AV56" s="78">
        <f>[6]S66!AX52</f>
        <v>72.417771863834673</v>
      </c>
      <c r="AW56" s="78">
        <f>[6]S66!AY52</f>
        <v>44484.787748007395</v>
      </c>
      <c r="AX56" s="78">
        <f>[6]S66!AZ52</f>
        <v>0</v>
      </c>
      <c r="AY56" s="78">
        <f>[6]S66!BA52</f>
        <v>0</v>
      </c>
      <c r="AZ56" s="78">
        <f>[6]S66!BB52</f>
        <v>14.799467148015152</v>
      </c>
      <c r="BA56" s="78">
        <f>[6]S66!BC52</f>
        <v>0</v>
      </c>
      <c r="BB56" s="78">
        <f>[6]S66!BD52</f>
        <v>0</v>
      </c>
      <c r="BC56" s="78">
        <f>[6]S66!BE52</f>
        <v>0</v>
      </c>
      <c r="BD56" s="78">
        <f>[6]S66!BF52</f>
        <v>21.912859408017013</v>
      </c>
      <c r="BE56" s="78">
        <f>[6]S66!BG52</f>
        <v>0</v>
      </c>
      <c r="BF56" s="78">
        <f>[6]S66!BH52</f>
        <v>0</v>
      </c>
      <c r="BG56" s="78">
        <f>[6]S66!BI52</f>
        <v>0</v>
      </c>
      <c r="BH56" s="78">
        <f>[6]S66!BJ52</f>
        <v>0</v>
      </c>
      <c r="BI56" s="78">
        <f>[6]S66!BK52</f>
        <v>0</v>
      </c>
      <c r="BJ56" s="78">
        <f>[6]S66!BL52</f>
        <v>0</v>
      </c>
      <c r="BK56" s="78">
        <f>[6]S66!BM52</f>
        <v>0</v>
      </c>
      <c r="BL56" s="78">
        <f>[6]S66!BN52</f>
        <v>0</v>
      </c>
      <c r="BM56" s="78">
        <f>[6]S66!BO52</f>
        <v>14.892425755857492</v>
      </c>
      <c r="BN56" s="78">
        <f>[6]S66!BP52</f>
        <v>0</v>
      </c>
      <c r="BO56" s="78">
        <f>[6]S66!BQ52</f>
        <v>0</v>
      </c>
      <c r="BP56" s="120">
        <f t="shared" si="0"/>
        <v>46140.332486854059</v>
      </c>
      <c r="BQ56" s="78">
        <f>[6]S66!BS52</f>
        <v>1362.2586575974747</v>
      </c>
      <c r="BR56" s="120">
        <f t="shared" si="1"/>
        <v>47502.591144451537</v>
      </c>
      <c r="BS56" s="78">
        <f>[6]S66!BV52</f>
        <v>5.8762471509618888E-4</v>
      </c>
      <c r="BT56" s="78">
        <f>[6]S66!BU52</f>
        <v>1804.299614381305</v>
      </c>
      <c r="BU56" s="122">
        <f t="shared" si="2"/>
        <v>49306.89134645756</v>
      </c>
      <c r="BX56" s="83"/>
    </row>
    <row r="57" spans="1:76">
      <c r="A57" s="31" t="s">
        <v>452</v>
      </c>
      <c r="B57" s="86" t="s">
        <v>380</v>
      </c>
      <c r="C57" s="86" t="s">
        <v>152</v>
      </c>
      <c r="D57" s="78">
        <f>[6]S66!E53</f>
        <v>0</v>
      </c>
      <c r="E57" s="78">
        <f>[6]S66!F53</f>
        <v>0</v>
      </c>
      <c r="F57" s="78">
        <f>[6]S66!G53</f>
        <v>0</v>
      </c>
      <c r="G57" s="78">
        <f>[6]S66!H53</f>
        <v>0</v>
      </c>
      <c r="H57" s="78">
        <f>[6]S66!I53</f>
        <v>0</v>
      </c>
      <c r="I57" s="78">
        <f>[6]S66!J53</f>
        <v>0</v>
      </c>
      <c r="J57" s="78">
        <f>[6]S66!K53</f>
        <v>0</v>
      </c>
      <c r="K57" s="78">
        <f>[6]S66!L53</f>
        <v>0</v>
      </c>
      <c r="L57" s="78">
        <f>[6]S66!M53</f>
        <v>0</v>
      </c>
      <c r="M57" s="78">
        <f>[6]S66!N53</f>
        <v>0</v>
      </c>
      <c r="N57" s="78">
        <f>[6]S66!O53</f>
        <v>0</v>
      </c>
      <c r="O57" s="78">
        <f>[6]S66!P53</f>
        <v>0</v>
      </c>
      <c r="P57" s="78">
        <f>[6]S66!Q53</f>
        <v>0</v>
      </c>
      <c r="Q57" s="78">
        <f>[6]S66!R53</f>
        <v>0</v>
      </c>
      <c r="R57" s="78">
        <f>[6]S66!S53</f>
        <v>0</v>
      </c>
      <c r="S57" s="78">
        <f>[6]S66!T53</f>
        <v>0</v>
      </c>
      <c r="T57" s="78">
        <f>[6]S66!U53</f>
        <v>0</v>
      </c>
      <c r="U57" s="78">
        <f>[6]S66!V53</f>
        <v>0</v>
      </c>
      <c r="V57" s="78">
        <f>[6]S66!W53</f>
        <v>0</v>
      </c>
      <c r="W57" s="78">
        <f>[6]S66!X53</f>
        <v>0</v>
      </c>
      <c r="X57" s="78">
        <f>[6]S66!Y53</f>
        <v>0</v>
      </c>
      <c r="Y57" s="78">
        <f>[6]S66!Z53</f>
        <v>0</v>
      </c>
      <c r="Z57" s="78">
        <f>[6]S66!AA53</f>
        <v>0</v>
      </c>
      <c r="AA57" s="78">
        <f>[6]S66!AB53</f>
        <v>0</v>
      </c>
      <c r="AB57" s="78">
        <f>[6]S66!AC53</f>
        <v>0</v>
      </c>
      <c r="AC57" s="78">
        <f>[6]S66!AD53</f>
        <v>0</v>
      </c>
      <c r="AD57" s="78">
        <f>[6]S66!AE53</f>
        <v>0</v>
      </c>
      <c r="AE57" s="78">
        <f>[6]S66!AF53</f>
        <v>0</v>
      </c>
      <c r="AF57" s="78">
        <f>[6]S66!AG53</f>
        <v>0</v>
      </c>
      <c r="AG57" s="78">
        <f>[6]S66!AH53</f>
        <v>0</v>
      </c>
      <c r="AH57" s="78">
        <f>[6]S66!AI53</f>
        <v>0</v>
      </c>
      <c r="AI57" s="78">
        <f>[6]S66!AJ53</f>
        <v>0</v>
      </c>
      <c r="AJ57" s="78">
        <f>[6]S66!AK53</f>
        <v>0</v>
      </c>
      <c r="AK57" s="78">
        <f>[6]S66!AL53</f>
        <v>0</v>
      </c>
      <c r="AL57" s="78">
        <f>[6]S66!AM53</f>
        <v>0</v>
      </c>
      <c r="AM57" s="78">
        <f>[6]S66!AN53</f>
        <v>0</v>
      </c>
      <c r="AN57" s="78">
        <f>[6]S66!AO53</f>
        <v>0</v>
      </c>
      <c r="AO57" s="78">
        <f>[6]S66!AP53</f>
        <v>0</v>
      </c>
      <c r="AP57" s="78">
        <f>[6]S66!AQ53</f>
        <v>0</v>
      </c>
      <c r="AQ57" s="78">
        <f>[6]S66!AR53</f>
        <v>0</v>
      </c>
      <c r="AR57" s="78">
        <f>[6]S66!AS53</f>
        <v>0</v>
      </c>
      <c r="AS57" s="78">
        <f>[6]S66!AT53</f>
        <v>0</v>
      </c>
      <c r="AT57" s="78">
        <f>[6]S66!AU53</f>
        <v>0</v>
      </c>
      <c r="AU57" s="151">
        <f>[6]S66!AV53+[6]S66!AW53</f>
        <v>0</v>
      </c>
      <c r="AV57" s="78">
        <f>[6]S66!AX53</f>
        <v>31.703892347852975</v>
      </c>
      <c r="AW57" s="78">
        <f>[6]S66!AY53</f>
        <v>453.81498873122968</v>
      </c>
      <c r="AX57" s="78">
        <f>[6]S66!AZ53</f>
        <v>2004.621618556301</v>
      </c>
      <c r="AY57" s="78">
        <f>[6]S66!BA53</f>
        <v>0</v>
      </c>
      <c r="AZ57" s="78">
        <f>[6]S66!BB53</f>
        <v>0</v>
      </c>
      <c r="BA57" s="78">
        <f>[6]S66!BC53</f>
        <v>0</v>
      </c>
      <c r="BB57" s="78">
        <f>[6]S66!BD53</f>
        <v>0</v>
      </c>
      <c r="BC57" s="78">
        <f>[6]S66!BE53</f>
        <v>2.4180452771084608</v>
      </c>
      <c r="BD57" s="78">
        <f>[6]S66!BF53</f>
        <v>0</v>
      </c>
      <c r="BE57" s="78">
        <f>[6]S66!BG53</f>
        <v>0</v>
      </c>
      <c r="BF57" s="78">
        <f>[6]S66!BH53</f>
        <v>0</v>
      </c>
      <c r="BG57" s="78">
        <f>[6]S66!BI53</f>
        <v>4.3086681485325045</v>
      </c>
      <c r="BH57" s="78">
        <f>[6]S66!BJ53</f>
        <v>0</v>
      </c>
      <c r="BI57" s="78">
        <f>[6]S66!BK53</f>
        <v>0</v>
      </c>
      <c r="BJ57" s="78">
        <f>[6]S66!BL53</f>
        <v>0</v>
      </c>
      <c r="BK57" s="78">
        <f>[6]S66!BM53</f>
        <v>1306.4902461480713</v>
      </c>
      <c r="BL57" s="78">
        <f>[6]S66!BN53</f>
        <v>0</v>
      </c>
      <c r="BM57" s="78">
        <f>[6]S66!BO53</f>
        <v>0</v>
      </c>
      <c r="BN57" s="78">
        <f>[6]S66!BP53</f>
        <v>0</v>
      </c>
      <c r="BO57" s="78">
        <f>[6]S66!BQ53</f>
        <v>0</v>
      </c>
      <c r="BP57" s="120">
        <f t="shared" si="0"/>
        <v>3803.3574592090954</v>
      </c>
      <c r="BQ57" s="78">
        <f>[6]S66!BS53</f>
        <v>2014.0002093145395</v>
      </c>
      <c r="BR57" s="120">
        <f t="shared" si="1"/>
        <v>5817.3576685236349</v>
      </c>
      <c r="BS57" s="78">
        <f>[6]S66!BV53</f>
        <v>0</v>
      </c>
      <c r="BT57" s="78">
        <f>[6]S66!BU53</f>
        <v>22.086871753115958</v>
      </c>
      <c r="BU57" s="122">
        <f t="shared" si="2"/>
        <v>5839.4445402767506</v>
      </c>
      <c r="BX57" s="83"/>
    </row>
    <row r="58" spans="1:76">
      <c r="A58" s="31" t="s">
        <v>453</v>
      </c>
      <c r="B58" s="142" t="s">
        <v>381</v>
      </c>
      <c r="C58" s="86" t="s">
        <v>153</v>
      </c>
      <c r="D58" s="78">
        <f>[6]S66!E54</f>
        <v>0</v>
      </c>
      <c r="E58" s="78">
        <f>[6]S66!F54</f>
        <v>0</v>
      </c>
      <c r="F58" s="78">
        <f>[6]S66!G54</f>
        <v>0</v>
      </c>
      <c r="G58" s="78">
        <f>[6]S66!H54</f>
        <v>0</v>
      </c>
      <c r="H58" s="78">
        <f>[6]S66!I54</f>
        <v>0</v>
      </c>
      <c r="I58" s="78">
        <f>[6]S66!J54</f>
        <v>0</v>
      </c>
      <c r="J58" s="78">
        <f>[6]S66!K54</f>
        <v>0</v>
      </c>
      <c r="K58" s="78">
        <f>[6]S66!L54</f>
        <v>0</v>
      </c>
      <c r="L58" s="78">
        <f>[6]S66!M54</f>
        <v>0</v>
      </c>
      <c r="M58" s="78">
        <f>[6]S66!N54</f>
        <v>0</v>
      </c>
      <c r="N58" s="78">
        <f>[6]S66!O54</f>
        <v>0</v>
      </c>
      <c r="O58" s="78">
        <f>[6]S66!P54</f>
        <v>0</v>
      </c>
      <c r="P58" s="78">
        <f>[6]S66!Q54</f>
        <v>0</v>
      </c>
      <c r="Q58" s="78">
        <f>[6]S66!R54</f>
        <v>0</v>
      </c>
      <c r="R58" s="78">
        <f>[6]S66!S54</f>
        <v>0</v>
      </c>
      <c r="S58" s="78">
        <f>[6]S66!T54</f>
        <v>0</v>
      </c>
      <c r="T58" s="78">
        <f>[6]S66!U54</f>
        <v>0</v>
      </c>
      <c r="U58" s="78">
        <f>[6]S66!V54</f>
        <v>0</v>
      </c>
      <c r="V58" s="78">
        <f>[6]S66!W54</f>
        <v>0</v>
      </c>
      <c r="W58" s="78">
        <f>[6]S66!X54</f>
        <v>0</v>
      </c>
      <c r="X58" s="78">
        <f>[6]S66!Y54</f>
        <v>0</v>
      </c>
      <c r="Y58" s="78">
        <f>[6]S66!Z54</f>
        <v>0</v>
      </c>
      <c r="Z58" s="78">
        <f>[6]S66!AA54</f>
        <v>0</v>
      </c>
      <c r="AA58" s="78">
        <f>[6]S66!AB54</f>
        <v>0</v>
      </c>
      <c r="AB58" s="78">
        <f>[6]S66!AC54</f>
        <v>0</v>
      </c>
      <c r="AC58" s="78">
        <f>[6]S66!AD54</f>
        <v>4.7663370181628117</v>
      </c>
      <c r="AD58" s="78">
        <f>[6]S66!AE54</f>
        <v>57.481919047703983</v>
      </c>
      <c r="AE58" s="78">
        <f>[6]S66!AF54</f>
        <v>0</v>
      </c>
      <c r="AF58" s="78">
        <f>[6]S66!AG54</f>
        <v>185.85454964934667</v>
      </c>
      <c r="AG58" s="78">
        <f>[6]S66!AH54</f>
        <v>423.91109450079853</v>
      </c>
      <c r="AH58" s="78">
        <f>[6]S66!AI54</f>
        <v>0</v>
      </c>
      <c r="AI58" s="78">
        <f>[6]S66!AJ54</f>
        <v>0</v>
      </c>
      <c r="AJ58" s="78">
        <f>[6]S66!AK54</f>
        <v>0</v>
      </c>
      <c r="AK58" s="78">
        <f>[6]S66!AL54</f>
        <v>0</v>
      </c>
      <c r="AL58" s="78">
        <f>[6]S66!AM54</f>
        <v>0</v>
      </c>
      <c r="AM58" s="78">
        <f>[6]S66!AN54</f>
        <v>0</v>
      </c>
      <c r="AN58" s="78">
        <f>[6]S66!AO54</f>
        <v>68.475086090294809</v>
      </c>
      <c r="AO58" s="78">
        <f>[6]S66!AP54</f>
        <v>52.963277900630764</v>
      </c>
      <c r="AP58" s="78">
        <f>[6]S66!AQ54</f>
        <v>0</v>
      </c>
      <c r="AQ58" s="78">
        <f>[6]S66!AR54</f>
        <v>236.94706309568767</v>
      </c>
      <c r="AR58" s="78">
        <f>[6]S66!AS54</f>
        <v>0</v>
      </c>
      <c r="AS58" s="78">
        <f>[6]S66!AT54</f>
        <v>0</v>
      </c>
      <c r="AT58" s="78">
        <f>[6]S66!AU54</f>
        <v>0</v>
      </c>
      <c r="AU58" s="151">
        <f>[6]S66!AV54+[6]S66!AW54</f>
        <v>0</v>
      </c>
      <c r="AV58" s="78">
        <f>[6]S66!AX54</f>
        <v>1706.6403953244837</v>
      </c>
      <c r="AW58" s="78">
        <f>[6]S66!AY54</f>
        <v>0.20295601376376254</v>
      </c>
      <c r="AX58" s="78">
        <f>[6]S66!AZ54</f>
        <v>0</v>
      </c>
      <c r="AY58" s="78">
        <f>[6]S66!BA54</f>
        <v>13064.519309101006</v>
      </c>
      <c r="AZ58" s="78">
        <f>[6]S66!BB54</f>
        <v>64.778546282806346</v>
      </c>
      <c r="BA58" s="78">
        <f>[6]S66!BC54</f>
        <v>16.476632180884106</v>
      </c>
      <c r="BB58" s="78">
        <f>[6]S66!BD54</f>
        <v>0</v>
      </c>
      <c r="BC58" s="78">
        <f>[6]S66!BE54</f>
        <v>0</v>
      </c>
      <c r="BD58" s="78">
        <f>[6]S66!BF54</f>
        <v>162.67948465451926</v>
      </c>
      <c r="BE58" s="78">
        <f>[6]S66!BG54</f>
        <v>0</v>
      </c>
      <c r="BF58" s="78">
        <f>[6]S66!BH54</f>
        <v>0</v>
      </c>
      <c r="BG58" s="78">
        <f>[6]S66!BI54</f>
        <v>0</v>
      </c>
      <c r="BH58" s="78">
        <f>[6]S66!BJ54</f>
        <v>0</v>
      </c>
      <c r="BI58" s="78">
        <f>[6]S66!BK54</f>
        <v>0</v>
      </c>
      <c r="BJ58" s="78">
        <f>[6]S66!BL54</f>
        <v>0</v>
      </c>
      <c r="BK58" s="78">
        <f>[6]S66!BM54</f>
        <v>0</v>
      </c>
      <c r="BL58" s="78">
        <f>[6]S66!BN54</f>
        <v>0</v>
      </c>
      <c r="BM58" s="78">
        <f>[6]S66!BO54</f>
        <v>3.5938023999134336</v>
      </c>
      <c r="BN58" s="78">
        <f>[6]S66!BP54</f>
        <v>0</v>
      </c>
      <c r="BO58" s="78">
        <f>[6]S66!BQ54</f>
        <v>0</v>
      </c>
      <c r="BP58" s="120">
        <f t="shared" si="0"/>
        <v>16049.290453260002</v>
      </c>
      <c r="BQ58" s="78">
        <f>[6]S66!BS54</f>
        <v>1436.6369903429722</v>
      </c>
      <c r="BR58" s="120">
        <f t="shared" si="1"/>
        <v>17485.927443602974</v>
      </c>
      <c r="BS58" s="78">
        <f>[6]S66!BV54</f>
        <v>248.21894651904032</v>
      </c>
      <c r="BT58" s="78">
        <f>[6]S66!BU54</f>
        <v>2848.3230686323527</v>
      </c>
      <c r="BU58" s="122">
        <f t="shared" si="2"/>
        <v>20582.469458754367</v>
      </c>
      <c r="BX58" s="83"/>
    </row>
    <row r="59" spans="1:76">
      <c r="A59" s="31" t="s">
        <v>454</v>
      </c>
      <c r="B59" s="86" t="s">
        <v>350</v>
      </c>
      <c r="C59" s="86" t="s">
        <v>154</v>
      </c>
      <c r="D59" s="78">
        <f>[6]S66!E55</f>
        <v>0</v>
      </c>
      <c r="E59" s="78">
        <f>[6]S66!F55</f>
        <v>0</v>
      </c>
      <c r="F59" s="78">
        <f>[6]S66!G55</f>
        <v>0</v>
      </c>
      <c r="G59" s="78">
        <f>[6]S66!H55</f>
        <v>0</v>
      </c>
      <c r="H59" s="78">
        <f>[6]S66!I55</f>
        <v>0</v>
      </c>
      <c r="I59" s="78">
        <f>[6]S66!J55</f>
        <v>0</v>
      </c>
      <c r="J59" s="78">
        <f>[6]S66!K55</f>
        <v>0</v>
      </c>
      <c r="K59" s="78">
        <f>[6]S66!L55</f>
        <v>0</v>
      </c>
      <c r="L59" s="78">
        <f>[6]S66!M55</f>
        <v>0</v>
      </c>
      <c r="M59" s="78">
        <f>[6]S66!N55</f>
        <v>0</v>
      </c>
      <c r="N59" s="78">
        <f>[6]S66!O55</f>
        <v>0</v>
      </c>
      <c r="O59" s="78">
        <f>[6]S66!P55</f>
        <v>0</v>
      </c>
      <c r="P59" s="78">
        <f>[6]S66!Q55</f>
        <v>0</v>
      </c>
      <c r="Q59" s="78">
        <f>[6]S66!R55</f>
        <v>0</v>
      </c>
      <c r="R59" s="78">
        <f>[6]S66!S55</f>
        <v>0</v>
      </c>
      <c r="S59" s="78">
        <f>[6]S66!T55</f>
        <v>0</v>
      </c>
      <c r="T59" s="78">
        <f>[6]S66!U55</f>
        <v>0</v>
      </c>
      <c r="U59" s="78">
        <f>[6]S66!V55</f>
        <v>0</v>
      </c>
      <c r="V59" s="78">
        <f>[6]S66!W55</f>
        <v>0</v>
      </c>
      <c r="W59" s="78">
        <f>[6]S66!X55</f>
        <v>0</v>
      </c>
      <c r="X59" s="78">
        <f>[6]S66!Y55</f>
        <v>0</v>
      </c>
      <c r="Y59" s="78">
        <f>[6]S66!Z55</f>
        <v>0</v>
      </c>
      <c r="Z59" s="78">
        <f>[6]S66!AA55</f>
        <v>0</v>
      </c>
      <c r="AA59" s="78">
        <f>[6]S66!AB55</f>
        <v>0</v>
      </c>
      <c r="AB59" s="78">
        <f>[6]S66!AC55</f>
        <v>0</v>
      </c>
      <c r="AC59" s="78">
        <f>[6]S66!AD55</f>
        <v>0</v>
      </c>
      <c r="AD59" s="78">
        <f>[6]S66!AE55</f>
        <v>0</v>
      </c>
      <c r="AE59" s="78">
        <f>[6]S66!AF55</f>
        <v>64.077654959840089</v>
      </c>
      <c r="AF59" s="78">
        <f>[6]S66!AG55</f>
        <v>0</v>
      </c>
      <c r="AG59" s="78">
        <f>[6]S66!AH55</f>
        <v>0.65218406481451241</v>
      </c>
      <c r="AH59" s="78">
        <f>[6]S66!AI55</f>
        <v>0</v>
      </c>
      <c r="AI59" s="78">
        <f>[6]S66!AJ55</f>
        <v>0</v>
      </c>
      <c r="AJ59" s="78">
        <f>[6]S66!AK55</f>
        <v>0</v>
      </c>
      <c r="AK59" s="78">
        <f>[6]S66!AL55</f>
        <v>0</v>
      </c>
      <c r="AL59" s="78">
        <f>[6]S66!AM55</f>
        <v>0</v>
      </c>
      <c r="AM59" s="78">
        <f>[6]S66!AN55</f>
        <v>23.943364194074235</v>
      </c>
      <c r="AN59" s="78">
        <f>[6]S66!AO55</f>
        <v>0</v>
      </c>
      <c r="AO59" s="78">
        <f>[6]S66!AP55</f>
        <v>21.531632831847425</v>
      </c>
      <c r="AP59" s="78">
        <f>[6]S66!AQ55</f>
        <v>0</v>
      </c>
      <c r="AQ59" s="78">
        <f>[6]S66!AR55</f>
        <v>0</v>
      </c>
      <c r="AR59" s="78">
        <f>[6]S66!AS55</f>
        <v>0</v>
      </c>
      <c r="AS59" s="78">
        <f>[6]S66!AT55</f>
        <v>0</v>
      </c>
      <c r="AT59" s="78">
        <f>[6]S66!AU55</f>
        <v>0</v>
      </c>
      <c r="AU59" s="151">
        <f>[6]S66!AV55+[6]S66!AW55</f>
        <v>0.60931820391396141</v>
      </c>
      <c r="AV59" s="78">
        <f>[6]S66!AX55</f>
        <v>2510.647381383646</v>
      </c>
      <c r="AW59" s="78">
        <f>[6]S66!AY55</f>
        <v>0</v>
      </c>
      <c r="AX59" s="78">
        <f>[6]S66!AZ55</f>
        <v>0</v>
      </c>
      <c r="AY59" s="78">
        <f>[6]S66!BA55</f>
        <v>0</v>
      </c>
      <c r="AZ59" s="78">
        <f>[6]S66!BB55</f>
        <v>9266.8015154806399</v>
      </c>
      <c r="BA59" s="78">
        <f>[6]S66!BC55</f>
        <v>0</v>
      </c>
      <c r="BB59" s="78">
        <f>[6]S66!BD55</f>
        <v>96.45076042395938</v>
      </c>
      <c r="BC59" s="78">
        <f>[6]S66!BE55</f>
        <v>0</v>
      </c>
      <c r="BD59" s="78">
        <f>[6]S66!BF55</f>
        <v>17.112636737223653</v>
      </c>
      <c r="BE59" s="78">
        <f>[6]S66!BG55</f>
        <v>0</v>
      </c>
      <c r="BF59" s="78">
        <f>[6]S66!BH55</f>
        <v>0</v>
      </c>
      <c r="BG59" s="78">
        <f>[6]S66!BI55</f>
        <v>0</v>
      </c>
      <c r="BH59" s="78">
        <f>[6]S66!BJ55</f>
        <v>0</v>
      </c>
      <c r="BI59" s="78">
        <f>[6]S66!BK55</f>
        <v>2.8673612825986057</v>
      </c>
      <c r="BJ59" s="78">
        <f>[6]S66!BL55</f>
        <v>0</v>
      </c>
      <c r="BK59" s="78">
        <f>[6]S66!BM55</f>
        <v>48.616931693948615</v>
      </c>
      <c r="BL59" s="78">
        <f>[6]S66!BN55</f>
        <v>0</v>
      </c>
      <c r="BM59" s="78">
        <f>[6]S66!BO55</f>
        <v>0</v>
      </c>
      <c r="BN59" s="78">
        <f>[6]S66!BP55</f>
        <v>0</v>
      </c>
      <c r="BO59" s="78">
        <f>[6]S66!BQ55</f>
        <v>0</v>
      </c>
      <c r="BP59" s="120">
        <f t="shared" si="0"/>
        <v>12053.310741256506</v>
      </c>
      <c r="BQ59" s="78">
        <f>[6]S66!BS55</f>
        <v>1658.7349797844872</v>
      </c>
      <c r="BR59" s="120">
        <f t="shared" si="1"/>
        <v>13712.045721040993</v>
      </c>
      <c r="BS59" s="78">
        <f>[6]S66!BV55</f>
        <v>110.59118750338595</v>
      </c>
      <c r="BT59" s="78">
        <f>[6]S66!BU55</f>
        <v>120.98740485924542</v>
      </c>
      <c r="BU59" s="122">
        <f t="shared" si="2"/>
        <v>13943.624313403625</v>
      </c>
      <c r="BX59" s="83"/>
    </row>
    <row r="60" spans="1:76">
      <c r="A60" s="31" t="s">
        <v>455</v>
      </c>
      <c r="B60" s="86" t="s">
        <v>382</v>
      </c>
      <c r="C60" s="86" t="s">
        <v>155</v>
      </c>
      <c r="D60" s="78">
        <f>[6]S66!E56</f>
        <v>0</v>
      </c>
      <c r="E60" s="78">
        <f>[6]S66!F56</f>
        <v>0</v>
      </c>
      <c r="F60" s="78">
        <f>[6]S66!G56</f>
        <v>0</v>
      </c>
      <c r="G60" s="78">
        <f>[6]S66!H56</f>
        <v>0</v>
      </c>
      <c r="H60" s="78">
        <f>[6]S66!I56</f>
        <v>0</v>
      </c>
      <c r="I60" s="78">
        <f>[6]S66!J56</f>
        <v>0</v>
      </c>
      <c r="J60" s="78">
        <f>[6]S66!K56</f>
        <v>0</v>
      </c>
      <c r="K60" s="78">
        <f>[6]S66!L56</f>
        <v>0</v>
      </c>
      <c r="L60" s="78">
        <f>[6]S66!M56</f>
        <v>0</v>
      </c>
      <c r="M60" s="78">
        <f>[6]S66!N56</f>
        <v>0</v>
      </c>
      <c r="N60" s="78">
        <f>[6]S66!O56</f>
        <v>0</v>
      </c>
      <c r="O60" s="78">
        <f>[6]S66!P56</f>
        <v>0</v>
      </c>
      <c r="P60" s="78">
        <f>[6]S66!Q56</f>
        <v>0</v>
      </c>
      <c r="Q60" s="78">
        <f>[6]S66!R56</f>
        <v>98.760380410431296</v>
      </c>
      <c r="R60" s="78">
        <f>[6]S66!S56</f>
        <v>0</v>
      </c>
      <c r="S60" s="78">
        <f>[6]S66!T56</f>
        <v>0</v>
      </c>
      <c r="T60" s="78">
        <f>[6]S66!U56</f>
        <v>0</v>
      </c>
      <c r="U60" s="78">
        <f>[6]S66!V56</f>
        <v>0</v>
      </c>
      <c r="V60" s="78">
        <f>[6]S66!W56</f>
        <v>0</v>
      </c>
      <c r="W60" s="78">
        <f>[6]S66!X56</f>
        <v>0</v>
      </c>
      <c r="X60" s="78">
        <f>[6]S66!Y56</f>
        <v>0</v>
      </c>
      <c r="Y60" s="78">
        <f>[6]S66!Z56</f>
        <v>0</v>
      </c>
      <c r="Z60" s="78">
        <f>[6]S66!AA56</f>
        <v>0</v>
      </c>
      <c r="AA60" s="78">
        <f>[6]S66!AB56</f>
        <v>0</v>
      </c>
      <c r="AB60" s="78">
        <f>[6]S66!AC56</f>
        <v>0</v>
      </c>
      <c r="AC60" s="78">
        <f>[6]S66!AD56</f>
        <v>0</v>
      </c>
      <c r="AD60" s="78">
        <f>[6]S66!AE56</f>
        <v>4186.9716799116732</v>
      </c>
      <c r="AE60" s="78">
        <f>[6]S66!AF56</f>
        <v>518.99693609337453</v>
      </c>
      <c r="AF60" s="78">
        <f>[6]S66!AG56</f>
        <v>320.22811025805913</v>
      </c>
      <c r="AG60" s="78">
        <f>[6]S66!AH56</f>
        <v>0</v>
      </c>
      <c r="AH60" s="78">
        <f>[6]S66!AI56</f>
        <v>1336.6605014283048</v>
      </c>
      <c r="AI60" s="78">
        <f>[6]S66!AJ56</f>
        <v>0</v>
      </c>
      <c r="AJ60" s="78">
        <f>[6]S66!AK56</f>
        <v>0</v>
      </c>
      <c r="AK60" s="78">
        <f>[6]S66!AL56</f>
        <v>535.45616604480165</v>
      </c>
      <c r="AL60" s="78">
        <f>[6]S66!AM56</f>
        <v>0</v>
      </c>
      <c r="AM60" s="78">
        <f>[6]S66!AN56</f>
        <v>584.64930910213968</v>
      </c>
      <c r="AN60" s="78">
        <f>[6]S66!AO56</f>
        <v>0</v>
      </c>
      <c r="AO60" s="78">
        <f>[6]S66!AP56</f>
        <v>0</v>
      </c>
      <c r="AP60" s="78">
        <f>[6]S66!AQ56</f>
        <v>0</v>
      </c>
      <c r="AQ60" s="78">
        <f>[6]S66!AR56</f>
        <v>0</v>
      </c>
      <c r="AR60" s="78">
        <f>[6]S66!AS56</f>
        <v>0</v>
      </c>
      <c r="AS60" s="78">
        <f>[6]S66!AT56</f>
        <v>0</v>
      </c>
      <c r="AT60" s="78">
        <f>[6]S66!AU56</f>
        <v>0</v>
      </c>
      <c r="AU60" s="151">
        <f>[6]S66!AV56+[6]S66!AW56</f>
        <v>9.4749999635383411</v>
      </c>
      <c r="AV60" s="78">
        <f>[6]S66!AX56</f>
        <v>0</v>
      </c>
      <c r="AW60" s="78">
        <f>[6]S66!AY56</f>
        <v>0</v>
      </c>
      <c r="AX60" s="78">
        <f>[6]S66!AZ56</f>
        <v>0</v>
      </c>
      <c r="AY60" s="78">
        <f>[6]S66!BA56</f>
        <v>0</v>
      </c>
      <c r="AZ60" s="78">
        <f>[6]S66!BB56</f>
        <v>0</v>
      </c>
      <c r="BA60" s="78">
        <f>[6]S66!BC56</f>
        <v>6991.415725259727</v>
      </c>
      <c r="BB60" s="78">
        <f>[6]S66!BD56</f>
        <v>0</v>
      </c>
      <c r="BC60" s="78">
        <f>[6]S66!BE56</f>
        <v>225.99693931385033</v>
      </c>
      <c r="BD60" s="78">
        <f>[6]S66!BF56</f>
        <v>0</v>
      </c>
      <c r="BE60" s="78">
        <f>[6]S66!BG56</f>
        <v>6.8300179199999986</v>
      </c>
      <c r="BF60" s="78">
        <f>[6]S66!BH56</f>
        <v>0</v>
      </c>
      <c r="BG60" s="78">
        <f>[6]S66!BI56</f>
        <v>0.70408400000000004</v>
      </c>
      <c r="BH60" s="78">
        <f>[6]S66!BJ56</f>
        <v>0</v>
      </c>
      <c r="BI60" s="78">
        <f>[6]S66!BK56</f>
        <v>0</v>
      </c>
      <c r="BJ60" s="78">
        <f>[6]S66!BL56</f>
        <v>4.3702521774516123</v>
      </c>
      <c r="BK60" s="78">
        <f>[6]S66!BM56</f>
        <v>0</v>
      </c>
      <c r="BL60" s="78">
        <f>[6]S66!BN56</f>
        <v>4.896434884195922</v>
      </c>
      <c r="BM60" s="78">
        <f>[6]S66!BO56</f>
        <v>0</v>
      </c>
      <c r="BN60" s="78">
        <f>[6]S66!BP56</f>
        <v>0</v>
      </c>
      <c r="BO60" s="78">
        <f>[6]S66!BQ56</f>
        <v>0</v>
      </c>
      <c r="BP60" s="120">
        <f t="shared" si="0"/>
        <v>14825.411536767549</v>
      </c>
      <c r="BQ60" s="78">
        <f>[6]S66!BS56</f>
        <v>8894.201318273992</v>
      </c>
      <c r="BR60" s="120">
        <f t="shared" si="1"/>
        <v>23719.612855041541</v>
      </c>
      <c r="BS60" s="78">
        <f>[6]S66!BV56</f>
        <v>0</v>
      </c>
      <c r="BT60" s="78">
        <f>[6]S66!BU56</f>
        <v>184.2472375697582</v>
      </c>
      <c r="BU60" s="122">
        <f t="shared" si="2"/>
        <v>23903.860092611299</v>
      </c>
      <c r="BX60" s="83"/>
    </row>
    <row r="61" spans="1:76">
      <c r="A61" s="31" t="s">
        <v>456</v>
      </c>
      <c r="B61" s="86" t="s">
        <v>383</v>
      </c>
      <c r="C61" s="86" t="s">
        <v>156</v>
      </c>
      <c r="D61" s="78">
        <f>[6]S66!E57</f>
        <v>0</v>
      </c>
      <c r="E61" s="78">
        <f>[6]S66!F57</f>
        <v>0</v>
      </c>
      <c r="F61" s="78">
        <f>[6]S66!G57</f>
        <v>0</v>
      </c>
      <c r="G61" s="78">
        <f>[6]S66!H57</f>
        <v>0</v>
      </c>
      <c r="H61" s="78">
        <f>[6]S66!I57</f>
        <v>0</v>
      </c>
      <c r="I61" s="78">
        <f>[6]S66!J57</f>
        <v>0</v>
      </c>
      <c r="J61" s="78">
        <f>[6]S66!K57</f>
        <v>0</v>
      </c>
      <c r="K61" s="78">
        <f>[6]S66!L57</f>
        <v>0</v>
      </c>
      <c r="L61" s="78">
        <f>[6]S66!M57</f>
        <v>0</v>
      </c>
      <c r="M61" s="78">
        <f>[6]S66!N57</f>
        <v>0</v>
      </c>
      <c r="N61" s="78">
        <f>[6]S66!O57</f>
        <v>0</v>
      </c>
      <c r="O61" s="78">
        <f>[6]S66!P57</f>
        <v>0</v>
      </c>
      <c r="P61" s="78">
        <f>[6]S66!Q57</f>
        <v>0</v>
      </c>
      <c r="Q61" s="78">
        <f>[6]S66!R57</f>
        <v>0</v>
      </c>
      <c r="R61" s="78">
        <f>[6]S66!S57</f>
        <v>0</v>
      </c>
      <c r="S61" s="78">
        <f>[6]S66!T57</f>
        <v>0</v>
      </c>
      <c r="T61" s="78">
        <f>[6]S66!U57</f>
        <v>0</v>
      </c>
      <c r="U61" s="78">
        <f>[6]S66!V57</f>
        <v>0</v>
      </c>
      <c r="V61" s="78">
        <f>[6]S66!W57</f>
        <v>0</v>
      </c>
      <c r="W61" s="78">
        <f>[6]S66!X57</f>
        <v>0</v>
      </c>
      <c r="X61" s="78">
        <f>[6]S66!Y57</f>
        <v>0</v>
      </c>
      <c r="Y61" s="78">
        <f>[6]S66!Z57</f>
        <v>0</v>
      </c>
      <c r="Z61" s="78">
        <f>[6]S66!AA57</f>
        <v>0</v>
      </c>
      <c r="AA61" s="78">
        <f>[6]S66!AB57</f>
        <v>0</v>
      </c>
      <c r="AB61" s="78">
        <f>[6]S66!AC57</f>
        <v>0</v>
      </c>
      <c r="AC61" s="78">
        <f>[6]S66!AD57</f>
        <v>0</v>
      </c>
      <c r="AD61" s="78">
        <f>[6]S66!AE57</f>
        <v>0</v>
      </c>
      <c r="AE61" s="78">
        <f>[6]S66!AF57</f>
        <v>0</v>
      </c>
      <c r="AF61" s="78">
        <f>[6]S66!AG57</f>
        <v>0</v>
      </c>
      <c r="AG61" s="78">
        <f>[6]S66!AH57</f>
        <v>0</v>
      </c>
      <c r="AH61" s="78">
        <f>[6]S66!AI57</f>
        <v>0</v>
      </c>
      <c r="AI61" s="78">
        <f>[6]S66!AJ57</f>
        <v>0</v>
      </c>
      <c r="AJ61" s="78">
        <f>[6]S66!AK57</f>
        <v>0</v>
      </c>
      <c r="AK61" s="78">
        <f>[6]S66!AL57</f>
        <v>0</v>
      </c>
      <c r="AL61" s="78">
        <f>[6]S66!AM57</f>
        <v>0</v>
      </c>
      <c r="AM61" s="78">
        <f>[6]S66!AN57</f>
        <v>0</v>
      </c>
      <c r="AN61" s="78">
        <f>[6]S66!AO57</f>
        <v>0</v>
      </c>
      <c r="AO61" s="78">
        <f>[6]S66!AP57</f>
        <v>0</v>
      </c>
      <c r="AP61" s="78">
        <f>[6]S66!AQ57</f>
        <v>0</v>
      </c>
      <c r="AQ61" s="78">
        <f>[6]S66!AR57</f>
        <v>8.409815572484824</v>
      </c>
      <c r="AR61" s="78">
        <f>[6]S66!AS57</f>
        <v>0</v>
      </c>
      <c r="AS61" s="78">
        <f>[6]S66!AT57</f>
        <v>0</v>
      </c>
      <c r="AT61" s="78">
        <f>[6]S66!AU57</f>
        <v>0</v>
      </c>
      <c r="AU61" s="151">
        <f>[6]S66!AV57+[6]S66!AW57</f>
        <v>0</v>
      </c>
      <c r="AV61" s="78">
        <f>[6]S66!AX57</f>
        <v>0</v>
      </c>
      <c r="AW61" s="78">
        <f>[6]S66!AY57</f>
        <v>0</v>
      </c>
      <c r="AX61" s="78">
        <f>[6]S66!AZ57</f>
        <v>0</v>
      </c>
      <c r="AY61" s="78">
        <f>[6]S66!BA57</f>
        <v>0</v>
      </c>
      <c r="AZ61" s="78">
        <f>[6]S66!BB57</f>
        <v>0</v>
      </c>
      <c r="BA61" s="78">
        <f>[6]S66!BC57</f>
        <v>0</v>
      </c>
      <c r="BB61" s="78">
        <f>[6]S66!BD57</f>
        <v>3099.2106086432113</v>
      </c>
      <c r="BC61" s="78">
        <f>[6]S66!BE57</f>
        <v>305.44809156770202</v>
      </c>
      <c r="BD61" s="78">
        <f>[6]S66!BF57</f>
        <v>0</v>
      </c>
      <c r="BE61" s="78">
        <f>[6]S66!BG57</f>
        <v>0</v>
      </c>
      <c r="BF61" s="78">
        <f>[6]S66!BH57</f>
        <v>0</v>
      </c>
      <c r="BG61" s="78">
        <f>[6]S66!BI57</f>
        <v>0</v>
      </c>
      <c r="BH61" s="78">
        <f>[6]S66!BJ57</f>
        <v>0</v>
      </c>
      <c r="BI61" s="78">
        <f>[6]S66!BK57</f>
        <v>0</v>
      </c>
      <c r="BJ61" s="78">
        <f>[6]S66!BL57</f>
        <v>0</v>
      </c>
      <c r="BK61" s="78">
        <f>[6]S66!BM57</f>
        <v>0</v>
      </c>
      <c r="BL61" s="78">
        <f>[6]S66!BN57</f>
        <v>0</v>
      </c>
      <c r="BM61" s="78">
        <f>[6]S66!BO57</f>
        <v>0</v>
      </c>
      <c r="BN61" s="78">
        <f>[6]S66!BP57</f>
        <v>0</v>
      </c>
      <c r="BO61" s="78">
        <f>[6]S66!BQ57</f>
        <v>0</v>
      </c>
      <c r="BP61" s="120">
        <f t="shared" si="0"/>
        <v>3413.0685157833977</v>
      </c>
      <c r="BQ61" s="78">
        <f>[6]S66!BS57</f>
        <v>0</v>
      </c>
      <c r="BR61" s="120">
        <f t="shared" si="1"/>
        <v>3413.0685157833977</v>
      </c>
      <c r="BS61" s="78">
        <f>[6]S66!BV57</f>
        <v>0</v>
      </c>
      <c r="BT61" s="78">
        <f>[6]S66!BU57</f>
        <v>40.829177324171503</v>
      </c>
      <c r="BU61" s="122">
        <f t="shared" si="2"/>
        <v>3453.8976931075695</v>
      </c>
      <c r="BX61" s="83"/>
    </row>
    <row r="62" spans="1:76">
      <c r="A62" s="31" t="s">
        <v>457</v>
      </c>
      <c r="B62" s="86" t="s">
        <v>384</v>
      </c>
      <c r="C62" s="86" t="s">
        <v>157</v>
      </c>
      <c r="D62" s="78">
        <f>[6]S66!E58</f>
        <v>0</v>
      </c>
      <c r="E62" s="78">
        <f>[6]S66!F58</f>
        <v>0</v>
      </c>
      <c r="F62" s="78">
        <f>[6]S66!G58</f>
        <v>0</v>
      </c>
      <c r="G62" s="78">
        <f>[6]S66!H58</f>
        <v>0</v>
      </c>
      <c r="H62" s="78">
        <f>[6]S66!I58</f>
        <v>0</v>
      </c>
      <c r="I62" s="78">
        <f>[6]S66!J58</f>
        <v>0</v>
      </c>
      <c r="J62" s="78">
        <f>[6]S66!K58</f>
        <v>0</v>
      </c>
      <c r="K62" s="78">
        <f>[6]S66!L58</f>
        <v>0</v>
      </c>
      <c r="L62" s="78">
        <f>[6]S66!M58</f>
        <v>0</v>
      </c>
      <c r="M62" s="78">
        <f>[6]S66!N58</f>
        <v>0</v>
      </c>
      <c r="N62" s="78">
        <f>[6]S66!O58</f>
        <v>0</v>
      </c>
      <c r="O62" s="78">
        <f>[6]S66!P58</f>
        <v>0</v>
      </c>
      <c r="P62" s="78">
        <f>[6]S66!Q58</f>
        <v>0</v>
      </c>
      <c r="Q62" s="78">
        <f>[6]S66!R58</f>
        <v>0</v>
      </c>
      <c r="R62" s="78">
        <f>[6]S66!S58</f>
        <v>0</v>
      </c>
      <c r="S62" s="78">
        <f>[6]S66!T58</f>
        <v>0</v>
      </c>
      <c r="T62" s="78">
        <f>[6]S66!U58</f>
        <v>0</v>
      </c>
      <c r="U62" s="78">
        <f>[6]S66!V58</f>
        <v>0</v>
      </c>
      <c r="V62" s="78">
        <f>[6]S66!W58</f>
        <v>0</v>
      </c>
      <c r="W62" s="78">
        <f>[6]S66!X58</f>
        <v>0</v>
      </c>
      <c r="X62" s="78">
        <f>[6]S66!Y58</f>
        <v>0</v>
      </c>
      <c r="Y62" s="78">
        <f>[6]S66!Z58</f>
        <v>0</v>
      </c>
      <c r="Z62" s="78">
        <f>[6]S66!AA58</f>
        <v>0</v>
      </c>
      <c r="AA62" s="78">
        <f>[6]S66!AB58</f>
        <v>0</v>
      </c>
      <c r="AB62" s="78">
        <f>[6]S66!AC58</f>
        <v>0</v>
      </c>
      <c r="AC62" s="78">
        <f>[6]S66!AD58</f>
        <v>0</v>
      </c>
      <c r="AD62" s="78">
        <f>[6]S66!AE58</f>
        <v>0</v>
      </c>
      <c r="AE62" s="78">
        <f>[6]S66!AF58</f>
        <v>0</v>
      </c>
      <c r="AF62" s="78">
        <f>[6]S66!AG58</f>
        <v>5.0861107164260231</v>
      </c>
      <c r="AG62" s="78">
        <f>[6]S66!AH58</f>
        <v>0</v>
      </c>
      <c r="AH62" s="78">
        <f>[6]S66!AI58</f>
        <v>555.61749597473568</v>
      </c>
      <c r="AI62" s="78">
        <f>[6]S66!AJ58</f>
        <v>0</v>
      </c>
      <c r="AJ62" s="78">
        <f>[6]S66!AK58</f>
        <v>0</v>
      </c>
      <c r="AK62" s="78">
        <f>[6]S66!AL58</f>
        <v>0</v>
      </c>
      <c r="AL62" s="78">
        <f>[6]S66!AM58</f>
        <v>0</v>
      </c>
      <c r="AM62" s="78">
        <f>[6]S66!AN58</f>
        <v>1314.8145153773287</v>
      </c>
      <c r="AN62" s="78">
        <f>[6]S66!AO58</f>
        <v>0</v>
      </c>
      <c r="AO62" s="78">
        <f>[6]S66!AP58</f>
        <v>0</v>
      </c>
      <c r="AP62" s="78">
        <f>[6]S66!AQ58</f>
        <v>0</v>
      </c>
      <c r="AQ62" s="78">
        <f>[6]S66!AR58</f>
        <v>0</v>
      </c>
      <c r="AR62" s="78">
        <f>[6]S66!AS58</f>
        <v>0</v>
      </c>
      <c r="AS62" s="78">
        <f>[6]S66!AT58</f>
        <v>0</v>
      </c>
      <c r="AT62" s="78">
        <f>[6]S66!AU58</f>
        <v>0</v>
      </c>
      <c r="AU62" s="151">
        <f>[6]S66!AV58+[6]S66!AW58</f>
        <v>0</v>
      </c>
      <c r="AV62" s="78">
        <f>[6]S66!AX58</f>
        <v>0</v>
      </c>
      <c r="AW62" s="78">
        <f>[6]S66!AY58</f>
        <v>0</v>
      </c>
      <c r="AX62" s="78">
        <f>[6]S66!AZ58</f>
        <v>85.175057851084347</v>
      </c>
      <c r="AY62" s="78">
        <f>[6]S66!BA58</f>
        <v>0</v>
      </c>
      <c r="AZ62" s="78">
        <f>[6]S66!BB58</f>
        <v>0</v>
      </c>
      <c r="BA62" s="78">
        <f>[6]S66!BC58</f>
        <v>150.33077714667087</v>
      </c>
      <c r="BB62" s="78">
        <f>[6]S66!BD58</f>
        <v>0</v>
      </c>
      <c r="BC62" s="78">
        <f>[6]S66!BE58</f>
        <v>50642.149123478528</v>
      </c>
      <c r="BD62" s="78">
        <f>[6]S66!BF58</f>
        <v>0</v>
      </c>
      <c r="BE62" s="78">
        <f>[6]S66!BG58</f>
        <v>0</v>
      </c>
      <c r="BF62" s="78">
        <f>[6]S66!BH58</f>
        <v>2.9918802080071725</v>
      </c>
      <c r="BG62" s="78">
        <f>[6]S66!BI58</f>
        <v>0</v>
      </c>
      <c r="BH62" s="78">
        <f>[6]S66!BJ58</f>
        <v>0</v>
      </c>
      <c r="BI62" s="78">
        <f>[6]S66!BK58</f>
        <v>0</v>
      </c>
      <c r="BJ62" s="78">
        <f>[6]S66!BL58</f>
        <v>0</v>
      </c>
      <c r="BK62" s="78">
        <f>[6]S66!BM58</f>
        <v>0</v>
      </c>
      <c r="BL62" s="78">
        <f>[6]S66!BN58</f>
        <v>0</v>
      </c>
      <c r="BM62" s="78">
        <f>[6]S66!BO58</f>
        <v>0</v>
      </c>
      <c r="BN62" s="78">
        <f>[6]S66!BP58</f>
        <v>0</v>
      </c>
      <c r="BO62" s="78">
        <f>[6]S66!BQ58</f>
        <v>0</v>
      </c>
      <c r="BP62" s="120">
        <f t="shared" si="0"/>
        <v>52756.16496075278</v>
      </c>
      <c r="BQ62" s="78">
        <f>[6]S66!BS58</f>
        <v>10283.513950905548</v>
      </c>
      <c r="BR62" s="120">
        <f t="shared" si="1"/>
        <v>63039.678911658324</v>
      </c>
      <c r="BS62" s="78">
        <f>[6]S66!BV58</f>
        <v>0</v>
      </c>
      <c r="BT62" s="78">
        <f>[6]S66!BU58</f>
        <v>197.55345372233478</v>
      </c>
      <c r="BU62" s="122">
        <f t="shared" si="2"/>
        <v>63237.23236538066</v>
      </c>
      <c r="BX62" s="83"/>
    </row>
    <row r="63" spans="1:76">
      <c r="A63" s="31" t="s">
        <v>458</v>
      </c>
      <c r="B63" s="86" t="s">
        <v>385</v>
      </c>
      <c r="C63" s="86" t="s">
        <v>158</v>
      </c>
      <c r="D63" s="78">
        <f>[6]S66!E59</f>
        <v>0</v>
      </c>
      <c r="E63" s="78">
        <f>[6]S66!F59</f>
        <v>0</v>
      </c>
      <c r="F63" s="78">
        <f>[6]S66!G59</f>
        <v>0</v>
      </c>
      <c r="G63" s="78">
        <f>[6]S66!H59</f>
        <v>0</v>
      </c>
      <c r="H63" s="78">
        <f>[6]S66!I59</f>
        <v>0</v>
      </c>
      <c r="I63" s="78">
        <f>[6]S66!J59</f>
        <v>0</v>
      </c>
      <c r="J63" s="78">
        <f>[6]S66!K59</f>
        <v>0</v>
      </c>
      <c r="K63" s="78">
        <f>[6]S66!L59</f>
        <v>0</v>
      </c>
      <c r="L63" s="78">
        <f>[6]S66!M59</f>
        <v>0</v>
      </c>
      <c r="M63" s="78">
        <f>[6]S66!N59</f>
        <v>0</v>
      </c>
      <c r="N63" s="78">
        <f>[6]S66!O59</f>
        <v>0</v>
      </c>
      <c r="O63" s="78">
        <f>[6]S66!P59</f>
        <v>0</v>
      </c>
      <c r="P63" s="78">
        <f>[6]S66!Q59</f>
        <v>0</v>
      </c>
      <c r="Q63" s="78">
        <f>[6]S66!R59</f>
        <v>0</v>
      </c>
      <c r="R63" s="78">
        <f>[6]S66!S59</f>
        <v>0</v>
      </c>
      <c r="S63" s="78">
        <f>[6]S66!T59</f>
        <v>0</v>
      </c>
      <c r="T63" s="78">
        <f>[6]S66!U59</f>
        <v>0</v>
      </c>
      <c r="U63" s="78">
        <f>[6]S66!V59</f>
        <v>0</v>
      </c>
      <c r="V63" s="78">
        <f>[6]S66!W59</f>
        <v>0</v>
      </c>
      <c r="W63" s="78">
        <f>[6]S66!X59</f>
        <v>0</v>
      </c>
      <c r="X63" s="78">
        <f>[6]S66!Y59</f>
        <v>0</v>
      </c>
      <c r="Y63" s="78">
        <f>[6]S66!Z59</f>
        <v>0</v>
      </c>
      <c r="Z63" s="78">
        <f>[6]S66!AA59</f>
        <v>0</v>
      </c>
      <c r="AA63" s="78">
        <f>[6]S66!AB59</f>
        <v>0</v>
      </c>
      <c r="AB63" s="78">
        <f>[6]S66!AC59</f>
        <v>0</v>
      </c>
      <c r="AC63" s="78">
        <f>[6]S66!AD59</f>
        <v>0</v>
      </c>
      <c r="AD63" s="78">
        <f>[6]S66!AE59</f>
        <v>0</v>
      </c>
      <c r="AE63" s="78">
        <f>[6]S66!AF59</f>
        <v>0</v>
      </c>
      <c r="AF63" s="78">
        <f>[6]S66!AG59</f>
        <v>2.0965098955271859</v>
      </c>
      <c r="AG63" s="78">
        <f>[6]S66!AH59</f>
        <v>152.79356303794307</v>
      </c>
      <c r="AH63" s="78">
        <f>[6]S66!AI59</f>
        <v>0</v>
      </c>
      <c r="AI63" s="78">
        <f>[6]S66!AJ59</f>
        <v>0</v>
      </c>
      <c r="AJ63" s="78">
        <f>[6]S66!AK59</f>
        <v>0</v>
      </c>
      <c r="AK63" s="78">
        <f>[6]S66!AL59</f>
        <v>0</v>
      </c>
      <c r="AL63" s="78">
        <f>[6]S66!AM59</f>
        <v>0</v>
      </c>
      <c r="AM63" s="78">
        <f>[6]S66!AN59</f>
        <v>0</v>
      </c>
      <c r="AN63" s="78">
        <f>[6]S66!AO59</f>
        <v>42.520335115361824</v>
      </c>
      <c r="AO63" s="78">
        <f>[6]S66!AP59</f>
        <v>0</v>
      </c>
      <c r="AP63" s="78">
        <f>[6]S66!AQ59</f>
        <v>405.4033911911373</v>
      </c>
      <c r="AQ63" s="78">
        <f>[6]S66!AR59</f>
        <v>65.236236010127911</v>
      </c>
      <c r="AR63" s="78">
        <f>[6]S66!AS59</f>
        <v>0</v>
      </c>
      <c r="AS63" s="78">
        <f>[6]S66!AT59</f>
        <v>0</v>
      </c>
      <c r="AT63" s="78">
        <f>[6]S66!AU59</f>
        <v>0</v>
      </c>
      <c r="AU63" s="151">
        <f>[6]S66!AV59+[6]S66!AW59</f>
        <v>0</v>
      </c>
      <c r="AV63" s="78">
        <f>[6]S66!AX59</f>
        <v>1506.1641585179193</v>
      </c>
      <c r="AW63" s="78">
        <f>[6]S66!AY59</f>
        <v>0</v>
      </c>
      <c r="AX63" s="78">
        <f>[6]S66!AZ59</f>
        <v>0</v>
      </c>
      <c r="AY63" s="78">
        <f>[6]S66!BA59</f>
        <v>0</v>
      </c>
      <c r="AZ63" s="78">
        <f>[6]S66!BB59</f>
        <v>0</v>
      </c>
      <c r="BA63" s="78">
        <f>[6]S66!BC59</f>
        <v>0</v>
      </c>
      <c r="BB63" s="78">
        <f>[6]S66!BD59</f>
        <v>0</v>
      </c>
      <c r="BC63" s="78">
        <f>[6]S66!BE59</f>
        <v>62.397811416624158</v>
      </c>
      <c r="BD63" s="78">
        <f>[6]S66!BF59</f>
        <v>74075.154933764919</v>
      </c>
      <c r="BE63" s="78">
        <f>[6]S66!BG59</f>
        <v>2.2803E-2</v>
      </c>
      <c r="BF63" s="78">
        <f>[6]S66!BH59</f>
        <v>5.3679487426985473</v>
      </c>
      <c r="BG63" s="78">
        <f>[6]S66!BI59</f>
        <v>0</v>
      </c>
      <c r="BH63" s="78">
        <f>[6]S66!BJ59</f>
        <v>0</v>
      </c>
      <c r="BI63" s="78">
        <f>[6]S66!BK59</f>
        <v>0</v>
      </c>
      <c r="BJ63" s="78">
        <f>[6]S66!BL59</f>
        <v>0</v>
      </c>
      <c r="BK63" s="78">
        <f>[6]S66!BM59</f>
        <v>0</v>
      </c>
      <c r="BL63" s="78">
        <f>[6]S66!BN59</f>
        <v>24.027734059178421</v>
      </c>
      <c r="BM63" s="78">
        <f>[6]S66!BO59</f>
        <v>23.500553801596087</v>
      </c>
      <c r="BN63" s="78">
        <f>[6]S66!BP59</f>
        <v>0</v>
      </c>
      <c r="BO63" s="78">
        <f>[6]S66!BQ59</f>
        <v>0</v>
      </c>
      <c r="BP63" s="120">
        <f t="shared" si="0"/>
        <v>76364.68597855304</v>
      </c>
      <c r="BQ63" s="78">
        <f>[6]S66!BS59</f>
        <v>7034.226914506562</v>
      </c>
      <c r="BR63" s="120">
        <f t="shared" si="1"/>
        <v>83398.912893059605</v>
      </c>
      <c r="BS63" s="78">
        <f>[6]S66!BV59</f>
        <v>0</v>
      </c>
      <c r="BT63" s="78">
        <f>[6]S66!BU59</f>
        <v>991.16193554811298</v>
      </c>
      <c r="BU63" s="122">
        <f t="shared" si="2"/>
        <v>84390.074828607714</v>
      </c>
      <c r="BX63" s="83"/>
    </row>
    <row r="64" spans="1:76">
      <c r="A64" s="31" t="s">
        <v>459</v>
      </c>
      <c r="B64" s="86" t="s">
        <v>386</v>
      </c>
      <c r="C64" s="86" t="s">
        <v>67</v>
      </c>
      <c r="D64" s="78">
        <f>[6]S66!E60</f>
        <v>0</v>
      </c>
      <c r="E64" s="78">
        <f>[6]S66!F60</f>
        <v>0</v>
      </c>
      <c r="F64" s="78">
        <f>[6]S66!G60</f>
        <v>0</v>
      </c>
      <c r="G64" s="78">
        <f>[6]S66!H60</f>
        <v>0</v>
      </c>
      <c r="H64" s="78">
        <f>[6]S66!I60</f>
        <v>0</v>
      </c>
      <c r="I64" s="78">
        <f>[6]S66!J60</f>
        <v>0</v>
      </c>
      <c r="J64" s="78">
        <f>[6]S66!K60</f>
        <v>0</v>
      </c>
      <c r="K64" s="78">
        <f>[6]S66!L60</f>
        <v>0</v>
      </c>
      <c r="L64" s="78">
        <f>[6]S66!M60</f>
        <v>0</v>
      </c>
      <c r="M64" s="78">
        <f>[6]S66!N60</f>
        <v>0</v>
      </c>
      <c r="N64" s="78">
        <f>[6]S66!O60</f>
        <v>0</v>
      </c>
      <c r="O64" s="78">
        <f>[6]S66!P60</f>
        <v>0</v>
      </c>
      <c r="P64" s="78">
        <f>[6]S66!Q60</f>
        <v>0</v>
      </c>
      <c r="Q64" s="78">
        <f>[6]S66!R60</f>
        <v>0</v>
      </c>
      <c r="R64" s="78">
        <f>[6]S66!S60</f>
        <v>0</v>
      </c>
      <c r="S64" s="78">
        <f>[6]S66!T60</f>
        <v>0</v>
      </c>
      <c r="T64" s="78">
        <f>[6]S66!U60</f>
        <v>0</v>
      </c>
      <c r="U64" s="78">
        <f>[6]S66!V60</f>
        <v>0</v>
      </c>
      <c r="V64" s="78">
        <f>[6]S66!W60</f>
        <v>0</v>
      </c>
      <c r="W64" s="78">
        <f>[6]S66!X60</f>
        <v>0</v>
      </c>
      <c r="X64" s="78">
        <f>[6]S66!Y60</f>
        <v>0</v>
      </c>
      <c r="Y64" s="78">
        <f>[6]S66!Z60</f>
        <v>0</v>
      </c>
      <c r="Z64" s="78">
        <f>[6]S66!AA60</f>
        <v>0.39756999999999998</v>
      </c>
      <c r="AA64" s="78">
        <f>[6]S66!AB60</f>
        <v>0</v>
      </c>
      <c r="AB64" s="78">
        <f>[6]S66!AC60</f>
        <v>0</v>
      </c>
      <c r="AC64" s="78">
        <f>[6]S66!AD60</f>
        <v>2.5834999999999999</v>
      </c>
      <c r="AD64" s="78">
        <f>[6]S66!AE60</f>
        <v>10.78871</v>
      </c>
      <c r="AE64" s="78">
        <f>[6]S66!AF60</f>
        <v>0</v>
      </c>
      <c r="AF64" s="78">
        <f>[6]S66!AG60</f>
        <v>0</v>
      </c>
      <c r="AG64" s="78">
        <f>[6]S66!AH60</f>
        <v>0</v>
      </c>
      <c r="AH64" s="78">
        <f>[6]S66!AI60</f>
        <v>0</v>
      </c>
      <c r="AI64" s="78">
        <f>[6]S66!AJ60</f>
        <v>0</v>
      </c>
      <c r="AJ64" s="78">
        <f>[6]S66!AK60</f>
        <v>0</v>
      </c>
      <c r="AK64" s="78">
        <f>[6]S66!AL60</f>
        <v>0.27</v>
      </c>
      <c r="AL64" s="78">
        <f>[6]S66!AM60</f>
        <v>0</v>
      </c>
      <c r="AM64" s="78">
        <f>[6]S66!AN60</f>
        <v>0</v>
      </c>
      <c r="AN64" s="78">
        <f>[6]S66!AO60</f>
        <v>0</v>
      </c>
      <c r="AO64" s="78">
        <f>[6]S66!AP60</f>
        <v>0</v>
      </c>
      <c r="AP64" s="78">
        <f>[6]S66!AQ60</f>
        <v>0</v>
      </c>
      <c r="AQ64" s="78">
        <f>[6]S66!AR60</f>
        <v>0</v>
      </c>
      <c r="AR64" s="78">
        <f>[6]S66!AS60</f>
        <v>0</v>
      </c>
      <c r="AS64" s="78">
        <f>[6]S66!AT60</f>
        <v>0</v>
      </c>
      <c r="AT64" s="78">
        <f>[6]S66!AU60</f>
        <v>0</v>
      </c>
      <c r="AU64" s="151">
        <f>[6]S66!AV60+[6]S66!AW60</f>
        <v>0</v>
      </c>
      <c r="AV64" s="78">
        <f>[6]S66!AX60</f>
        <v>0</v>
      </c>
      <c r="AW64" s="78">
        <f>[6]S66!AY60</f>
        <v>0</v>
      </c>
      <c r="AX64" s="78">
        <f>[6]S66!AZ60</f>
        <v>6.9190209500000002</v>
      </c>
      <c r="AY64" s="78">
        <f>[6]S66!BA60</f>
        <v>0</v>
      </c>
      <c r="AZ64" s="78">
        <f>[6]S66!BB60</f>
        <v>2.7300676699999999</v>
      </c>
      <c r="BA64" s="78">
        <f>[6]S66!BC60</f>
        <v>0</v>
      </c>
      <c r="BB64" s="78">
        <f>[6]S66!BD60</f>
        <v>0</v>
      </c>
      <c r="BC64" s="78">
        <f>[6]S66!BE60</f>
        <v>0</v>
      </c>
      <c r="BD64" s="78">
        <f>[6]S66!BF60</f>
        <v>0</v>
      </c>
      <c r="BE64" s="78">
        <f>[6]S66!BG60</f>
        <v>164765.94252375572</v>
      </c>
      <c r="BF64" s="78">
        <f>[6]S66!BH60</f>
        <v>2.3533779999999842</v>
      </c>
      <c r="BG64" s="78">
        <f>[6]S66!BI60</f>
        <v>166.64163693999998</v>
      </c>
      <c r="BH64" s="78">
        <f>[6]S66!BJ60</f>
        <v>0.43225459999999999</v>
      </c>
      <c r="BI64" s="78">
        <f>[6]S66!BK60</f>
        <v>25.642488350000001</v>
      </c>
      <c r="BJ64" s="78">
        <f>[6]S66!BL60</f>
        <v>0</v>
      </c>
      <c r="BK64" s="78">
        <f>[6]S66!BM60</f>
        <v>211.59189019982361</v>
      </c>
      <c r="BL64" s="78">
        <f>[6]S66!BN60</f>
        <v>0</v>
      </c>
      <c r="BM64" s="78">
        <f>[6]S66!BO60</f>
        <v>0</v>
      </c>
      <c r="BN64" s="78">
        <f>[6]S66!BP60</f>
        <v>0</v>
      </c>
      <c r="BO64" s="78">
        <f>[6]S66!BQ60</f>
        <v>0</v>
      </c>
      <c r="BP64" s="120">
        <f t="shared" si="0"/>
        <v>165196.29304046553</v>
      </c>
      <c r="BQ64" s="78">
        <f>[6]S66!BS60</f>
        <v>3857.5287198098886</v>
      </c>
      <c r="BR64" s="120">
        <f t="shared" si="1"/>
        <v>169053.82176027543</v>
      </c>
      <c r="BS64" s="78">
        <f>[6]S66!BV60</f>
        <v>0</v>
      </c>
      <c r="BT64" s="78">
        <f>[6]S66!BU60</f>
        <v>30.285749095778847</v>
      </c>
      <c r="BU64" s="122">
        <f t="shared" si="2"/>
        <v>169084.10750937121</v>
      </c>
      <c r="BX64" s="83"/>
    </row>
    <row r="65" spans="1:77">
      <c r="A65" s="31" t="s">
        <v>460</v>
      </c>
      <c r="B65" s="86" t="s">
        <v>387</v>
      </c>
      <c r="C65" s="86" t="s">
        <v>68</v>
      </c>
      <c r="D65" s="78">
        <f>[6]S66!E61</f>
        <v>0</v>
      </c>
      <c r="E65" s="78">
        <f>[6]S66!F61</f>
        <v>0</v>
      </c>
      <c r="F65" s="78">
        <f>[6]S66!G61</f>
        <v>0</v>
      </c>
      <c r="G65" s="78">
        <f>[6]S66!H61</f>
        <v>0</v>
      </c>
      <c r="H65" s="78">
        <f>[6]S66!I61</f>
        <v>0</v>
      </c>
      <c r="I65" s="78">
        <f>[6]S66!J61</f>
        <v>0</v>
      </c>
      <c r="J65" s="78">
        <f>[6]S66!K61</f>
        <v>0</v>
      </c>
      <c r="K65" s="78">
        <f>[6]S66!L61</f>
        <v>0</v>
      </c>
      <c r="L65" s="78">
        <f>[6]S66!M61</f>
        <v>0</v>
      </c>
      <c r="M65" s="78">
        <f>[6]S66!N61</f>
        <v>0</v>
      </c>
      <c r="N65" s="78">
        <f>[6]S66!O61</f>
        <v>0</v>
      </c>
      <c r="O65" s="78">
        <f>[6]S66!P61</f>
        <v>0</v>
      </c>
      <c r="P65" s="78">
        <f>[6]S66!Q61</f>
        <v>0</v>
      </c>
      <c r="Q65" s="78">
        <f>[6]S66!R61</f>
        <v>0</v>
      </c>
      <c r="R65" s="78">
        <f>[6]S66!S61</f>
        <v>0</v>
      </c>
      <c r="S65" s="78">
        <f>[6]S66!T61</f>
        <v>0</v>
      </c>
      <c r="T65" s="78">
        <f>[6]S66!U61</f>
        <v>0</v>
      </c>
      <c r="U65" s="78">
        <f>[6]S66!V61</f>
        <v>0</v>
      </c>
      <c r="V65" s="78">
        <f>[6]S66!W61</f>
        <v>0</v>
      </c>
      <c r="W65" s="78">
        <f>[6]S66!X61</f>
        <v>0</v>
      </c>
      <c r="X65" s="78">
        <f>[6]S66!Y61</f>
        <v>0</v>
      </c>
      <c r="Y65" s="78">
        <f>[6]S66!Z61</f>
        <v>0</v>
      </c>
      <c r="Z65" s="78">
        <f>[6]S66!AA61</f>
        <v>0</v>
      </c>
      <c r="AA65" s="78">
        <f>[6]S66!AB61</f>
        <v>0</v>
      </c>
      <c r="AB65" s="78">
        <f>[6]S66!AC61</f>
        <v>0</v>
      </c>
      <c r="AC65" s="78">
        <f>[6]S66!AD61</f>
        <v>0</v>
      </c>
      <c r="AD65" s="78">
        <f>[6]S66!AE61</f>
        <v>0</v>
      </c>
      <c r="AE65" s="78">
        <f>[6]S66!AF61</f>
        <v>0</v>
      </c>
      <c r="AF65" s="78">
        <f>[6]S66!AG61</f>
        <v>135.06922890304642</v>
      </c>
      <c r="AG65" s="78">
        <f>[6]S66!AH61</f>
        <v>30.154751678320807</v>
      </c>
      <c r="AH65" s="78">
        <f>[6]S66!AI61</f>
        <v>28.281549103758906</v>
      </c>
      <c r="AI65" s="78">
        <f>[6]S66!AJ61</f>
        <v>0</v>
      </c>
      <c r="AJ65" s="78">
        <f>[6]S66!AK61</f>
        <v>0</v>
      </c>
      <c r="AK65" s="78">
        <f>[6]S66!AL61</f>
        <v>0</v>
      </c>
      <c r="AL65" s="78">
        <f>[6]S66!AM61</f>
        <v>0</v>
      </c>
      <c r="AM65" s="78">
        <f>[6]S66!AN61</f>
        <v>4.2045345046635427</v>
      </c>
      <c r="AN65" s="78">
        <f>[6]S66!AO61</f>
        <v>0</v>
      </c>
      <c r="AO65" s="78">
        <f>[6]S66!AP61</f>
        <v>0</v>
      </c>
      <c r="AP65" s="78">
        <f>[6]S66!AQ61</f>
        <v>0</v>
      </c>
      <c r="AQ65" s="78">
        <f>[6]S66!AR61</f>
        <v>48.235492273201629</v>
      </c>
      <c r="AR65" s="78">
        <f>[6]S66!AS61</f>
        <v>0</v>
      </c>
      <c r="AS65" s="78">
        <f>[6]S66!AT61</f>
        <v>0</v>
      </c>
      <c r="AT65" s="78">
        <f>[6]S66!AU61</f>
        <v>0</v>
      </c>
      <c r="AU65" s="151">
        <f>[6]S66!AV61+[6]S66!AW61</f>
        <v>0</v>
      </c>
      <c r="AV65" s="78">
        <f>[6]S66!AX61</f>
        <v>0</v>
      </c>
      <c r="AW65" s="78">
        <f>[6]S66!AY61</f>
        <v>35.143939930508125</v>
      </c>
      <c r="AX65" s="78">
        <f>[6]S66!AZ61</f>
        <v>0</v>
      </c>
      <c r="AY65" s="78">
        <f>[6]S66!BA61</f>
        <v>136.3882288852472</v>
      </c>
      <c r="AZ65" s="78">
        <f>[6]S66!BB61</f>
        <v>20.010602796207962</v>
      </c>
      <c r="BA65" s="78">
        <f>[6]S66!BC61</f>
        <v>0</v>
      </c>
      <c r="BB65" s="78">
        <f>[6]S66!BD61</f>
        <v>0</v>
      </c>
      <c r="BC65" s="78">
        <f>[6]S66!BE61</f>
        <v>0</v>
      </c>
      <c r="BD65" s="78">
        <f>[6]S66!BF61</f>
        <v>13.47511191634012</v>
      </c>
      <c r="BE65" s="78">
        <f>[6]S66!BG61</f>
        <v>525.82457437999994</v>
      </c>
      <c r="BF65" s="78">
        <f>[6]S66!BH61</f>
        <v>80502.80949413577</v>
      </c>
      <c r="BG65" s="78">
        <f>[6]S66!BI61</f>
        <v>3.5285709088196642</v>
      </c>
      <c r="BH65" s="78">
        <f>[6]S66!BJ61</f>
        <v>55.407187764408462</v>
      </c>
      <c r="BI65" s="78">
        <f>[6]S66!BK61</f>
        <v>0</v>
      </c>
      <c r="BJ65" s="78">
        <f>[6]S66!BL61</f>
        <v>0</v>
      </c>
      <c r="BK65" s="78">
        <f>[6]S66!BM61</f>
        <v>584.32076813741207</v>
      </c>
      <c r="BL65" s="78">
        <f>[6]S66!BN61</f>
        <v>1.8785668477274551</v>
      </c>
      <c r="BM65" s="78">
        <f>[6]S66!BO61</f>
        <v>20.66679204436705</v>
      </c>
      <c r="BN65" s="78">
        <f>[6]S66!BP61</f>
        <v>0</v>
      </c>
      <c r="BO65" s="78">
        <f>[6]S66!BQ61</f>
        <v>0</v>
      </c>
      <c r="BP65" s="120">
        <f t="shared" si="0"/>
        <v>82145.399394209802</v>
      </c>
      <c r="BQ65" s="78">
        <f>[6]S66!BS61</f>
        <v>3931.4626783169151</v>
      </c>
      <c r="BR65" s="120">
        <f t="shared" si="1"/>
        <v>86076.86207252671</v>
      </c>
      <c r="BS65" s="78">
        <f>[6]S66!BV61</f>
        <v>0</v>
      </c>
      <c r="BT65" s="78">
        <f>[6]S66!BU61</f>
        <v>43.870100008041199</v>
      </c>
      <c r="BU65" s="122">
        <f t="shared" si="2"/>
        <v>86120.732172534757</v>
      </c>
      <c r="BX65" s="83"/>
    </row>
    <row r="66" spans="1:77">
      <c r="A66" s="31" t="s">
        <v>461</v>
      </c>
      <c r="B66" s="86" t="s">
        <v>388</v>
      </c>
      <c r="C66" s="86" t="s">
        <v>69</v>
      </c>
      <c r="D66" s="78">
        <f>[6]S66!E62</f>
        <v>0</v>
      </c>
      <c r="E66" s="78">
        <f>[6]S66!F62</f>
        <v>0</v>
      </c>
      <c r="F66" s="78">
        <f>[6]S66!G62</f>
        <v>0</v>
      </c>
      <c r="G66" s="78">
        <f>[6]S66!H62</f>
        <v>0</v>
      </c>
      <c r="H66" s="78">
        <f>[6]S66!I62</f>
        <v>0</v>
      </c>
      <c r="I66" s="78">
        <f>[6]S66!J62</f>
        <v>0</v>
      </c>
      <c r="J66" s="78">
        <f>[6]S66!K62</f>
        <v>0</v>
      </c>
      <c r="K66" s="78">
        <f>[6]S66!L62</f>
        <v>0</v>
      </c>
      <c r="L66" s="78">
        <f>[6]S66!M62</f>
        <v>0</v>
      </c>
      <c r="M66" s="78">
        <f>[6]S66!N62</f>
        <v>0</v>
      </c>
      <c r="N66" s="78">
        <f>[6]S66!O62</f>
        <v>0</v>
      </c>
      <c r="O66" s="78">
        <f>[6]S66!P62</f>
        <v>0</v>
      </c>
      <c r="P66" s="78">
        <f>[6]S66!Q62</f>
        <v>0</v>
      </c>
      <c r="Q66" s="78">
        <f>[6]S66!R62</f>
        <v>0</v>
      </c>
      <c r="R66" s="78">
        <f>[6]S66!S62</f>
        <v>0</v>
      </c>
      <c r="S66" s="78">
        <f>[6]S66!T62</f>
        <v>0</v>
      </c>
      <c r="T66" s="78">
        <f>[6]S66!U62</f>
        <v>0</v>
      </c>
      <c r="U66" s="78">
        <f>[6]S66!V62</f>
        <v>0</v>
      </c>
      <c r="V66" s="78">
        <f>[6]S66!W62</f>
        <v>0</v>
      </c>
      <c r="W66" s="78">
        <f>[6]S66!X62</f>
        <v>0</v>
      </c>
      <c r="X66" s="78">
        <f>[6]S66!Y62</f>
        <v>0</v>
      </c>
      <c r="Y66" s="78">
        <f>[6]S66!Z62</f>
        <v>743.42040730315921</v>
      </c>
      <c r="Z66" s="78">
        <f>[6]S66!AA62</f>
        <v>0</v>
      </c>
      <c r="AA66" s="78">
        <f>[6]S66!AB62</f>
        <v>0</v>
      </c>
      <c r="AB66" s="78">
        <f>[6]S66!AC62</f>
        <v>0</v>
      </c>
      <c r="AC66" s="78">
        <f>[6]S66!AD62</f>
        <v>0</v>
      </c>
      <c r="AD66" s="78">
        <f>[6]S66!AE62</f>
        <v>116.17614038620439</v>
      </c>
      <c r="AE66" s="78">
        <f>[6]S66!AF62</f>
        <v>0</v>
      </c>
      <c r="AF66" s="78">
        <f>[6]S66!AG62</f>
        <v>0</v>
      </c>
      <c r="AG66" s="78">
        <f>[6]S66!AH62</f>
        <v>206.179059819185</v>
      </c>
      <c r="AH66" s="78">
        <f>[6]S66!AI62</f>
        <v>7.4847199896526398E-2</v>
      </c>
      <c r="AI66" s="78">
        <f>[6]S66!AJ62</f>
        <v>0</v>
      </c>
      <c r="AJ66" s="78">
        <f>[6]S66!AK62</f>
        <v>0</v>
      </c>
      <c r="AK66" s="78">
        <f>[6]S66!AL62</f>
        <v>0</v>
      </c>
      <c r="AL66" s="78">
        <f>[6]S66!AM62</f>
        <v>0</v>
      </c>
      <c r="AM66" s="78">
        <f>[6]S66!AN62</f>
        <v>0</v>
      </c>
      <c r="AN66" s="78">
        <f>[6]S66!AO62</f>
        <v>0</v>
      </c>
      <c r="AO66" s="78">
        <f>[6]S66!AP62</f>
        <v>0</v>
      </c>
      <c r="AP66" s="78">
        <f>[6]S66!AQ62</f>
        <v>0</v>
      </c>
      <c r="AQ66" s="78">
        <f>[6]S66!AR62</f>
        <v>0</v>
      </c>
      <c r="AR66" s="78">
        <f>[6]S66!AS62</f>
        <v>0</v>
      </c>
      <c r="AS66" s="78">
        <f>[6]S66!AT62</f>
        <v>0</v>
      </c>
      <c r="AT66" s="78">
        <f>[6]S66!AU62</f>
        <v>0</v>
      </c>
      <c r="AU66" s="151">
        <f>[6]S66!AV62+[6]S66!AW62</f>
        <v>26.703013662162519</v>
      </c>
      <c r="AV66" s="78">
        <f>[6]S66!AX62</f>
        <v>0</v>
      </c>
      <c r="AW66" s="78">
        <f>[6]S66!AY62</f>
        <v>14.973204823884668</v>
      </c>
      <c r="AX66" s="78">
        <f>[6]S66!AZ62</f>
        <v>0</v>
      </c>
      <c r="AY66" s="78">
        <f>[6]S66!BA62</f>
        <v>0</v>
      </c>
      <c r="AZ66" s="78">
        <f>[6]S66!BB62</f>
        <v>2.105245</v>
      </c>
      <c r="BA66" s="78">
        <f>[6]S66!BC62</f>
        <v>0</v>
      </c>
      <c r="BB66" s="78">
        <f>[6]S66!BD62</f>
        <v>0</v>
      </c>
      <c r="BC66" s="78">
        <f>[6]S66!BE62</f>
        <v>0</v>
      </c>
      <c r="BD66" s="78">
        <f>[6]S66!BF62</f>
        <v>0</v>
      </c>
      <c r="BE66" s="78">
        <f>[6]S66!BG62</f>
        <v>205.32741718000003</v>
      </c>
      <c r="BF66" s="78">
        <f>[6]S66!BH62</f>
        <v>2.0292107548418143</v>
      </c>
      <c r="BG66" s="78">
        <f>[6]S66!BI62</f>
        <v>99928.608870286465</v>
      </c>
      <c r="BH66" s="78">
        <f>[6]S66!BJ62</f>
        <v>18.857111677937368</v>
      </c>
      <c r="BI66" s="78">
        <f>[6]S66!BK62</f>
        <v>0</v>
      </c>
      <c r="BJ66" s="78">
        <f>[6]S66!BL62</f>
        <v>23.644096623047268</v>
      </c>
      <c r="BK66" s="78">
        <f>[6]S66!BM62</f>
        <v>478.638762299576</v>
      </c>
      <c r="BL66" s="78">
        <f>[6]S66!BN62</f>
        <v>0</v>
      </c>
      <c r="BM66" s="78">
        <f>[6]S66!BO62</f>
        <v>79.784841522943026</v>
      </c>
      <c r="BN66" s="78">
        <f>[6]S66!BP62</f>
        <v>0</v>
      </c>
      <c r="BO66" s="78">
        <f>[6]S66!BQ62</f>
        <v>0</v>
      </c>
      <c r="BP66" s="120">
        <f t="shared" si="0"/>
        <v>101846.5222285393</v>
      </c>
      <c r="BQ66" s="78">
        <f>[6]S66!BS62</f>
        <v>128.7493057844593</v>
      </c>
      <c r="BR66" s="120">
        <f t="shared" si="1"/>
        <v>101975.27153432375</v>
      </c>
      <c r="BS66" s="78">
        <f>[6]S66!BV62</f>
        <v>0</v>
      </c>
      <c r="BT66" s="78">
        <f>[6]S66!BU62</f>
        <v>186.51535130036814</v>
      </c>
      <c r="BU66" s="122">
        <f t="shared" si="2"/>
        <v>102161.78688562413</v>
      </c>
      <c r="BX66" s="83"/>
    </row>
    <row r="67" spans="1:77">
      <c r="A67" s="31" t="s">
        <v>462</v>
      </c>
      <c r="B67" s="86" t="s">
        <v>389</v>
      </c>
      <c r="C67" s="86" t="s">
        <v>159</v>
      </c>
      <c r="D67" s="78">
        <f>[6]S66!E63</f>
        <v>0</v>
      </c>
      <c r="E67" s="78">
        <f>[6]S66!F63</f>
        <v>0</v>
      </c>
      <c r="F67" s="78">
        <f>[6]S66!G63</f>
        <v>0</v>
      </c>
      <c r="G67" s="78">
        <f>[6]S66!H63</f>
        <v>0</v>
      </c>
      <c r="H67" s="78">
        <f>[6]S66!I63</f>
        <v>0</v>
      </c>
      <c r="I67" s="78">
        <f>[6]S66!J63</f>
        <v>0</v>
      </c>
      <c r="J67" s="78">
        <f>[6]S66!K63</f>
        <v>0</v>
      </c>
      <c r="K67" s="78">
        <f>[6]S66!L63</f>
        <v>0</v>
      </c>
      <c r="L67" s="78">
        <f>[6]S66!M63</f>
        <v>0</v>
      </c>
      <c r="M67" s="78">
        <f>[6]S66!N63</f>
        <v>0</v>
      </c>
      <c r="N67" s="78">
        <f>[6]S66!O63</f>
        <v>0</v>
      </c>
      <c r="O67" s="78">
        <f>[6]S66!P63</f>
        <v>0</v>
      </c>
      <c r="P67" s="78">
        <f>[6]S66!Q63</f>
        <v>0</v>
      </c>
      <c r="Q67" s="78">
        <f>[6]S66!R63</f>
        <v>0</v>
      </c>
      <c r="R67" s="78">
        <f>[6]S66!S63</f>
        <v>0</v>
      </c>
      <c r="S67" s="78">
        <f>[6]S66!T63</f>
        <v>0</v>
      </c>
      <c r="T67" s="78">
        <f>[6]S66!U63</f>
        <v>0</v>
      </c>
      <c r="U67" s="78">
        <f>[6]S66!V63</f>
        <v>0</v>
      </c>
      <c r="V67" s="78">
        <f>[6]S66!W63</f>
        <v>0</v>
      </c>
      <c r="W67" s="78">
        <f>[6]S66!X63</f>
        <v>0</v>
      </c>
      <c r="X67" s="78">
        <f>[6]S66!Y63</f>
        <v>0</v>
      </c>
      <c r="Y67" s="78">
        <f>[6]S66!Z63</f>
        <v>0</v>
      </c>
      <c r="Z67" s="78">
        <f>[6]S66!AA63</f>
        <v>0</v>
      </c>
      <c r="AA67" s="78">
        <f>[6]S66!AB63</f>
        <v>0</v>
      </c>
      <c r="AB67" s="78">
        <f>[6]S66!AC63</f>
        <v>0</v>
      </c>
      <c r="AC67" s="78">
        <f>[6]S66!AD63</f>
        <v>0</v>
      </c>
      <c r="AD67" s="78">
        <f>[6]S66!AE63</f>
        <v>0</v>
      </c>
      <c r="AE67" s="78">
        <f>[6]S66!AF63</f>
        <v>0</v>
      </c>
      <c r="AF67" s="78">
        <f>[6]S66!AG63</f>
        <v>0</v>
      </c>
      <c r="AG67" s="78">
        <f>[6]S66!AH63</f>
        <v>0</v>
      </c>
      <c r="AH67" s="78">
        <f>[6]S66!AI63</f>
        <v>0</v>
      </c>
      <c r="AI67" s="78">
        <f>[6]S66!AJ63</f>
        <v>0</v>
      </c>
      <c r="AJ67" s="78">
        <f>[6]S66!AK63</f>
        <v>0</v>
      </c>
      <c r="AK67" s="78">
        <f>[6]S66!AL63</f>
        <v>0</v>
      </c>
      <c r="AL67" s="78">
        <f>[6]S66!AM63</f>
        <v>0</v>
      </c>
      <c r="AM67" s="78">
        <f>[6]S66!AN63</f>
        <v>0</v>
      </c>
      <c r="AN67" s="78">
        <f>[6]S66!AO63</f>
        <v>0</v>
      </c>
      <c r="AO67" s="78">
        <f>[6]S66!AP63</f>
        <v>0</v>
      </c>
      <c r="AP67" s="78">
        <f>[6]S66!AQ63</f>
        <v>0</v>
      </c>
      <c r="AQ67" s="78">
        <f>[6]S66!AR63</f>
        <v>0</v>
      </c>
      <c r="AR67" s="78">
        <f>[6]S66!AS63</f>
        <v>0</v>
      </c>
      <c r="AS67" s="78">
        <f>[6]S66!AT63</f>
        <v>0</v>
      </c>
      <c r="AT67" s="78">
        <f>[6]S66!AU63</f>
        <v>0</v>
      </c>
      <c r="AU67" s="151">
        <f>[6]S66!AV63+[6]S66!AW63</f>
        <v>0</v>
      </c>
      <c r="AV67" s="78">
        <f>[6]S66!AX63</f>
        <v>15.896191646627118</v>
      </c>
      <c r="AW67" s="78">
        <f>[6]S66!AY63</f>
        <v>0</v>
      </c>
      <c r="AX67" s="78">
        <f>[6]S66!AZ63</f>
        <v>0</v>
      </c>
      <c r="AY67" s="78">
        <f>[6]S66!BA63</f>
        <v>0</v>
      </c>
      <c r="AZ67" s="78">
        <f>[6]S66!BB63</f>
        <v>0</v>
      </c>
      <c r="BA67" s="78">
        <f>[6]S66!BC63</f>
        <v>0</v>
      </c>
      <c r="BB67" s="78">
        <f>[6]S66!BD63</f>
        <v>0</v>
      </c>
      <c r="BC67" s="78">
        <f>[6]S66!BE63</f>
        <v>0</v>
      </c>
      <c r="BD67" s="78">
        <f>[6]S66!BF63</f>
        <v>0</v>
      </c>
      <c r="BE67" s="78">
        <f>[6]S66!BG63</f>
        <v>0</v>
      </c>
      <c r="BF67" s="78">
        <f>[6]S66!BH63</f>
        <v>99.09930804290093</v>
      </c>
      <c r="BG67" s="78">
        <f>[6]S66!BI63</f>
        <v>22.895547268328453</v>
      </c>
      <c r="BH67" s="78">
        <f>[6]S66!BJ63</f>
        <v>4578.4572209130001</v>
      </c>
      <c r="BI67" s="78">
        <f>[6]S66!BK63</f>
        <v>0</v>
      </c>
      <c r="BJ67" s="78">
        <f>[6]S66!BL63</f>
        <v>0</v>
      </c>
      <c r="BK67" s="78">
        <f>[6]S66!BM63</f>
        <v>0</v>
      </c>
      <c r="BL67" s="78">
        <f>[6]S66!BN63</f>
        <v>0</v>
      </c>
      <c r="BM67" s="78">
        <f>[6]S66!BO63</f>
        <v>0</v>
      </c>
      <c r="BN67" s="78">
        <f>[6]S66!BP63</f>
        <v>0</v>
      </c>
      <c r="BO67" s="78">
        <f>[6]S66!BQ63</f>
        <v>0</v>
      </c>
      <c r="BP67" s="120">
        <f t="shared" si="0"/>
        <v>4716.3482678708569</v>
      </c>
      <c r="BQ67" s="78">
        <f>[6]S66!BS63</f>
        <v>0</v>
      </c>
      <c r="BR67" s="120">
        <f t="shared" si="1"/>
        <v>4716.3482678708569</v>
      </c>
      <c r="BS67" s="78">
        <f>[6]S66!BV63</f>
        <v>0</v>
      </c>
      <c r="BT67" s="78">
        <f>[6]S66!BU63</f>
        <v>1.4557938606581349</v>
      </c>
      <c r="BU67" s="122">
        <f t="shared" si="2"/>
        <v>4717.8040617315155</v>
      </c>
      <c r="BX67" s="83"/>
    </row>
    <row r="68" spans="1:77">
      <c r="A68" s="31" t="s">
        <v>463</v>
      </c>
      <c r="B68" s="143" t="s">
        <v>390</v>
      </c>
      <c r="C68" s="87" t="s">
        <v>160</v>
      </c>
      <c r="D68" s="78">
        <f>[6]S66!E64</f>
        <v>0</v>
      </c>
      <c r="E68" s="78">
        <f>[6]S66!F64</f>
        <v>0</v>
      </c>
      <c r="F68" s="78">
        <f>[6]S66!G64</f>
        <v>0</v>
      </c>
      <c r="G68" s="78">
        <f>[6]S66!H64</f>
        <v>0</v>
      </c>
      <c r="H68" s="78">
        <f>[6]S66!I64</f>
        <v>0</v>
      </c>
      <c r="I68" s="78">
        <f>[6]S66!J64</f>
        <v>0</v>
      </c>
      <c r="J68" s="78">
        <f>[6]S66!K64</f>
        <v>0</v>
      </c>
      <c r="K68" s="78">
        <f>[6]S66!L64</f>
        <v>0</v>
      </c>
      <c r="L68" s="78">
        <f>[6]S66!M64</f>
        <v>0</v>
      </c>
      <c r="M68" s="78">
        <f>[6]S66!N64</f>
        <v>0</v>
      </c>
      <c r="N68" s="78">
        <f>[6]S66!O64</f>
        <v>0</v>
      </c>
      <c r="O68" s="78">
        <f>[6]S66!P64</f>
        <v>0</v>
      </c>
      <c r="P68" s="78">
        <f>[6]S66!Q64</f>
        <v>0</v>
      </c>
      <c r="Q68" s="78">
        <f>[6]S66!R64</f>
        <v>0</v>
      </c>
      <c r="R68" s="78">
        <f>[6]S66!S64</f>
        <v>0</v>
      </c>
      <c r="S68" s="78">
        <f>[6]S66!T64</f>
        <v>0</v>
      </c>
      <c r="T68" s="78">
        <f>[6]S66!U64</f>
        <v>0</v>
      </c>
      <c r="U68" s="78">
        <f>[6]S66!V64</f>
        <v>0</v>
      </c>
      <c r="V68" s="78">
        <f>[6]S66!W64</f>
        <v>0</v>
      </c>
      <c r="W68" s="78">
        <f>[6]S66!X64</f>
        <v>0</v>
      </c>
      <c r="X68" s="78">
        <f>[6]S66!Y64</f>
        <v>0</v>
      </c>
      <c r="Y68" s="78">
        <f>[6]S66!Z64</f>
        <v>0</v>
      </c>
      <c r="Z68" s="78">
        <f>[6]S66!AA64</f>
        <v>0</v>
      </c>
      <c r="AA68" s="78">
        <f>[6]S66!AB64</f>
        <v>0</v>
      </c>
      <c r="AB68" s="78">
        <f>[6]S66!AC64</f>
        <v>0</v>
      </c>
      <c r="AC68" s="78">
        <f>[6]S66!AD64</f>
        <v>0</v>
      </c>
      <c r="AD68" s="78">
        <f>[6]S66!AE64</f>
        <v>0</v>
      </c>
      <c r="AE68" s="78">
        <f>[6]S66!AF64</f>
        <v>0</v>
      </c>
      <c r="AF68" s="78">
        <f>[6]S66!AG64</f>
        <v>0</v>
      </c>
      <c r="AG68" s="78">
        <f>[6]S66!AH64</f>
        <v>8.8972266456805507</v>
      </c>
      <c r="AH68" s="78">
        <f>[6]S66!AI64</f>
        <v>0</v>
      </c>
      <c r="AI68" s="78">
        <f>[6]S66!AJ64</f>
        <v>0</v>
      </c>
      <c r="AJ68" s="78">
        <f>[6]S66!AK64</f>
        <v>0</v>
      </c>
      <c r="AK68" s="78">
        <f>[6]S66!AL64</f>
        <v>0</v>
      </c>
      <c r="AL68" s="78">
        <f>[6]S66!AM64</f>
        <v>0</v>
      </c>
      <c r="AM68" s="78">
        <f>[6]S66!AN64</f>
        <v>27.702859070352872</v>
      </c>
      <c r="AN68" s="78">
        <f>[6]S66!AO64</f>
        <v>0</v>
      </c>
      <c r="AO68" s="78">
        <f>[6]S66!AP64</f>
        <v>0.58911989916764174</v>
      </c>
      <c r="AP68" s="78">
        <f>[6]S66!AQ64</f>
        <v>0</v>
      </c>
      <c r="AQ68" s="78">
        <f>[6]S66!AR64</f>
        <v>0</v>
      </c>
      <c r="AR68" s="78">
        <f>[6]S66!AS64</f>
        <v>0</v>
      </c>
      <c r="AS68" s="78">
        <f>[6]S66!AT64</f>
        <v>0</v>
      </c>
      <c r="AT68" s="78">
        <f>[6]S66!AU64</f>
        <v>0</v>
      </c>
      <c r="AU68" s="151">
        <f>[6]S66!AV64+[6]S66!AW64</f>
        <v>0</v>
      </c>
      <c r="AV68" s="78">
        <f>[6]S66!AX64</f>
        <v>0</v>
      </c>
      <c r="AW68" s="78">
        <f>[6]S66!AY64</f>
        <v>0</v>
      </c>
      <c r="AX68" s="78">
        <f>[6]S66!AZ64</f>
        <v>0</v>
      </c>
      <c r="AY68" s="78">
        <f>[6]S66!BA64</f>
        <v>0</v>
      </c>
      <c r="AZ68" s="78">
        <f>[6]S66!BB64</f>
        <v>0</v>
      </c>
      <c r="BA68" s="78">
        <f>[6]S66!BC64</f>
        <v>0</v>
      </c>
      <c r="BB68" s="78">
        <f>[6]S66!BD64</f>
        <v>0</v>
      </c>
      <c r="BC68" s="78">
        <f>[6]S66!BE64</f>
        <v>0</v>
      </c>
      <c r="BD68" s="78">
        <f>[6]S66!BF64</f>
        <v>451.78716826193033</v>
      </c>
      <c r="BE68" s="78">
        <f>[6]S66!BG64</f>
        <v>126.56941499999999</v>
      </c>
      <c r="BF68" s="78">
        <f>[6]S66!BH64</f>
        <v>1.5224</v>
      </c>
      <c r="BG68" s="78">
        <f>[6]S66!BI64</f>
        <v>0</v>
      </c>
      <c r="BH68" s="78">
        <f>[6]S66!BJ64</f>
        <v>0</v>
      </c>
      <c r="BI68" s="78">
        <f>[6]S66!BK64</f>
        <v>15609.819319426582</v>
      </c>
      <c r="BJ68" s="78">
        <f>[6]S66!BL64</f>
        <v>2.1754146542576835</v>
      </c>
      <c r="BK68" s="78">
        <f>[6]S66!BM64</f>
        <v>3604.9800111071181</v>
      </c>
      <c r="BL68" s="78">
        <f>[6]S66!BN64</f>
        <v>11.655435194929119</v>
      </c>
      <c r="BM68" s="78">
        <f>[6]S66!BO64</f>
        <v>0.59006350214794889</v>
      </c>
      <c r="BN68" s="78">
        <f>[6]S66!BP64</f>
        <v>0</v>
      </c>
      <c r="BO68" s="78">
        <f>[6]S66!BQ64</f>
        <v>0</v>
      </c>
      <c r="BP68" s="120">
        <f t="shared" si="0"/>
        <v>19846.288432762165</v>
      </c>
      <c r="BQ68" s="78">
        <f>[6]S66!BS64</f>
        <v>3598.648877884038</v>
      </c>
      <c r="BR68" s="120">
        <f t="shared" si="1"/>
        <v>23444.937310646204</v>
      </c>
      <c r="BS68" s="78">
        <f>[6]S66!BV64</f>
        <v>212.95880431790877</v>
      </c>
      <c r="BT68" s="78">
        <f>[6]S66!BU64</f>
        <v>2237.7415103722337</v>
      </c>
      <c r="BU68" s="122">
        <f t="shared" si="2"/>
        <v>25895.637625336349</v>
      </c>
      <c r="BX68" s="83"/>
    </row>
    <row r="69" spans="1:77">
      <c r="A69" s="31" t="s">
        <v>464</v>
      </c>
      <c r="B69" s="86" t="s">
        <v>351</v>
      </c>
      <c r="C69" s="86" t="s">
        <v>161</v>
      </c>
      <c r="D69" s="78">
        <f>[6]S66!E65</f>
        <v>0</v>
      </c>
      <c r="E69" s="78">
        <f>[6]S66!F65</f>
        <v>0</v>
      </c>
      <c r="F69" s="78">
        <f>[6]S66!G65</f>
        <v>0</v>
      </c>
      <c r="G69" s="78">
        <f>[6]S66!H65</f>
        <v>4.7008197959605704</v>
      </c>
      <c r="H69" s="78">
        <f>[6]S66!I65</f>
        <v>0</v>
      </c>
      <c r="I69" s="78">
        <f>[6]S66!J65</f>
        <v>0</v>
      </c>
      <c r="J69" s="78">
        <f>[6]S66!K65</f>
        <v>0</v>
      </c>
      <c r="K69" s="78">
        <f>[6]S66!L65</f>
        <v>0</v>
      </c>
      <c r="L69" s="78">
        <f>[6]S66!M65</f>
        <v>0</v>
      </c>
      <c r="M69" s="78">
        <f>[6]S66!N65</f>
        <v>0</v>
      </c>
      <c r="N69" s="78">
        <f>[6]S66!O65</f>
        <v>0</v>
      </c>
      <c r="O69" s="78">
        <f>[6]S66!P65</f>
        <v>0</v>
      </c>
      <c r="P69" s="78">
        <f>[6]S66!Q65</f>
        <v>0</v>
      </c>
      <c r="Q69" s="78">
        <f>[6]S66!R65</f>
        <v>0</v>
      </c>
      <c r="R69" s="78">
        <f>[6]S66!S65</f>
        <v>0</v>
      </c>
      <c r="S69" s="78">
        <f>[6]S66!T65</f>
        <v>0</v>
      </c>
      <c r="T69" s="78">
        <f>[6]S66!U65</f>
        <v>0</v>
      </c>
      <c r="U69" s="78">
        <f>[6]S66!V65</f>
        <v>0</v>
      </c>
      <c r="V69" s="78">
        <f>[6]S66!W65</f>
        <v>0</v>
      </c>
      <c r="W69" s="78">
        <f>[6]S66!X65</f>
        <v>0</v>
      </c>
      <c r="X69" s="78">
        <f>[6]S66!Y65</f>
        <v>0</v>
      </c>
      <c r="Y69" s="78">
        <f>[6]S66!Z65</f>
        <v>0</v>
      </c>
      <c r="Z69" s="78">
        <f>[6]S66!AA65</f>
        <v>0</v>
      </c>
      <c r="AA69" s="78">
        <f>[6]S66!AB65</f>
        <v>0</v>
      </c>
      <c r="AB69" s="78">
        <f>[6]S66!AC65</f>
        <v>0</v>
      </c>
      <c r="AC69" s="78">
        <f>[6]S66!AD65</f>
        <v>0</v>
      </c>
      <c r="AD69" s="78">
        <f>[6]S66!AE65</f>
        <v>0</v>
      </c>
      <c r="AE69" s="78">
        <f>[6]S66!AF65</f>
        <v>0</v>
      </c>
      <c r="AF69" s="78">
        <f>[6]S66!AG65</f>
        <v>58.552190247036506</v>
      </c>
      <c r="AG69" s="78">
        <f>[6]S66!AH65</f>
        <v>0</v>
      </c>
      <c r="AH69" s="78">
        <f>[6]S66!AI65</f>
        <v>0</v>
      </c>
      <c r="AI69" s="78">
        <f>[6]S66!AJ65</f>
        <v>0</v>
      </c>
      <c r="AJ69" s="78">
        <f>[6]S66!AK65</f>
        <v>0</v>
      </c>
      <c r="AK69" s="78">
        <f>[6]S66!AL65</f>
        <v>0</v>
      </c>
      <c r="AL69" s="78">
        <f>[6]S66!AM65</f>
        <v>0</v>
      </c>
      <c r="AM69" s="78">
        <f>[6]S66!AN65</f>
        <v>21.048714202025749</v>
      </c>
      <c r="AN69" s="78">
        <f>[6]S66!AO65</f>
        <v>0</v>
      </c>
      <c r="AO69" s="78">
        <f>[6]S66!AP65</f>
        <v>0</v>
      </c>
      <c r="AP69" s="78">
        <f>[6]S66!AQ65</f>
        <v>0</v>
      </c>
      <c r="AQ69" s="78">
        <f>[6]S66!AR65</f>
        <v>0</v>
      </c>
      <c r="AR69" s="78">
        <f>[6]S66!AS65</f>
        <v>0</v>
      </c>
      <c r="AS69" s="78">
        <f>[6]S66!AT65</f>
        <v>0</v>
      </c>
      <c r="AT69" s="78">
        <f>[6]S66!AU65</f>
        <v>0</v>
      </c>
      <c r="AU69" s="151">
        <f>[6]S66!AV65+[6]S66!AW65</f>
        <v>0</v>
      </c>
      <c r="AV69" s="78">
        <f>[6]S66!AX65</f>
        <v>0</v>
      </c>
      <c r="AW69" s="78">
        <f>[6]S66!AY65</f>
        <v>0</v>
      </c>
      <c r="AX69" s="78">
        <f>[6]S66!AZ65</f>
        <v>0</v>
      </c>
      <c r="AY69" s="78">
        <f>[6]S66!BA65</f>
        <v>0</v>
      </c>
      <c r="AZ69" s="78">
        <f>[6]S66!BB65</f>
        <v>0</v>
      </c>
      <c r="BA69" s="78">
        <f>[6]S66!BC65</f>
        <v>0</v>
      </c>
      <c r="BB69" s="78">
        <f>[6]S66!BD65</f>
        <v>0</v>
      </c>
      <c r="BC69" s="78">
        <f>[6]S66!BE65</f>
        <v>0</v>
      </c>
      <c r="BD69" s="78">
        <f>[6]S66!BF65</f>
        <v>12.406219897165188</v>
      </c>
      <c r="BE69" s="78">
        <f>[6]S66!BG65</f>
        <v>5.11E-2</v>
      </c>
      <c r="BF69" s="78">
        <f>[6]S66!BH65</f>
        <v>2.3148583382473347</v>
      </c>
      <c r="BG69" s="78">
        <f>[6]S66!BI65</f>
        <v>0</v>
      </c>
      <c r="BH69" s="78">
        <f>[6]S66!BJ65</f>
        <v>0</v>
      </c>
      <c r="BI69" s="78">
        <f>[6]S66!BK65</f>
        <v>0</v>
      </c>
      <c r="BJ69" s="78">
        <f>[6]S66!BL65</f>
        <v>8657.4304355280201</v>
      </c>
      <c r="BK69" s="78">
        <f>[6]S66!BM65</f>
        <v>392.43776834332681</v>
      </c>
      <c r="BL69" s="78">
        <f>[6]S66!BN65</f>
        <v>0</v>
      </c>
      <c r="BM69" s="78">
        <f>[6]S66!BO65</f>
        <v>6.3255778728206042</v>
      </c>
      <c r="BN69" s="78">
        <f>[6]S66!BP65</f>
        <v>0</v>
      </c>
      <c r="BO69" s="78">
        <f>[6]S66!BQ65</f>
        <v>0</v>
      </c>
      <c r="BP69" s="120">
        <f t="shared" si="0"/>
        <v>9155.2676842246019</v>
      </c>
      <c r="BQ69" s="78">
        <f>[6]S66!BS65</f>
        <v>17391.74196491429</v>
      </c>
      <c r="BR69" s="120">
        <f t="shared" si="1"/>
        <v>26547.00964913889</v>
      </c>
      <c r="BS69" s="78">
        <f>[6]S66!BV65</f>
        <v>0</v>
      </c>
      <c r="BT69" s="78">
        <f>[6]S66!BU65</f>
        <v>120.4111453638922</v>
      </c>
      <c r="BU69" s="122">
        <f t="shared" si="2"/>
        <v>26667.420794502781</v>
      </c>
      <c r="BX69" s="83"/>
    </row>
    <row r="70" spans="1:77">
      <c r="A70" s="31" t="s">
        <v>465</v>
      </c>
      <c r="B70" s="86" t="s">
        <v>391</v>
      </c>
      <c r="C70" s="86" t="s">
        <v>162</v>
      </c>
      <c r="D70" s="78">
        <f>[6]S66!E66</f>
        <v>0</v>
      </c>
      <c r="E70" s="78">
        <f>[6]S66!F66</f>
        <v>0</v>
      </c>
      <c r="F70" s="78">
        <f>[6]S66!G66</f>
        <v>0</v>
      </c>
      <c r="G70" s="78">
        <f>[6]S66!H66</f>
        <v>0</v>
      </c>
      <c r="H70" s="78">
        <f>[6]S66!I66</f>
        <v>0</v>
      </c>
      <c r="I70" s="78">
        <f>[6]S66!J66</f>
        <v>0</v>
      </c>
      <c r="J70" s="78">
        <f>[6]S66!K66</f>
        <v>0</v>
      </c>
      <c r="K70" s="78">
        <f>[6]S66!L66</f>
        <v>0</v>
      </c>
      <c r="L70" s="78">
        <f>[6]S66!M66</f>
        <v>0</v>
      </c>
      <c r="M70" s="78">
        <f>[6]S66!N66</f>
        <v>0</v>
      </c>
      <c r="N70" s="78">
        <f>[6]S66!O66</f>
        <v>0</v>
      </c>
      <c r="O70" s="78">
        <f>[6]S66!P66</f>
        <v>0</v>
      </c>
      <c r="P70" s="78">
        <f>[6]S66!Q66</f>
        <v>0</v>
      </c>
      <c r="Q70" s="78">
        <f>[6]S66!R66</f>
        <v>0</v>
      </c>
      <c r="R70" s="78">
        <f>[6]S66!S66</f>
        <v>0</v>
      </c>
      <c r="S70" s="78">
        <f>[6]S66!T66</f>
        <v>0</v>
      </c>
      <c r="T70" s="78">
        <f>[6]S66!U66</f>
        <v>0</v>
      </c>
      <c r="U70" s="78">
        <f>[6]S66!V66</f>
        <v>0</v>
      </c>
      <c r="V70" s="78">
        <f>[6]S66!W66</f>
        <v>0</v>
      </c>
      <c r="W70" s="78">
        <f>[6]S66!X66</f>
        <v>0</v>
      </c>
      <c r="X70" s="78">
        <f>[6]S66!Y66</f>
        <v>0</v>
      </c>
      <c r="Y70" s="78">
        <f>[6]S66!Z66</f>
        <v>0</v>
      </c>
      <c r="Z70" s="78">
        <f>[6]S66!AA66</f>
        <v>0</v>
      </c>
      <c r="AA70" s="78">
        <f>[6]S66!AB66</f>
        <v>0</v>
      </c>
      <c r="AB70" s="78">
        <f>[6]S66!AC66</f>
        <v>0</v>
      </c>
      <c r="AC70" s="78">
        <f>[6]S66!AD66</f>
        <v>0</v>
      </c>
      <c r="AD70" s="78">
        <f>[6]S66!AE66</f>
        <v>0</v>
      </c>
      <c r="AE70" s="78">
        <f>[6]S66!AF66</f>
        <v>0</v>
      </c>
      <c r="AF70" s="78">
        <f>[6]S66!AG66</f>
        <v>0</v>
      </c>
      <c r="AG70" s="78">
        <f>[6]S66!AH66</f>
        <v>0</v>
      </c>
      <c r="AH70" s="78">
        <f>[6]S66!AI66</f>
        <v>0</v>
      </c>
      <c r="AI70" s="78">
        <f>[6]S66!AJ66</f>
        <v>0</v>
      </c>
      <c r="AJ70" s="78">
        <f>[6]S66!AK66</f>
        <v>0</v>
      </c>
      <c r="AK70" s="78">
        <f>[6]S66!AL66</f>
        <v>0</v>
      </c>
      <c r="AL70" s="78">
        <f>[6]S66!AM66</f>
        <v>0</v>
      </c>
      <c r="AM70" s="78">
        <f>[6]S66!AN66</f>
        <v>0</v>
      </c>
      <c r="AN70" s="78">
        <f>[6]S66!AO66</f>
        <v>0</v>
      </c>
      <c r="AO70" s="78">
        <f>[6]S66!AP66</f>
        <v>0</v>
      </c>
      <c r="AP70" s="78">
        <f>[6]S66!AQ66</f>
        <v>0</v>
      </c>
      <c r="AQ70" s="78">
        <f>[6]S66!AR66</f>
        <v>0</v>
      </c>
      <c r="AR70" s="78">
        <f>[6]S66!AS66</f>
        <v>0</v>
      </c>
      <c r="AS70" s="78">
        <f>[6]S66!AT66</f>
        <v>0</v>
      </c>
      <c r="AT70" s="78">
        <f>[6]S66!AU66</f>
        <v>0</v>
      </c>
      <c r="AU70" s="151">
        <f>[6]S66!AV66+[6]S66!AW66</f>
        <v>0</v>
      </c>
      <c r="AV70" s="78">
        <f>[6]S66!AX66</f>
        <v>0</v>
      </c>
      <c r="AW70" s="78">
        <f>[6]S66!AY66</f>
        <v>0</v>
      </c>
      <c r="AX70" s="78">
        <f>[6]S66!AZ66</f>
        <v>0</v>
      </c>
      <c r="AY70" s="78">
        <f>[6]S66!BA66</f>
        <v>0</v>
      </c>
      <c r="AZ70" s="78">
        <f>[6]S66!BB66</f>
        <v>0</v>
      </c>
      <c r="BA70" s="78">
        <f>[6]S66!BC66</f>
        <v>0</v>
      </c>
      <c r="BB70" s="78">
        <f>[6]S66!BD66</f>
        <v>0</v>
      </c>
      <c r="BC70" s="78">
        <f>[6]S66!BE66</f>
        <v>0</v>
      </c>
      <c r="BD70" s="78">
        <f>[6]S66!BF66</f>
        <v>0</v>
      </c>
      <c r="BE70" s="78">
        <f>[6]S66!BG66</f>
        <v>18.23459025</v>
      </c>
      <c r="BF70" s="78">
        <f>[6]S66!BH66</f>
        <v>0</v>
      </c>
      <c r="BG70" s="78">
        <f>[6]S66!BI66</f>
        <v>0</v>
      </c>
      <c r="BH70" s="78">
        <f>[6]S66!BJ66</f>
        <v>0</v>
      </c>
      <c r="BI70" s="78">
        <f>[6]S66!BK66</f>
        <v>0</v>
      </c>
      <c r="BJ70" s="78">
        <f>[6]S66!BL66</f>
        <v>0</v>
      </c>
      <c r="BK70" s="78">
        <f>[6]S66!BM66</f>
        <v>11301.205727003247</v>
      </c>
      <c r="BL70" s="78">
        <f>[6]S66!BN66</f>
        <v>0</v>
      </c>
      <c r="BM70" s="78">
        <f>[6]S66!BO66</f>
        <v>0</v>
      </c>
      <c r="BN70" s="78">
        <f>[6]S66!BP66</f>
        <v>0</v>
      </c>
      <c r="BO70" s="78">
        <f>[6]S66!BQ66</f>
        <v>0</v>
      </c>
      <c r="BP70" s="120">
        <f t="shared" si="0"/>
        <v>11319.440317253247</v>
      </c>
      <c r="BQ70" s="78">
        <f>[6]S66!BS66</f>
        <v>0</v>
      </c>
      <c r="BR70" s="120">
        <f t="shared" si="1"/>
        <v>11319.440317253247</v>
      </c>
      <c r="BS70" s="78">
        <f>[6]S66!BV66</f>
        <v>0</v>
      </c>
      <c r="BT70" s="78">
        <f>[6]S66!BU66</f>
        <v>22.273800318105916</v>
      </c>
      <c r="BU70" s="122">
        <f t="shared" si="2"/>
        <v>11341.714117571353</v>
      </c>
      <c r="BX70" s="83"/>
    </row>
    <row r="71" spans="1:77">
      <c r="A71" s="31" t="s">
        <v>466</v>
      </c>
      <c r="B71" s="86" t="s">
        <v>392</v>
      </c>
      <c r="C71" s="86" t="s">
        <v>163</v>
      </c>
      <c r="D71" s="78">
        <f>[6]S66!E67</f>
        <v>0</v>
      </c>
      <c r="E71" s="78">
        <f>[6]S66!F67</f>
        <v>0</v>
      </c>
      <c r="F71" s="78">
        <f>[6]S66!G67</f>
        <v>0</v>
      </c>
      <c r="G71" s="78">
        <f>[6]S66!H67</f>
        <v>0</v>
      </c>
      <c r="H71" s="78">
        <f>[6]S66!I67</f>
        <v>0</v>
      </c>
      <c r="I71" s="78">
        <f>[6]S66!J67</f>
        <v>181.93722136226847</v>
      </c>
      <c r="J71" s="78">
        <f>[6]S66!K67</f>
        <v>1.5880408392420913</v>
      </c>
      <c r="K71" s="78">
        <f>[6]S66!L67</f>
        <v>0</v>
      </c>
      <c r="L71" s="78">
        <f>[6]S66!M67</f>
        <v>0</v>
      </c>
      <c r="M71" s="78">
        <f>[6]S66!N67</f>
        <v>0</v>
      </c>
      <c r="N71" s="78">
        <f>[6]S66!O67</f>
        <v>0</v>
      </c>
      <c r="O71" s="78">
        <f>[6]S66!P67</f>
        <v>0</v>
      </c>
      <c r="P71" s="78">
        <f>[6]S66!Q67</f>
        <v>0</v>
      </c>
      <c r="Q71" s="78">
        <f>[6]S66!R67</f>
        <v>0</v>
      </c>
      <c r="R71" s="78">
        <f>[6]S66!S67</f>
        <v>0</v>
      </c>
      <c r="S71" s="78">
        <f>[6]S66!T67</f>
        <v>0</v>
      </c>
      <c r="T71" s="78">
        <f>[6]S66!U67</f>
        <v>0</v>
      </c>
      <c r="U71" s="78">
        <f>[6]S66!V67</f>
        <v>0</v>
      </c>
      <c r="V71" s="78">
        <f>[6]S66!W67</f>
        <v>0</v>
      </c>
      <c r="W71" s="78">
        <f>[6]S66!X67</f>
        <v>0</v>
      </c>
      <c r="X71" s="78">
        <f>[6]S66!Y67</f>
        <v>0</v>
      </c>
      <c r="Y71" s="78">
        <f>[6]S66!Z67</f>
        <v>0</v>
      </c>
      <c r="Z71" s="78">
        <f>[6]S66!AA67</f>
        <v>0</v>
      </c>
      <c r="AA71" s="78">
        <f>[6]S66!AB67</f>
        <v>0</v>
      </c>
      <c r="AB71" s="78">
        <f>[6]S66!AC67</f>
        <v>0</v>
      </c>
      <c r="AC71" s="78">
        <f>[6]S66!AD67</f>
        <v>0</v>
      </c>
      <c r="AD71" s="78">
        <f>[6]S66!AE67</f>
        <v>0</v>
      </c>
      <c r="AE71" s="78">
        <f>[6]S66!AF67</f>
        <v>0</v>
      </c>
      <c r="AF71" s="78">
        <f>[6]S66!AG67</f>
        <v>164.22768171110391</v>
      </c>
      <c r="AG71" s="78">
        <f>[6]S66!AH67</f>
        <v>183.74153465354811</v>
      </c>
      <c r="AH71" s="78">
        <f>[6]S66!AI67</f>
        <v>0</v>
      </c>
      <c r="AI71" s="78">
        <f>[6]S66!AJ67</f>
        <v>0</v>
      </c>
      <c r="AJ71" s="78">
        <f>[6]S66!AK67</f>
        <v>0</v>
      </c>
      <c r="AK71" s="78">
        <f>[6]S66!AL67</f>
        <v>0</v>
      </c>
      <c r="AL71" s="78">
        <f>[6]S66!AM67</f>
        <v>0</v>
      </c>
      <c r="AM71" s="78">
        <f>[6]S66!AN67</f>
        <v>80.045931252663948</v>
      </c>
      <c r="AN71" s="78">
        <f>[6]S66!AO67</f>
        <v>5.3503983227812979</v>
      </c>
      <c r="AO71" s="78">
        <f>[6]S66!AP67</f>
        <v>0</v>
      </c>
      <c r="AP71" s="78">
        <f>[6]S66!AQ67</f>
        <v>0</v>
      </c>
      <c r="AQ71" s="78">
        <f>[6]S66!AR67</f>
        <v>0</v>
      </c>
      <c r="AR71" s="78">
        <f>[6]S66!AS67</f>
        <v>0</v>
      </c>
      <c r="AS71" s="78">
        <f>[6]S66!AT67</f>
        <v>0</v>
      </c>
      <c r="AT71" s="78">
        <f>[6]S66!AU67</f>
        <v>0</v>
      </c>
      <c r="AU71" s="151">
        <f>[6]S66!AV67+[6]S66!AW67</f>
        <v>3.4215560681322446</v>
      </c>
      <c r="AV71" s="78">
        <f>[6]S66!AX67</f>
        <v>0</v>
      </c>
      <c r="AW71" s="78">
        <f>[6]S66!AY67</f>
        <v>0</v>
      </c>
      <c r="AX71" s="78">
        <f>[6]S66!AZ67</f>
        <v>0</v>
      </c>
      <c r="AY71" s="78">
        <f>[6]S66!BA67</f>
        <v>0</v>
      </c>
      <c r="AZ71" s="78">
        <f>[6]S66!BB67</f>
        <v>0</v>
      </c>
      <c r="BA71" s="78">
        <f>[6]S66!BC67</f>
        <v>0</v>
      </c>
      <c r="BB71" s="78">
        <f>[6]S66!BD67</f>
        <v>0</v>
      </c>
      <c r="BC71" s="78">
        <f>[6]S66!BE67</f>
        <v>0</v>
      </c>
      <c r="BD71" s="78">
        <f>[6]S66!BF67</f>
        <v>0</v>
      </c>
      <c r="BE71" s="78">
        <f>[6]S66!BG67</f>
        <v>0</v>
      </c>
      <c r="BF71" s="78">
        <f>[6]S66!BH67</f>
        <v>0</v>
      </c>
      <c r="BG71" s="78">
        <f>[6]S66!BI67</f>
        <v>0</v>
      </c>
      <c r="BH71" s="78">
        <f>[6]S66!BJ67</f>
        <v>0</v>
      </c>
      <c r="BI71" s="78">
        <f>[6]S66!BK67</f>
        <v>6.6774166855036024E-2</v>
      </c>
      <c r="BJ71" s="78">
        <f>[6]S66!BL67</f>
        <v>0</v>
      </c>
      <c r="BK71" s="78">
        <f>[6]S66!BM67</f>
        <v>0</v>
      </c>
      <c r="BL71" s="78">
        <f>[6]S66!BN67</f>
        <v>9635.2173662576879</v>
      </c>
      <c r="BM71" s="78">
        <f>[6]S66!BO67</f>
        <v>6.3182931382261849</v>
      </c>
      <c r="BN71" s="78">
        <f>[6]S66!BP67</f>
        <v>0</v>
      </c>
      <c r="BO71" s="78">
        <f>[6]S66!BQ67</f>
        <v>0</v>
      </c>
      <c r="BP71" s="120">
        <f t="shared" si="0"/>
        <v>10261.91479777251</v>
      </c>
      <c r="BQ71" s="78">
        <f>[6]S66!BS67</f>
        <v>0</v>
      </c>
      <c r="BR71" s="120">
        <f t="shared" si="1"/>
        <v>10261.91479777251</v>
      </c>
      <c r="BS71" s="78">
        <f>[6]S66!BV67</f>
        <v>0</v>
      </c>
      <c r="BT71" s="78">
        <f>[6]S66!BU67</f>
        <v>108.35610445769589</v>
      </c>
      <c r="BU71" s="122">
        <f t="shared" si="2"/>
        <v>10370.270902230206</v>
      </c>
      <c r="BX71" s="83"/>
    </row>
    <row r="72" spans="1:77">
      <c r="A72" s="31" t="s">
        <v>467</v>
      </c>
      <c r="B72" s="86" t="s">
        <v>352</v>
      </c>
      <c r="C72" s="86" t="s">
        <v>164</v>
      </c>
      <c r="D72" s="78">
        <f>[6]S66!E68</f>
        <v>0</v>
      </c>
      <c r="E72" s="78">
        <f>[6]S66!F68</f>
        <v>0</v>
      </c>
      <c r="F72" s="78">
        <f>[6]S66!G68</f>
        <v>0</v>
      </c>
      <c r="G72" s="78">
        <f>[6]S66!H68</f>
        <v>4.7008197959605704</v>
      </c>
      <c r="H72" s="78">
        <f>[6]S66!I68</f>
        <v>0</v>
      </c>
      <c r="I72" s="78">
        <f>[6]S66!J68</f>
        <v>0</v>
      </c>
      <c r="J72" s="78">
        <f>[6]S66!K68</f>
        <v>0</v>
      </c>
      <c r="K72" s="78">
        <f>[6]S66!L68</f>
        <v>0</v>
      </c>
      <c r="L72" s="78">
        <f>[6]S66!M68</f>
        <v>0</v>
      </c>
      <c r="M72" s="78">
        <f>[6]S66!N68</f>
        <v>0</v>
      </c>
      <c r="N72" s="78">
        <f>[6]S66!O68</f>
        <v>0</v>
      </c>
      <c r="O72" s="78">
        <f>[6]S66!P68</f>
        <v>0</v>
      </c>
      <c r="P72" s="78">
        <f>[6]S66!Q68</f>
        <v>0</v>
      </c>
      <c r="Q72" s="78">
        <f>[6]S66!R68</f>
        <v>45.386364812111829</v>
      </c>
      <c r="R72" s="78">
        <f>[6]S66!S68</f>
        <v>0</v>
      </c>
      <c r="S72" s="78">
        <f>[6]S66!T68</f>
        <v>0</v>
      </c>
      <c r="T72" s="78">
        <f>[6]S66!U68</f>
        <v>0</v>
      </c>
      <c r="U72" s="78">
        <f>[6]S66!V68</f>
        <v>0</v>
      </c>
      <c r="V72" s="78">
        <f>[6]S66!W68</f>
        <v>0</v>
      </c>
      <c r="W72" s="78">
        <f>[6]S66!X68</f>
        <v>0</v>
      </c>
      <c r="X72" s="78">
        <f>[6]S66!Y68</f>
        <v>0</v>
      </c>
      <c r="Y72" s="78">
        <f>[6]S66!Z68</f>
        <v>0</v>
      </c>
      <c r="Z72" s="78">
        <f>[6]S66!AA68</f>
        <v>0</v>
      </c>
      <c r="AA72" s="78">
        <f>[6]S66!AB68</f>
        <v>0</v>
      </c>
      <c r="AB72" s="78">
        <f>[6]S66!AC68</f>
        <v>0</v>
      </c>
      <c r="AC72" s="78">
        <f>[6]S66!AD68</f>
        <v>20.581676904180352</v>
      </c>
      <c r="AD72" s="78">
        <f>[6]S66!AE68</f>
        <v>20.270926138501643</v>
      </c>
      <c r="AE72" s="78">
        <f>[6]S66!AF68</f>
        <v>0</v>
      </c>
      <c r="AF72" s="78">
        <f>[6]S66!AG68</f>
        <v>0.37645540947446215</v>
      </c>
      <c r="AG72" s="78">
        <f>[6]S66!AH68</f>
        <v>31.477069828082339</v>
      </c>
      <c r="AH72" s="78">
        <f>[6]S66!AI68</f>
        <v>0</v>
      </c>
      <c r="AI72" s="78">
        <f>[6]S66!AJ68</f>
        <v>0</v>
      </c>
      <c r="AJ72" s="78">
        <f>[6]S66!AK68</f>
        <v>0</v>
      </c>
      <c r="AK72" s="78">
        <f>[6]S66!AL68</f>
        <v>0</v>
      </c>
      <c r="AL72" s="78">
        <f>[6]S66!AM68</f>
        <v>0</v>
      </c>
      <c r="AM72" s="78">
        <f>[6]S66!AN68</f>
        <v>345.59229988783056</v>
      </c>
      <c r="AN72" s="78">
        <f>[6]S66!AO68</f>
        <v>0</v>
      </c>
      <c r="AO72" s="78">
        <f>[6]S66!AP68</f>
        <v>21.397953910136561</v>
      </c>
      <c r="AP72" s="78">
        <f>[6]S66!AQ68</f>
        <v>0</v>
      </c>
      <c r="AQ72" s="78">
        <f>[6]S66!AR68</f>
        <v>0</v>
      </c>
      <c r="AR72" s="78">
        <f>[6]S66!AS68</f>
        <v>0</v>
      </c>
      <c r="AS72" s="78">
        <f>[6]S66!AT68</f>
        <v>0</v>
      </c>
      <c r="AT72" s="78">
        <f>[6]S66!AU68</f>
        <v>0</v>
      </c>
      <c r="AU72" s="151">
        <f>[6]S66!AV68+[6]S66!AW68</f>
        <v>3.5417894260952005</v>
      </c>
      <c r="AV72" s="78">
        <f>[6]S66!AX68</f>
        <v>0</v>
      </c>
      <c r="AW72" s="78">
        <f>[6]S66!AY68</f>
        <v>0</v>
      </c>
      <c r="AX72" s="78">
        <f>[6]S66!AZ68</f>
        <v>0</v>
      </c>
      <c r="AY72" s="78">
        <f>[6]S66!BA68</f>
        <v>9.8111837638196455</v>
      </c>
      <c r="AZ72" s="78">
        <f>[6]S66!BB68</f>
        <v>0</v>
      </c>
      <c r="BA72" s="78">
        <f>[6]S66!BC68</f>
        <v>0</v>
      </c>
      <c r="BB72" s="78">
        <f>[6]S66!BD68</f>
        <v>0</v>
      </c>
      <c r="BC72" s="78">
        <f>[6]S66!BE68</f>
        <v>133.16848720733717</v>
      </c>
      <c r="BD72" s="78">
        <f>[6]S66!BF68</f>
        <v>0</v>
      </c>
      <c r="BE72" s="78">
        <f>[6]S66!BG68</f>
        <v>9.6084014700000004</v>
      </c>
      <c r="BF72" s="78">
        <f>[6]S66!BH68</f>
        <v>0</v>
      </c>
      <c r="BG72" s="78">
        <f>[6]S66!BI68</f>
        <v>39.191849842758309</v>
      </c>
      <c r="BH72" s="78">
        <f>[6]S66!BJ68</f>
        <v>2.7003456415306757</v>
      </c>
      <c r="BI72" s="78">
        <f>[6]S66!BK68</f>
        <v>9.9572066457362531</v>
      </c>
      <c r="BJ72" s="78">
        <f>[6]S66!BL68</f>
        <v>0</v>
      </c>
      <c r="BK72" s="78">
        <f>[6]S66!BM68</f>
        <v>0</v>
      </c>
      <c r="BL72" s="78">
        <f>[6]S66!BN68</f>
        <v>4.976441990146836</v>
      </c>
      <c r="BM72" s="78">
        <f>[6]S66!BO68</f>
        <v>13052.446635252589</v>
      </c>
      <c r="BN72" s="78">
        <f>[6]S66!BP68</f>
        <v>0</v>
      </c>
      <c r="BO72" s="78">
        <f>[6]S66!BQ68</f>
        <v>0</v>
      </c>
      <c r="BP72" s="120">
        <f t="shared" si="0"/>
        <v>13755.18590792629</v>
      </c>
      <c r="BQ72" s="78">
        <f>[6]S66!BS68</f>
        <v>34549.551570127587</v>
      </c>
      <c r="BR72" s="120">
        <f t="shared" si="1"/>
        <v>48304.737478053881</v>
      </c>
      <c r="BS72" s="78">
        <f>[6]S66!BV68</f>
        <v>0</v>
      </c>
      <c r="BT72" s="78">
        <f>[6]S66!BU68</f>
        <v>150.72082963996891</v>
      </c>
      <c r="BU72" s="122">
        <f t="shared" si="2"/>
        <v>48455.458307693851</v>
      </c>
      <c r="BX72" s="83"/>
    </row>
    <row r="73" spans="1:77">
      <c r="A73" s="31" t="s">
        <v>468</v>
      </c>
      <c r="B73" s="86" t="s">
        <v>393</v>
      </c>
      <c r="C73" s="86" t="s">
        <v>165</v>
      </c>
      <c r="D73" s="78">
        <f>[6]S66!E69</f>
        <v>0</v>
      </c>
      <c r="E73" s="78">
        <f>[6]S66!F69</f>
        <v>0</v>
      </c>
      <c r="F73" s="78">
        <f>[6]S66!G69</f>
        <v>0</v>
      </c>
      <c r="G73" s="78">
        <f>[6]S66!H69</f>
        <v>0</v>
      </c>
      <c r="H73" s="78">
        <f>[6]S66!I69</f>
        <v>0</v>
      </c>
      <c r="I73" s="78">
        <f>[6]S66!J69</f>
        <v>0</v>
      </c>
      <c r="J73" s="78">
        <f>[6]S66!K69</f>
        <v>0</v>
      </c>
      <c r="K73" s="78">
        <f>[6]S66!L69</f>
        <v>0</v>
      </c>
      <c r="L73" s="78">
        <f>[6]S66!M69</f>
        <v>0</v>
      </c>
      <c r="M73" s="78">
        <f>[6]S66!N69</f>
        <v>0</v>
      </c>
      <c r="N73" s="78">
        <f>[6]S66!O69</f>
        <v>0</v>
      </c>
      <c r="O73" s="78">
        <f>[6]S66!P69</f>
        <v>0</v>
      </c>
      <c r="P73" s="78">
        <f>[6]S66!Q69</f>
        <v>0</v>
      </c>
      <c r="Q73" s="78">
        <f>[6]S66!R69</f>
        <v>0</v>
      </c>
      <c r="R73" s="78">
        <f>[6]S66!S69</f>
        <v>0</v>
      </c>
      <c r="S73" s="78">
        <f>[6]S66!T69</f>
        <v>0</v>
      </c>
      <c r="T73" s="78">
        <f>[6]S66!U69</f>
        <v>0</v>
      </c>
      <c r="U73" s="78">
        <f>[6]S66!V69</f>
        <v>0</v>
      </c>
      <c r="V73" s="78">
        <f>[6]S66!W69</f>
        <v>0</v>
      </c>
      <c r="W73" s="78">
        <f>[6]S66!X69</f>
        <v>0</v>
      </c>
      <c r="X73" s="78">
        <f>[6]S66!Y69</f>
        <v>0</v>
      </c>
      <c r="Y73" s="78">
        <f>[6]S66!Z69</f>
        <v>0</v>
      </c>
      <c r="Z73" s="78">
        <f>[6]S66!AA69</f>
        <v>0</v>
      </c>
      <c r="AA73" s="78">
        <f>[6]S66!AB69</f>
        <v>0</v>
      </c>
      <c r="AB73" s="78">
        <f>[6]S66!AC69</f>
        <v>0</v>
      </c>
      <c r="AC73" s="78">
        <f>[6]S66!AD69</f>
        <v>0</v>
      </c>
      <c r="AD73" s="78">
        <f>[6]S66!AE69</f>
        <v>0</v>
      </c>
      <c r="AE73" s="78">
        <f>[6]S66!AF69</f>
        <v>0</v>
      </c>
      <c r="AF73" s="78">
        <f>[6]S66!AG69</f>
        <v>0</v>
      </c>
      <c r="AG73" s="78">
        <f>[6]S66!AH69</f>
        <v>0</v>
      </c>
      <c r="AH73" s="78">
        <f>[6]S66!AI69</f>
        <v>0</v>
      </c>
      <c r="AI73" s="78">
        <f>[6]S66!AJ69</f>
        <v>0</v>
      </c>
      <c r="AJ73" s="78">
        <f>[6]S66!AK69</f>
        <v>0</v>
      </c>
      <c r="AK73" s="78">
        <f>[6]S66!AL69</f>
        <v>0</v>
      </c>
      <c r="AL73" s="78">
        <f>[6]S66!AM69</f>
        <v>0</v>
      </c>
      <c r="AM73" s="78">
        <f>[6]S66!AN69</f>
        <v>0</v>
      </c>
      <c r="AN73" s="78">
        <f>[6]S66!AO69</f>
        <v>0</v>
      </c>
      <c r="AO73" s="78">
        <f>[6]S66!AP69</f>
        <v>0</v>
      </c>
      <c r="AP73" s="78">
        <f>[6]S66!AQ69</f>
        <v>0</v>
      </c>
      <c r="AQ73" s="78">
        <f>[6]S66!AR69</f>
        <v>0</v>
      </c>
      <c r="AR73" s="78">
        <f>[6]S66!AS69</f>
        <v>0</v>
      </c>
      <c r="AS73" s="78">
        <f>[6]S66!AT69</f>
        <v>0</v>
      </c>
      <c r="AT73" s="78">
        <f>[6]S66!AU69</f>
        <v>0</v>
      </c>
      <c r="AU73" s="151">
        <f>[6]S66!AV69+[6]S66!AW69</f>
        <v>0</v>
      </c>
      <c r="AV73" s="78">
        <f>[6]S66!AX69</f>
        <v>0</v>
      </c>
      <c r="AW73" s="78">
        <f>[6]S66!AY69</f>
        <v>0</v>
      </c>
      <c r="AX73" s="78">
        <f>[6]S66!AZ69</f>
        <v>0</v>
      </c>
      <c r="AY73" s="78">
        <f>[6]S66!BA69</f>
        <v>0</v>
      </c>
      <c r="AZ73" s="78">
        <f>[6]S66!BB69</f>
        <v>0</v>
      </c>
      <c r="BA73" s="78">
        <f>[6]S66!BC69</f>
        <v>0</v>
      </c>
      <c r="BB73" s="78">
        <f>[6]S66!BD69</f>
        <v>0</v>
      </c>
      <c r="BC73" s="78">
        <f>[6]S66!BE69</f>
        <v>7.3826901371969713</v>
      </c>
      <c r="BD73" s="78">
        <f>[6]S66!BF69</f>
        <v>0</v>
      </c>
      <c r="BE73" s="78">
        <f>[6]S66!BG69</f>
        <v>0</v>
      </c>
      <c r="BF73" s="78">
        <f>[6]S66!BH69</f>
        <v>0</v>
      </c>
      <c r="BG73" s="78">
        <f>[6]S66!BI69</f>
        <v>0</v>
      </c>
      <c r="BH73" s="78">
        <f>[6]S66!BJ69</f>
        <v>0</v>
      </c>
      <c r="BI73" s="78">
        <f>[6]S66!BK69</f>
        <v>0</v>
      </c>
      <c r="BJ73" s="78">
        <f>[6]S66!BL69</f>
        <v>0</v>
      </c>
      <c r="BK73" s="78">
        <f>[6]S66!BM69</f>
        <v>0</v>
      </c>
      <c r="BL73" s="78">
        <f>[6]S66!BN69</f>
        <v>0</v>
      </c>
      <c r="BM73" s="78">
        <f>[6]S66!BO69</f>
        <v>0</v>
      </c>
      <c r="BN73" s="78">
        <f>[6]S66!BP69</f>
        <v>229.65299999999999</v>
      </c>
      <c r="BO73" s="78">
        <f>[6]S66!BQ69</f>
        <v>0</v>
      </c>
      <c r="BP73" s="120">
        <f t="shared" si="0"/>
        <v>237.03569013719695</v>
      </c>
      <c r="BQ73" s="78">
        <f>[6]S66!BS69</f>
        <v>1.1313672145549631</v>
      </c>
      <c r="BR73" s="120">
        <f t="shared" si="1"/>
        <v>238.16705735175191</v>
      </c>
      <c r="BS73" s="78">
        <f>[6]S66!BV69</f>
        <v>0</v>
      </c>
      <c r="BT73" s="78">
        <f>[6]S66!BU69</f>
        <v>3.4253998378719633E-2</v>
      </c>
      <c r="BU73" s="122">
        <f t="shared" si="2"/>
        <v>238.20131135013062</v>
      </c>
      <c r="BX73" s="83"/>
    </row>
    <row r="74" spans="1:77">
      <c r="A74" s="31" t="s">
        <v>469</v>
      </c>
      <c r="B74" s="103" t="s">
        <v>394</v>
      </c>
      <c r="C74" s="103" t="s">
        <v>166</v>
      </c>
      <c r="D74" s="78">
        <f>[6]S66!E70</f>
        <v>0</v>
      </c>
      <c r="E74" s="78">
        <f>[6]S66!F70</f>
        <v>0</v>
      </c>
      <c r="F74" s="78">
        <f>[6]S66!G70</f>
        <v>0</v>
      </c>
      <c r="G74" s="78">
        <f>[6]S66!H70</f>
        <v>0</v>
      </c>
      <c r="H74" s="78">
        <f>[6]S66!I70</f>
        <v>0</v>
      </c>
      <c r="I74" s="78">
        <f>[6]S66!J70</f>
        <v>0</v>
      </c>
      <c r="J74" s="78">
        <f>[6]S66!K70</f>
        <v>0</v>
      </c>
      <c r="K74" s="78">
        <f>[6]S66!L70</f>
        <v>0</v>
      </c>
      <c r="L74" s="78">
        <f>[6]S66!M70</f>
        <v>0</v>
      </c>
      <c r="M74" s="78">
        <f>[6]S66!N70</f>
        <v>0</v>
      </c>
      <c r="N74" s="78">
        <f>[6]S66!O70</f>
        <v>0</v>
      </c>
      <c r="O74" s="78">
        <f>[6]S66!P70</f>
        <v>0</v>
      </c>
      <c r="P74" s="78">
        <f>[6]S66!Q70</f>
        <v>0</v>
      </c>
      <c r="Q74" s="78">
        <f>[6]S66!R70</f>
        <v>0</v>
      </c>
      <c r="R74" s="78">
        <f>[6]S66!S70</f>
        <v>0</v>
      </c>
      <c r="S74" s="78">
        <f>[6]S66!T70</f>
        <v>0</v>
      </c>
      <c r="T74" s="78">
        <f>[6]S66!U70</f>
        <v>0</v>
      </c>
      <c r="U74" s="78">
        <f>[6]S66!V70</f>
        <v>0</v>
      </c>
      <c r="V74" s="78">
        <f>[6]S66!W70</f>
        <v>0</v>
      </c>
      <c r="W74" s="78">
        <f>[6]S66!X70</f>
        <v>0</v>
      </c>
      <c r="X74" s="78">
        <f>[6]S66!Y70</f>
        <v>0</v>
      </c>
      <c r="Y74" s="78">
        <f>[6]S66!Z70</f>
        <v>0</v>
      </c>
      <c r="Z74" s="78">
        <f>[6]S66!AA70</f>
        <v>0</v>
      </c>
      <c r="AA74" s="78">
        <f>[6]S66!AB70</f>
        <v>0</v>
      </c>
      <c r="AB74" s="78">
        <f>[6]S66!AC70</f>
        <v>0</v>
      </c>
      <c r="AC74" s="78">
        <f>[6]S66!AD70</f>
        <v>0</v>
      </c>
      <c r="AD74" s="78">
        <f>[6]S66!AE70</f>
        <v>0</v>
      </c>
      <c r="AE74" s="78">
        <f>[6]S66!AF70</f>
        <v>0</v>
      </c>
      <c r="AF74" s="78">
        <f>[6]S66!AG70</f>
        <v>0</v>
      </c>
      <c r="AG74" s="78">
        <f>[6]S66!AH70</f>
        <v>0</v>
      </c>
      <c r="AH74" s="78">
        <f>[6]S66!AI70</f>
        <v>0</v>
      </c>
      <c r="AI74" s="78">
        <f>[6]S66!AJ70</f>
        <v>0</v>
      </c>
      <c r="AJ74" s="78">
        <f>[6]S66!AK70</f>
        <v>0</v>
      </c>
      <c r="AK74" s="78">
        <f>[6]S66!AL70</f>
        <v>0</v>
      </c>
      <c r="AL74" s="78">
        <f>[6]S66!AM70</f>
        <v>0</v>
      </c>
      <c r="AM74" s="78">
        <f>[6]S66!AN70</f>
        <v>0</v>
      </c>
      <c r="AN74" s="78">
        <f>[6]S66!AO70</f>
        <v>0</v>
      </c>
      <c r="AO74" s="78">
        <f>[6]S66!AP70</f>
        <v>0</v>
      </c>
      <c r="AP74" s="78">
        <f>[6]S66!AQ70</f>
        <v>0</v>
      </c>
      <c r="AQ74" s="78">
        <f>[6]S66!AR70</f>
        <v>0</v>
      </c>
      <c r="AR74" s="78">
        <f>[6]S66!AS70</f>
        <v>0</v>
      </c>
      <c r="AS74" s="78">
        <f>[6]S66!AT70</f>
        <v>0</v>
      </c>
      <c r="AT74" s="78">
        <f>[6]S66!AU70</f>
        <v>0</v>
      </c>
      <c r="AU74" s="151">
        <f>[6]S66!AV70+[6]S66!AW70</f>
        <v>0</v>
      </c>
      <c r="AV74" s="78">
        <f>[6]S66!AX70</f>
        <v>0</v>
      </c>
      <c r="AW74" s="78">
        <f>[6]S66!AY70</f>
        <v>0</v>
      </c>
      <c r="AX74" s="78">
        <f>[6]S66!AZ70</f>
        <v>0</v>
      </c>
      <c r="AY74" s="78">
        <f>[6]S66!BA70</f>
        <v>0</v>
      </c>
      <c r="AZ74" s="78">
        <f>[6]S66!BB70</f>
        <v>0</v>
      </c>
      <c r="BA74" s="78">
        <f>[6]S66!BC70</f>
        <v>0</v>
      </c>
      <c r="BB74" s="78">
        <f>[6]S66!BD70</f>
        <v>0</v>
      </c>
      <c r="BC74" s="78">
        <f>[6]S66!BE70</f>
        <v>0</v>
      </c>
      <c r="BD74" s="78">
        <f>[6]S66!BF70</f>
        <v>0</v>
      </c>
      <c r="BE74" s="78">
        <f>[6]S66!BG70</f>
        <v>0</v>
      </c>
      <c r="BF74" s="78">
        <f>[6]S66!BH70</f>
        <v>0</v>
      </c>
      <c r="BG74" s="78">
        <f>[6]S66!BI70</f>
        <v>0</v>
      </c>
      <c r="BH74" s="78">
        <f>[6]S66!BJ70</f>
        <v>0</v>
      </c>
      <c r="BI74" s="78">
        <f>[6]S66!BK70</f>
        <v>0</v>
      </c>
      <c r="BJ74" s="78">
        <f>[6]S66!BL70</f>
        <v>0</v>
      </c>
      <c r="BK74" s="78">
        <f>[6]S66!BM70</f>
        <v>0</v>
      </c>
      <c r="BL74" s="78">
        <f>[6]S66!BN70</f>
        <v>0</v>
      </c>
      <c r="BM74" s="78">
        <f>[6]S66!BO70</f>
        <v>0</v>
      </c>
      <c r="BN74" s="78">
        <f>[6]S66!BP70</f>
        <v>0</v>
      </c>
      <c r="BO74" s="78">
        <f>[6]S66!BQ70</f>
        <v>0</v>
      </c>
      <c r="BP74" s="120">
        <f t="shared" si="0"/>
        <v>0</v>
      </c>
      <c r="BQ74" s="78">
        <f>[6]S66!BS70</f>
        <v>0</v>
      </c>
      <c r="BR74" s="120">
        <f t="shared" si="1"/>
        <v>0</v>
      </c>
      <c r="BS74" s="78">
        <f>[6]S66!BV70</f>
        <v>0</v>
      </c>
      <c r="BT74" s="78">
        <f>[6]S66!BU70</f>
        <v>0</v>
      </c>
      <c r="BU74" s="122">
        <f t="shared" si="2"/>
        <v>0</v>
      </c>
      <c r="BX74" s="83"/>
    </row>
    <row r="75" spans="1:77" s="23" customFormat="1">
      <c r="A75" s="118" t="s">
        <v>1</v>
      </c>
      <c r="B75" s="145" t="s">
        <v>117</v>
      </c>
      <c r="C75" s="146" t="s">
        <v>354</v>
      </c>
      <c r="D75" s="90">
        <f t="shared" ref="D75" si="3">SUM(D11:D74)</f>
        <v>532007.19526433002</v>
      </c>
      <c r="E75" s="90">
        <f t="shared" ref="E75:BO75" si="4">SUM(E11:E74)</f>
        <v>5607.8041561880746</v>
      </c>
      <c r="F75" s="90">
        <f t="shared" si="4"/>
        <v>12448.115119860387</v>
      </c>
      <c r="G75" s="90">
        <f t="shared" si="4"/>
        <v>77412.603917019282</v>
      </c>
      <c r="H75" s="90">
        <f t="shared" si="4"/>
        <v>110005.2964656245</v>
      </c>
      <c r="I75" s="90">
        <f t="shared" si="4"/>
        <v>69876.912441549241</v>
      </c>
      <c r="J75" s="90">
        <f t="shared" si="4"/>
        <v>11833.52809640689</v>
      </c>
      <c r="K75" s="90">
        <f t="shared" si="4"/>
        <v>10527.281987141423</v>
      </c>
      <c r="L75" s="90">
        <f t="shared" si="4"/>
        <v>8229.8252059267779</v>
      </c>
      <c r="M75" s="90">
        <f t="shared" si="4"/>
        <v>2481.8119999999999</v>
      </c>
      <c r="N75" s="90">
        <f t="shared" si="4"/>
        <v>5892.5110665561797</v>
      </c>
      <c r="O75" s="90">
        <f t="shared" si="4"/>
        <v>4817.2539052576494</v>
      </c>
      <c r="P75" s="90">
        <f t="shared" si="4"/>
        <v>8679.0005744948758</v>
      </c>
      <c r="Q75" s="90">
        <f t="shared" si="4"/>
        <v>60693.611111043261</v>
      </c>
      <c r="R75" s="90">
        <f t="shared" si="4"/>
        <v>31760.508394673951</v>
      </c>
      <c r="S75" s="90">
        <f t="shared" si="4"/>
        <v>46285.51300635402</v>
      </c>
      <c r="T75" s="90">
        <f t="shared" si="4"/>
        <v>1483.1790000000001</v>
      </c>
      <c r="U75" s="90">
        <f t="shared" si="4"/>
        <v>9136.8057087717389</v>
      </c>
      <c r="V75" s="90">
        <f t="shared" si="4"/>
        <v>2126.6760192156635</v>
      </c>
      <c r="W75" s="90">
        <f t="shared" si="4"/>
        <v>7053.3459999999995</v>
      </c>
      <c r="X75" s="90">
        <f t="shared" si="4"/>
        <v>678.64299999999992</v>
      </c>
      <c r="Y75" s="90">
        <f t="shared" si="4"/>
        <v>19090.374525752206</v>
      </c>
      <c r="Z75" s="90">
        <f t="shared" si="4"/>
        <v>6765.0949002846382</v>
      </c>
      <c r="AA75" s="90">
        <f t="shared" si="4"/>
        <v>80708.90370956331</v>
      </c>
      <c r="AB75" s="90">
        <f t="shared" si="4"/>
        <v>16000.618412745276</v>
      </c>
      <c r="AC75" s="90">
        <f t="shared" si="4"/>
        <v>17869.213325148019</v>
      </c>
      <c r="AD75" s="90">
        <f t="shared" si="4"/>
        <v>515309.22332097986</v>
      </c>
      <c r="AE75" s="90">
        <f t="shared" si="4"/>
        <v>36240.750865377384</v>
      </c>
      <c r="AF75" s="90">
        <f t="shared" si="4"/>
        <v>213156.29717667302</v>
      </c>
      <c r="AG75" s="90">
        <f t="shared" si="4"/>
        <v>133875.46712084278</v>
      </c>
      <c r="AH75" s="90">
        <f t="shared" si="4"/>
        <v>64075.398072827171</v>
      </c>
      <c r="AI75" s="90">
        <f t="shared" si="4"/>
        <v>4872.1322060495513</v>
      </c>
      <c r="AJ75" s="90">
        <f t="shared" si="4"/>
        <v>15018.634372</v>
      </c>
      <c r="AK75" s="90">
        <f t="shared" si="4"/>
        <v>42500.171596496359</v>
      </c>
      <c r="AL75" s="90">
        <f t="shared" si="4"/>
        <v>10902.865755466028</v>
      </c>
      <c r="AM75" s="90">
        <f t="shared" si="4"/>
        <v>143362.59889551598</v>
      </c>
      <c r="AN75" s="90">
        <f t="shared" si="4"/>
        <v>3206.0888367475291</v>
      </c>
      <c r="AO75" s="90">
        <f t="shared" si="4"/>
        <v>21201.166006402753</v>
      </c>
      <c r="AP75" s="90">
        <f t="shared" si="4"/>
        <v>78919.243745129948</v>
      </c>
      <c r="AQ75" s="90">
        <f t="shared" si="4"/>
        <v>43163.189743168979</v>
      </c>
      <c r="AR75" s="90">
        <f t="shared" si="4"/>
        <v>67424.036422763907</v>
      </c>
      <c r="AS75" s="90">
        <f t="shared" si="4"/>
        <v>15084.354870999998</v>
      </c>
      <c r="AT75" s="90">
        <f t="shared" si="4"/>
        <v>1984.9070112600407</v>
      </c>
      <c r="AU75" s="90">
        <f t="shared" si="4"/>
        <v>140632.90112429654</v>
      </c>
      <c r="AV75" s="90">
        <f t="shared" si="4"/>
        <v>64036.469910273838</v>
      </c>
      <c r="AW75" s="90">
        <f t="shared" si="4"/>
        <v>48326.827124021249</v>
      </c>
      <c r="AX75" s="90">
        <f t="shared" si="4"/>
        <v>2108.916452357385</v>
      </c>
      <c r="AY75" s="90">
        <f t="shared" si="4"/>
        <v>13338.264110679727</v>
      </c>
      <c r="AZ75" s="90">
        <f t="shared" si="4"/>
        <v>9390.4020670561185</v>
      </c>
      <c r="BA75" s="90">
        <f t="shared" si="4"/>
        <v>8839.9144649601603</v>
      </c>
      <c r="BB75" s="90">
        <f t="shared" si="4"/>
        <v>3215.0253474653127</v>
      </c>
      <c r="BC75" s="90">
        <f t="shared" si="4"/>
        <v>55408.466828183642</v>
      </c>
      <c r="BD75" s="90">
        <f t="shared" si="4"/>
        <v>78771.626479518149</v>
      </c>
      <c r="BE75" s="90">
        <f t="shared" si="4"/>
        <v>166488.22097235575</v>
      </c>
      <c r="BF75" s="90">
        <f t="shared" si="4"/>
        <v>81030.234494086864</v>
      </c>
      <c r="BG75" s="90">
        <f t="shared" si="4"/>
        <v>101244.34043801595</v>
      </c>
      <c r="BH75" s="90">
        <f t="shared" si="4"/>
        <v>4659.9591915968767</v>
      </c>
      <c r="BI75" s="90">
        <f t="shared" si="4"/>
        <v>16062.639584894931</v>
      </c>
      <c r="BJ75" s="90">
        <f t="shared" si="4"/>
        <v>9266.2860271583049</v>
      </c>
      <c r="BK75" s="90">
        <f t="shared" si="4"/>
        <v>18295.065219863311</v>
      </c>
      <c r="BL75" s="90">
        <f t="shared" si="4"/>
        <v>10556.905627380691</v>
      </c>
      <c r="BM75" s="90">
        <f t="shared" si="4"/>
        <v>14086.934797291995</v>
      </c>
      <c r="BN75" s="90">
        <f t="shared" si="4"/>
        <v>229.65299999999999</v>
      </c>
      <c r="BO75" s="90">
        <f t="shared" si="4"/>
        <v>0</v>
      </c>
      <c r="BP75" s="131">
        <f>SUM(D75:BO75)</f>
        <v>3415757.2065940658</v>
      </c>
      <c r="BQ75" s="90">
        <f>SUM(BQ11:BQ74)</f>
        <v>1038713.3201659258</v>
      </c>
      <c r="BR75" s="127">
        <f>SUM(BR11:BR74)</f>
        <v>4454470.5267599924</v>
      </c>
      <c r="BS75" s="90">
        <f>SUM(BS11:BS74)</f>
        <v>-7.5146999733988196E-11</v>
      </c>
      <c r="BT75" s="90">
        <f>SUM(BT11:BT74)</f>
        <v>304994.74928099994</v>
      </c>
      <c r="BU75" s="82">
        <f t="shared" si="2"/>
        <v>4759465.2760409918</v>
      </c>
      <c r="BW75" s="74"/>
      <c r="BX75" s="83"/>
    </row>
    <row r="76" spans="1:77" s="23" customFormat="1" ht="15" customHeight="1">
      <c r="A76" s="31" t="s">
        <v>470</v>
      </c>
      <c r="B76" s="103" t="s">
        <v>353</v>
      </c>
      <c r="C76" s="86" t="s">
        <v>471</v>
      </c>
      <c r="D76" s="133">
        <f>[6]S66!E76</f>
        <v>426364.9869141205</v>
      </c>
      <c r="E76" s="133">
        <f>[6]S66!F76</f>
        <v>5537</v>
      </c>
      <c r="F76" s="133">
        <f>[6]S66!G76</f>
        <v>9956.9970331791192</v>
      </c>
      <c r="G76" s="133">
        <f>[6]S66!H76</f>
        <v>77119.066491379272</v>
      </c>
      <c r="H76" s="133">
        <f>[6]S66!I76</f>
        <v>87586.692230063854</v>
      </c>
      <c r="I76" s="133">
        <f>[6]S66!J76</f>
        <v>69478.44094263186</v>
      </c>
      <c r="J76" s="133">
        <f>[6]S66!K76</f>
        <v>10726.891485352095</v>
      </c>
      <c r="K76" s="133">
        <f>[6]S66!L76</f>
        <v>10467.037987141422</v>
      </c>
      <c r="L76" s="133">
        <f>[6]S66!M76</f>
        <v>8077.85128386011</v>
      </c>
      <c r="M76" s="133">
        <f>[6]S66!N76</f>
        <v>2481.8119999999999</v>
      </c>
      <c r="N76" s="133">
        <f>[6]S66!O76</f>
        <v>5876.4950665561801</v>
      </c>
      <c r="O76" s="133">
        <f>[6]S66!P76</f>
        <v>4817.2539052576494</v>
      </c>
      <c r="P76" s="133">
        <f>[6]S66!Q76</f>
        <v>8667.8475744948755</v>
      </c>
      <c r="Q76" s="133">
        <f>[6]S66!R76</f>
        <v>64276.441111043263</v>
      </c>
      <c r="R76" s="133">
        <f>[6]S66!S76</f>
        <v>31713.030002279676</v>
      </c>
      <c r="S76" s="133">
        <f>[6]S66!T76</f>
        <v>47200.76800635401</v>
      </c>
      <c r="T76" s="133">
        <f>[6]S66!U76</f>
        <v>1483.1790000000001</v>
      </c>
      <c r="U76" s="133">
        <f>[6]S66!V76</f>
        <v>9136.3307087717385</v>
      </c>
      <c r="V76" s="133">
        <f>[6]S66!W76</f>
        <v>2121.9990192156633</v>
      </c>
      <c r="W76" s="133">
        <f>[6]S66!X76</f>
        <v>7047.1889999999994</v>
      </c>
      <c r="X76" s="133">
        <f>[6]S66!Y76</f>
        <v>678.64299999999992</v>
      </c>
      <c r="Y76" s="133">
        <f>[6]S66!Z76</f>
        <v>19084.404525752205</v>
      </c>
      <c r="Z76" s="133">
        <f>[6]S66!AA76</f>
        <v>6728.3157991049184</v>
      </c>
      <c r="AA76" s="133">
        <f>[6]S66!AB76</f>
        <v>80432.168609019296</v>
      </c>
      <c r="AB76" s="133">
        <f>[6]S66!AC76</f>
        <v>0</v>
      </c>
      <c r="AC76" s="133">
        <f>[6]S66!AD76</f>
        <v>14400.911449990081</v>
      </c>
      <c r="AD76" s="133">
        <f>[6]S66!AE76</f>
        <v>469054.0143079246</v>
      </c>
      <c r="AE76" s="133">
        <f>[6]S66!AF76</f>
        <v>36037.610865377384</v>
      </c>
      <c r="AF76" s="133">
        <f>[6]S66!AG76</f>
        <v>213090.90427809412</v>
      </c>
      <c r="AG76" s="133">
        <f>[6]S66!AH76</f>
        <v>133086.50712084278</v>
      </c>
      <c r="AH76" s="133">
        <f>[6]S66!AI76</f>
        <v>62552.223376871836</v>
      </c>
      <c r="AI76" s="133">
        <f>[6]S66!AJ76</f>
        <v>4860.6742060495517</v>
      </c>
      <c r="AJ76" s="133">
        <f>[6]S66!AK76</f>
        <v>15012.938</v>
      </c>
      <c r="AK76" s="133">
        <f>[6]S66!AL76</f>
        <v>39294.851843245226</v>
      </c>
      <c r="AL76" s="133">
        <f>[6]S66!AM76</f>
        <v>10902.865755466028</v>
      </c>
      <c r="AM76" s="133">
        <f>[6]S66!AN76</f>
        <v>141145.75525170326</v>
      </c>
      <c r="AN76" s="133">
        <f>[6]S66!AO76</f>
        <v>3195.4448367475293</v>
      </c>
      <c r="AO76" s="133">
        <f>[6]S66!AP76</f>
        <v>18231.433116959321</v>
      </c>
      <c r="AP76" s="133">
        <f>[6]S66!AQ76</f>
        <v>62402.022745129943</v>
      </c>
      <c r="AQ76" s="133">
        <f>[6]S66!AR76</f>
        <v>42962.06178272469</v>
      </c>
      <c r="AR76" s="133">
        <f>[6]S66!AS76</f>
        <v>63982.630709763907</v>
      </c>
      <c r="AS76" s="133">
        <f>[6]S66!AT76</f>
        <v>15084.354870999998</v>
      </c>
      <c r="AT76" s="133">
        <f>[6]S66!AU76</f>
        <v>1972.8110112600407</v>
      </c>
      <c r="AU76" s="152">
        <f>[6]S66!AV76+[6]S66!AW76</f>
        <v>18981.566649476208</v>
      </c>
      <c r="AV76" s="133">
        <f>[6]S66!AX76</f>
        <v>63801.70727926839</v>
      </c>
      <c r="AW76" s="133">
        <f>[6]S66!AY76</f>
        <v>45204.439960334224</v>
      </c>
      <c r="AX76" s="133">
        <f>[6]S66!AZ76</f>
        <v>1616.4487549999994</v>
      </c>
      <c r="AY76" s="133">
        <f>[6]S66!BA76</f>
        <v>13263.354110679727</v>
      </c>
      <c r="AZ76" s="133">
        <f>[6]S66!BB76</f>
        <v>9210.0354647042313</v>
      </c>
      <c r="BA76" s="133">
        <f>[6]S66!BC76</f>
        <v>8794.5244649601609</v>
      </c>
      <c r="BB76" s="133">
        <f>[6]S66!BD76</f>
        <v>3215.0253474653127</v>
      </c>
      <c r="BC76" s="133">
        <f>[6]S66!BE76</f>
        <v>55254.536536463973</v>
      </c>
      <c r="BD76" s="133">
        <f>[6]S66!BF76</f>
        <v>77236.17238509137</v>
      </c>
      <c r="BE76" s="133">
        <f>[6]S66!BG76</f>
        <v>2888.5640769999882</v>
      </c>
      <c r="BF76" s="133">
        <f>[6]S66!BH76</f>
        <v>27650.137910813981</v>
      </c>
      <c r="BG76" s="133">
        <f>[6]S66!BI76</f>
        <v>55945.099798675314</v>
      </c>
      <c r="BH76" s="133">
        <f>[6]S66!BJ76</f>
        <v>3178.38</v>
      </c>
      <c r="BI76" s="133">
        <f>[6]S66!BK76</f>
        <v>13588.548236551364</v>
      </c>
      <c r="BJ76" s="133">
        <f>[6]S66!BL76</f>
        <v>7165.9299284518056</v>
      </c>
      <c r="BK76" s="133">
        <f>[6]S66!BM76</f>
        <v>3381.9730000000054</v>
      </c>
      <c r="BL76" s="133">
        <f>[6]S66!BN76</f>
        <v>10553.737627380691</v>
      </c>
      <c r="BM76" s="133">
        <f>[6]S66!BO76</f>
        <v>13897.382037587016</v>
      </c>
      <c r="BN76" s="133">
        <f>[6]S66!BP76</f>
        <v>228.203</v>
      </c>
      <c r="BO76" s="133">
        <f>[6]S66!BQ76</f>
        <v>0.4910000000000001</v>
      </c>
      <c r="BP76" s="130">
        <f t="shared" ref="BP76:BP77" si="5">SUM(D76:BO76)</f>
        <v>2779387.1147946315</v>
      </c>
      <c r="BQ76" s="174"/>
      <c r="BR76" s="175"/>
      <c r="BS76" s="175"/>
      <c r="BT76" s="175"/>
      <c r="BU76" s="176"/>
      <c r="BW76" s="76"/>
    </row>
    <row r="77" spans="1:77" s="23" customFormat="1" ht="15" customHeight="1">
      <c r="A77" s="31" t="s">
        <v>472</v>
      </c>
      <c r="B77" s="103" t="s">
        <v>398</v>
      </c>
      <c r="C77" s="86" t="s">
        <v>473</v>
      </c>
      <c r="D77" s="78">
        <f>[6]S66!E77</f>
        <v>105601.4380265603</v>
      </c>
      <c r="E77" s="78">
        <f>[6]S66!F77</f>
        <v>0</v>
      </c>
      <c r="F77" s="78">
        <f>[6]S66!G77</f>
        <v>2489.2492582947798</v>
      </c>
      <c r="G77" s="78">
        <f>[6]S66!H77</f>
        <v>153.36999999999998</v>
      </c>
      <c r="H77" s="78">
        <f>[6]S66!I77</f>
        <v>22418.604235560659</v>
      </c>
      <c r="I77" s="78">
        <f>[6]S66!J77</f>
        <v>398.47149891738354</v>
      </c>
      <c r="J77" s="78">
        <f>[6]S66!K77</f>
        <v>1106.6366110547958</v>
      </c>
      <c r="K77" s="78">
        <f>[6]S66!L77</f>
        <v>60.244</v>
      </c>
      <c r="L77" s="78">
        <f>[6]S66!M77</f>
        <v>6.5439999999999996</v>
      </c>
      <c r="M77" s="78">
        <f>[6]S66!N77</f>
        <v>0</v>
      </c>
      <c r="N77" s="78">
        <f>[6]S66!O77</f>
        <v>16.016000000000002</v>
      </c>
      <c r="O77" s="78">
        <f>[6]S66!P77</f>
        <v>0</v>
      </c>
      <c r="P77" s="78">
        <f>[6]S66!Q77</f>
        <v>11.152999999999999</v>
      </c>
      <c r="Q77" s="78">
        <f>[6]S66!R77</f>
        <v>17.170000000000002</v>
      </c>
      <c r="R77" s="78">
        <f>[6]S66!S77</f>
        <v>6.4000000000000001E-2</v>
      </c>
      <c r="S77" s="78">
        <f>[6]S66!T77</f>
        <v>84.745000000000005</v>
      </c>
      <c r="T77" s="78">
        <f>[6]S66!U77</f>
        <v>0</v>
      </c>
      <c r="U77" s="78">
        <f>[6]S66!V77</f>
        <v>0.47499999999999998</v>
      </c>
      <c r="V77" s="78">
        <f>[6]S66!W77</f>
        <v>4.6769999999999996</v>
      </c>
      <c r="W77" s="78">
        <f>[6]S66!X77</f>
        <v>6.157</v>
      </c>
      <c r="X77" s="78">
        <f>[6]S66!Y77</f>
        <v>0</v>
      </c>
      <c r="Y77" s="78">
        <f>[6]S66!Z77</f>
        <v>5.97</v>
      </c>
      <c r="Z77" s="78">
        <f>[6]S66!AA77</f>
        <v>8.793000000000001</v>
      </c>
      <c r="AA77" s="78">
        <f>[6]S66!AB77</f>
        <v>0</v>
      </c>
      <c r="AB77" s="78">
        <f>[6]S66!AC77</f>
        <v>0</v>
      </c>
      <c r="AC77" s="78">
        <f>[6]S66!AD77</f>
        <v>10.69</v>
      </c>
      <c r="AD77" s="78">
        <f>[6]S66!AE77</f>
        <v>32117.406131475476</v>
      </c>
      <c r="AE77" s="78">
        <f>[6]S66!AF77</f>
        <v>203.14000000000001</v>
      </c>
      <c r="AF77" s="78">
        <f>[6]S66!AG77</f>
        <v>859.32236999999986</v>
      </c>
      <c r="AG77" s="78">
        <f>[6]S66!AH77</f>
        <v>788.96</v>
      </c>
      <c r="AH77" s="78">
        <f>[6]S66!AI77</f>
        <v>248.26900000000003</v>
      </c>
      <c r="AI77" s="78">
        <f>[6]S66!AJ77</f>
        <v>11.458</v>
      </c>
      <c r="AJ77" s="78">
        <f>[6]S66!AK77</f>
        <v>0</v>
      </c>
      <c r="AK77" s="78">
        <f>[6]S66!AL77</f>
        <v>202.845</v>
      </c>
      <c r="AL77" s="78">
        <f>[6]S66!AM77</f>
        <v>0</v>
      </c>
      <c r="AM77" s="78">
        <f>[6]S66!AN77</f>
        <v>1142.6370000000002</v>
      </c>
      <c r="AN77" s="78">
        <f>[6]S66!AO77</f>
        <v>10.644</v>
      </c>
      <c r="AO77" s="78">
        <f>[6]S66!AP77</f>
        <v>90.119</v>
      </c>
      <c r="AP77" s="78">
        <f>[6]S66!AQ77</f>
        <v>16517.221000000001</v>
      </c>
      <c r="AQ77" s="78">
        <f>[6]S66!AR77</f>
        <v>200.60399999999998</v>
      </c>
      <c r="AR77" s="78">
        <f>[6]S66!AS77</f>
        <v>0</v>
      </c>
      <c r="AS77" s="78">
        <f>[6]S66!AT77</f>
        <v>0</v>
      </c>
      <c r="AT77" s="78">
        <f>[6]S66!AU77</f>
        <v>12.096</v>
      </c>
      <c r="AU77" s="151">
        <f>[6]S66!AV77+[6]S66!AW77</f>
        <v>121503.59182417</v>
      </c>
      <c r="AV77" s="78">
        <f>[6]S66!AX77</f>
        <v>163.83199999999999</v>
      </c>
      <c r="AW77" s="78">
        <f>[6]S66!AY77</f>
        <v>177.64699999999996</v>
      </c>
      <c r="AX77" s="78">
        <f>[6]S66!AZ77</f>
        <v>242.43717250816664</v>
      </c>
      <c r="AY77" s="78">
        <f>[6]S66!BA77</f>
        <v>74.91</v>
      </c>
      <c r="AZ77" s="78">
        <f>[6]S66!BB77</f>
        <v>13.481999999999999</v>
      </c>
      <c r="BA77" s="78">
        <f>[6]S66!BC77</f>
        <v>45.39</v>
      </c>
      <c r="BB77" s="78">
        <f>[6]S66!BD77</f>
        <v>0</v>
      </c>
      <c r="BC77" s="78">
        <f>[6]S66!BE77</f>
        <v>91.622</v>
      </c>
      <c r="BD77" s="78">
        <f>[6]S66!BF77</f>
        <v>75.793999999999997</v>
      </c>
      <c r="BE77" s="78">
        <f>[6]S66!BG77</f>
        <v>2105.1053841036328</v>
      </c>
      <c r="BF77" s="78">
        <f>[6]S66!BH77</f>
        <v>116.14163302131956</v>
      </c>
      <c r="BG77" s="78">
        <f>[6]S66!BI77</f>
        <v>96.079000000000008</v>
      </c>
      <c r="BH77" s="78">
        <f>[6]S66!BJ77</f>
        <v>107.39757499999999</v>
      </c>
      <c r="BI77" s="78">
        <f>[6]S66!BK77</f>
        <v>21.552</v>
      </c>
      <c r="BJ77" s="78">
        <f>[6]S66!BL77</f>
        <v>22.323999999999998</v>
      </c>
      <c r="BK77" s="78">
        <f>[6]S66!BM77</f>
        <v>202.452</v>
      </c>
      <c r="BL77" s="78">
        <f>[6]S66!BN77</f>
        <v>3.1680000000000001</v>
      </c>
      <c r="BM77" s="78">
        <f>[6]S66!BO77</f>
        <v>4.6369999999999996</v>
      </c>
      <c r="BN77" s="78">
        <f>[6]S66!BP77</f>
        <v>0</v>
      </c>
      <c r="BO77" s="78">
        <f>[6]S66!BQ77</f>
        <v>0</v>
      </c>
      <c r="BP77" s="130">
        <f t="shared" si="5"/>
        <v>309872.75172066648</v>
      </c>
      <c r="BQ77" s="174"/>
      <c r="BR77" s="175"/>
      <c r="BS77" s="175"/>
      <c r="BT77" s="175"/>
      <c r="BU77" s="176"/>
      <c r="BW77" s="76"/>
    </row>
    <row r="78" spans="1:77" s="23" customFormat="1" ht="15" customHeight="1" thickBot="1">
      <c r="A78" s="105" t="s">
        <v>474</v>
      </c>
      <c r="B78" s="147" t="s">
        <v>399</v>
      </c>
      <c r="C78" s="106" t="s">
        <v>167</v>
      </c>
      <c r="D78" s="107">
        <f>[6]S66!E78</f>
        <v>40.770323649228601</v>
      </c>
      <c r="E78" s="107">
        <f>[6]S66!F78</f>
        <v>70.804156188074444</v>
      </c>
      <c r="F78" s="107">
        <f>[6]S66!G78</f>
        <v>1.8688283864881641</v>
      </c>
      <c r="G78" s="107">
        <f>[6]S66!H78</f>
        <v>140.16742564000151</v>
      </c>
      <c r="H78" s="107">
        <f>[6]S66!I78</f>
        <v>0</v>
      </c>
      <c r="I78" s="107">
        <f>[6]S66!J78</f>
        <v>0</v>
      </c>
      <c r="J78" s="107">
        <f>[6]S66!K78</f>
        <v>0</v>
      </c>
      <c r="K78" s="107">
        <f>[6]S66!L78</f>
        <v>0</v>
      </c>
      <c r="L78" s="107">
        <f>[6]S66!M78</f>
        <v>145.42992206666781</v>
      </c>
      <c r="M78" s="107">
        <f>[6]S66!N78</f>
        <v>0</v>
      </c>
      <c r="N78" s="107">
        <f>[6]S66!O78</f>
        <v>0</v>
      </c>
      <c r="O78" s="107">
        <f>[6]S66!P78</f>
        <v>0</v>
      </c>
      <c r="P78" s="107">
        <f>[6]S66!Q78</f>
        <v>0</v>
      </c>
      <c r="Q78" s="107">
        <f>[6]S66!R78</f>
        <v>0</v>
      </c>
      <c r="R78" s="107">
        <f>[6]S66!S78</f>
        <v>47.41439239427676</v>
      </c>
      <c r="S78" s="107">
        <f>[6]S66!T78</f>
        <v>0</v>
      </c>
      <c r="T78" s="107">
        <f>[6]S66!U78</f>
        <v>0</v>
      </c>
      <c r="U78" s="107">
        <f>[6]S66!V78</f>
        <v>0</v>
      </c>
      <c r="V78" s="107">
        <f>[6]S66!W78</f>
        <v>0</v>
      </c>
      <c r="W78" s="107">
        <f>[6]S66!X78</f>
        <v>0</v>
      </c>
      <c r="X78" s="107">
        <f>[6]S66!Y78</f>
        <v>0</v>
      </c>
      <c r="Y78" s="107">
        <f>[6]S66!Z78</f>
        <v>0</v>
      </c>
      <c r="Z78" s="107">
        <f>[6]S66!AA78</f>
        <v>27.986101179720364</v>
      </c>
      <c r="AA78" s="107">
        <f>[6]S66!AB78</f>
        <v>276.73510054401964</v>
      </c>
      <c r="AB78" s="107">
        <f>[6]S66!AC78</f>
        <v>16000.618412745276</v>
      </c>
      <c r="AC78" s="107">
        <f>[6]S66!AD78</f>
        <v>3457.6118751579411</v>
      </c>
      <c r="AD78" s="107">
        <f>[6]S66!AE78</f>
        <v>6537.8028815798016</v>
      </c>
      <c r="AE78" s="107">
        <f>[6]S66!AF78</f>
        <v>0</v>
      </c>
      <c r="AF78" s="107">
        <f>[6]S66!AG78</f>
        <v>2206.0705285788763</v>
      </c>
      <c r="AG78" s="107">
        <f>[6]S66!AH78</f>
        <v>0</v>
      </c>
      <c r="AH78" s="107">
        <f>[6]S66!AI78</f>
        <v>1274.9056959553375</v>
      </c>
      <c r="AI78" s="107">
        <f>[6]S66!AJ78</f>
        <v>0</v>
      </c>
      <c r="AJ78" s="107">
        <f>[6]S66!AK78</f>
        <v>5.6963720000000002</v>
      </c>
      <c r="AK78" s="107">
        <f>[6]S66!AL78</f>
        <v>3002.4747532511351</v>
      </c>
      <c r="AL78" s="107">
        <f>[6]S66!AM78</f>
        <v>0</v>
      </c>
      <c r="AM78" s="107">
        <f>[6]S66!AN78</f>
        <v>1074.206643812784</v>
      </c>
      <c r="AN78" s="107">
        <f>[6]S66!AO78</f>
        <v>0</v>
      </c>
      <c r="AO78" s="107">
        <f>[6]S66!AP78</f>
        <v>2879.6138894434289</v>
      </c>
      <c r="AP78" s="107">
        <f>[6]S66!AQ78</f>
        <v>0</v>
      </c>
      <c r="AQ78" s="107">
        <f>[6]S66!AR78</f>
        <v>0.52396044428554478</v>
      </c>
      <c r="AR78" s="107">
        <f>[6]S66!AS78</f>
        <v>3441.4057130000001</v>
      </c>
      <c r="AS78" s="107">
        <f>[6]S66!AT78</f>
        <v>0</v>
      </c>
      <c r="AT78" s="107">
        <f>[6]S66!AU78</f>
        <v>0</v>
      </c>
      <c r="AU78" s="153">
        <f>[6]S66!AV78+[6]S66!AW78</f>
        <v>147.74265065035297</v>
      </c>
      <c r="AV78" s="107">
        <f>[6]S66!AX78</f>
        <v>70.930631005456519</v>
      </c>
      <c r="AW78" s="107">
        <f>[6]S66!AY78</f>
        <v>2944.7401636870213</v>
      </c>
      <c r="AX78" s="107">
        <f>[6]S66!AZ78</f>
        <v>250.03052484921875</v>
      </c>
      <c r="AY78" s="107">
        <f>[6]S66!BA78</f>
        <v>0</v>
      </c>
      <c r="AZ78" s="107">
        <f>[6]S66!BB78</f>
        <v>166.88460235188549</v>
      </c>
      <c r="BA78" s="107">
        <f>[6]S66!BC78</f>
        <v>0</v>
      </c>
      <c r="BB78" s="107">
        <f>[6]S66!BD78</f>
        <v>0</v>
      </c>
      <c r="BC78" s="107">
        <f>[6]S66!BE78</f>
        <v>62.308291719664062</v>
      </c>
      <c r="BD78" s="107">
        <f>[6]S66!BF78</f>
        <v>1459.6600944267918</v>
      </c>
      <c r="BE78" s="107">
        <f>[6]S66!BG78</f>
        <v>161494.55151125212</v>
      </c>
      <c r="BF78" s="107">
        <f>[6]S66!BH78</f>
        <v>53263.954950251558</v>
      </c>
      <c r="BG78" s="107">
        <f>[6]S66!BI78</f>
        <v>45203.161639340637</v>
      </c>
      <c r="BH78" s="107">
        <f>[6]S66!BJ78</f>
        <v>1374.1816165968764</v>
      </c>
      <c r="BI78" s="107">
        <f>[6]S66!BK78</f>
        <v>2452.5393483435669</v>
      </c>
      <c r="BJ78" s="107">
        <f>[6]S66!BL78</f>
        <v>2078.0320987064988</v>
      </c>
      <c r="BK78" s="107">
        <f>[6]S66!BM78</f>
        <v>14710.640219863304</v>
      </c>
      <c r="BL78" s="107">
        <f>[6]S66!BN78</f>
        <v>0</v>
      </c>
      <c r="BM78" s="107">
        <f>[6]S66!BO78</f>
        <v>184.91575970497883</v>
      </c>
      <c r="BN78" s="107">
        <f>[6]S66!BP78</f>
        <v>1</v>
      </c>
      <c r="BO78" s="107">
        <f>[6]S66!BQ78</f>
        <v>-8.8113802239661032E-3</v>
      </c>
      <c r="BP78" s="79">
        <f>SUM(D78:BO78)</f>
        <v>326497.37226738711</v>
      </c>
      <c r="BQ78" s="177"/>
      <c r="BR78" s="178"/>
      <c r="BS78" s="178"/>
      <c r="BT78" s="178"/>
      <c r="BU78" s="179"/>
      <c r="BW78" s="76"/>
    </row>
    <row r="79" spans="1:77" s="23" customFormat="1">
      <c r="A79" s="2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154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</row>
    <row r="80" spans="1:77" s="23" customFormat="1">
      <c r="A80" s="24"/>
      <c r="C80" s="24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155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6"/>
      <c r="BT80" s="77"/>
      <c r="BU80" s="77"/>
      <c r="BW80" s="76"/>
    </row>
    <row r="81" spans="1:75" s="23" customFormat="1">
      <c r="A81" s="24"/>
      <c r="C81" s="24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W81" s="76"/>
    </row>
    <row r="82" spans="1:75" s="23" customFormat="1">
      <c r="A82" s="24"/>
      <c r="C82" s="24"/>
      <c r="AU82" s="148"/>
      <c r="BJ82" s="36"/>
      <c r="BP82" s="123"/>
      <c r="BW82" s="76"/>
    </row>
    <row r="83" spans="1:75" s="23" customFormat="1">
      <c r="A83" s="24"/>
      <c r="C83" s="24"/>
      <c r="AU83" s="148"/>
      <c r="BJ83" s="36"/>
      <c r="BP83" s="77"/>
      <c r="BQ83" s="36"/>
      <c r="BT83" s="36"/>
      <c r="BW83" s="76"/>
    </row>
    <row r="84" spans="1:75" s="23" customFormat="1">
      <c r="A84" s="24"/>
      <c r="C84" s="24"/>
      <c r="AP84" s="23" t="s">
        <v>18</v>
      </c>
      <c r="AU84" s="148"/>
      <c r="BJ84" s="36"/>
      <c r="BP84" s="123">
        <f>BP78-[6]S66!$BR$78</f>
        <v>0</v>
      </c>
      <c r="BW84" s="76"/>
    </row>
    <row r="85" spans="1:75" s="23" customFormat="1">
      <c r="A85" s="24"/>
      <c r="C85" s="24"/>
      <c r="AU85" s="148"/>
      <c r="BJ85" s="36"/>
      <c r="BP85" s="93"/>
      <c r="BQ85" s="93"/>
      <c r="BR85" s="93"/>
      <c r="BS85" s="93"/>
      <c r="BT85" s="93"/>
      <c r="BW85" s="76"/>
    </row>
    <row r="86" spans="1:75" s="23" customFormat="1">
      <c r="A86" s="24"/>
      <c r="C86" s="24"/>
      <c r="AU86" s="148"/>
      <c r="BJ86" s="36"/>
      <c r="BW86" s="76"/>
    </row>
    <row r="87" spans="1:75" s="23" customFormat="1">
      <c r="A87" s="24"/>
      <c r="C87" s="24"/>
      <c r="AU87" s="148"/>
      <c r="BJ87" s="36"/>
      <c r="BK87" s="23" t="s">
        <v>18</v>
      </c>
      <c r="BW87" s="76"/>
    </row>
    <row r="88" spans="1:75" s="23" customFormat="1">
      <c r="A88" s="24"/>
      <c r="C88" s="24"/>
      <c r="AP88" s="23" t="s">
        <v>18</v>
      </c>
      <c r="AU88" s="148"/>
      <c r="BJ88" s="36"/>
      <c r="BW88" s="76"/>
    </row>
    <row r="89" spans="1:75" s="23" customFormat="1">
      <c r="A89" s="24"/>
      <c r="C89" s="24"/>
      <c r="AU89" s="148"/>
      <c r="BJ89" s="36"/>
      <c r="BW89" s="76"/>
    </row>
    <row r="90" spans="1:75" s="23" customFormat="1">
      <c r="A90" s="24"/>
      <c r="C90" s="24"/>
      <c r="AU90" s="148"/>
      <c r="BJ90" s="36"/>
      <c r="BW90" s="76"/>
    </row>
    <row r="91" spans="1:75" s="23" customFormat="1">
      <c r="A91" s="24"/>
      <c r="C91" s="24"/>
      <c r="AU91" s="148"/>
      <c r="BJ91" s="36"/>
      <c r="BW91" s="76"/>
    </row>
    <row r="92" spans="1:75" s="23" customFormat="1">
      <c r="A92" s="24"/>
      <c r="C92" s="24"/>
      <c r="AU92" s="148"/>
      <c r="BJ92" s="36"/>
      <c r="BW92" s="76"/>
    </row>
    <row r="93" spans="1:75" s="23" customFormat="1">
      <c r="A93" s="24"/>
      <c r="C93" s="24"/>
      <c r="AU93" s="148"/>
      <c r="BJ93" s="36"/>
      <c r="BW93" s="76"/>
    </row>
    <row r="94" spans="1:75" s="23" customFormat="1">
      <c r="A94" s="24"/>
      <c r="C94" s="24"/>
      <c r="AU94" s="148"/>
      <c r="BJ94" s="36"/>
      <c r="BW94" s="76"/>
    </row>
    <row r="95" spans="1:75" s="23" customFormat="1">
      <c r="A95" s="24"/>
      <c r="C95" s="24"/>
      <c r="AU95" s="148"/>
      <c r="BJ95" s="36"/>
      <c r="BW95" s="76"/>
    </row>
    <row r="96" spans="1:75" s="23" customFormat="1">
      <c r="A96" s="24"/>
      <c r="C96" s="24"/>
      <c r="AU96" s="148"/>
      <c r="BJ96" s="36"/>
      <c r="BW96" s="76"/>
    </row>
    <row r="97" spans="1:75" s="23" customFormat="1">
      <c r="A97" s="24"/>
      <c r="C97" s="24"/>
      <c r="AU97" s="148"/>
      <c r="BJ97" s="36"/>
      <c r="BW97" s="76"/>
    </row>
    <row r="98" spans="1:75" s="23" customFormat="1">
      <c r="A98" s="24"/>
      <c r="C98" s="24"/>
      <c r="AU98" s="148"/>
      <c r="BJ98" s="36"/>
      <c r="BW98" s="76"/>
    </row>
    <row r="99" spans="1:75" s="23" customFormat="1">
      <c r="A99" s="24"/>
      <c r="C99" s="24"/>
      <c r="AU99" s="148"/>
      <c r="BJ99" s="36"/>
      <c r="BW99" s="76"/>
    </row>
    <row r="100" spans="1:75" s="23" customFormat="1">
      <c r="A100" s="24"/>
      <c r="C100" s="24"/>
      <c r="AU100" s="148"/>
      <c r="BJ100" s="36"/>
      <c r="BW100" s="76"/>
    </row>
    <row r="101" spans="1:75" s="23" customFormat="1">
      <c r="A101" s="24"/>
      <c r="C101" s="24"/>
      <c r="AU101" s="148"/>
      <c r="BJ101" s="36"/>
      <c r="BW101" s="76"/>
    </row>
    <row r="102" spans="1:75" s="23" customFormat="1">
      <c r="A102" s="24"/>
      <c r="C102" s="24"/>
      <c r="AU102" s="148"/>
      <c r="BJ102" s="36"/>
      <c r="BW102" s="76"/>
    </row>
    <row r="103" spans="1:75" s="23" customFormat="1">
      <c r="A103" s="24"/>
      <c r="C103" s="24"/>
      <c r="AU103" s="148"/>
      <c r="BJ103" s="36"/>
      <c r="BW103" s="76"/>
    </row>
    <row r="104" spans="1:75" s="23" customFormat="1">
      <c r="A104" s="24"/>
      <c r="C104" s="24"/>
      <c r="AU104" s="148"/>
      <c r="BJ104" s="36"/>
      <c r="BW104" s="76"/>
    </row>
    <row r="105" spans="1:75" s="23" customFormat="1">
      <c r="A105" s="24"/>
      <c r="C105" s="24"/>
      <c r="AU105" s="148"/>
      <c r="BJ105" s="36"/>
      <c r="BW105" s="76"/>
    </row>
    <row r="106" spans="1:75" s="23" customFormat="1">
      <c r="A106" s="24"/>
      <c r="C106" s="24"/>
      <c r="AU106" s="148"/>
      <c r="BJ106" s="36"/>
      <c r="BW106" s="76"/>
    </row>
    <row r="107" spans="1:75" s="23" customFormat="1">
      <c r="A107" s="24"/>
      <c r="C107" s="24"/>
      <c r="AU107" s="148"/>
      <c r="BJ107" s="36"/>
      <c r="BW107" s="76"/>
    </row>
    <row r="108" spans="1:75" s="23" customFormat="1">
      <c r="A108" s="24"/>
      <c r="C108" s="24"/>
      <c r="AU108" s="148"/>
      <c r="BJ108" s="36"/>
      <c r="BW108" s="76"/>
    </row>
    <row r="109" spans="1:75" s="23" customFormat="1">
      <c r="A109" s="24"/>
      <c r="C109" s="24"/>
      <c r="AU109" s="148"/>
      <c r="BJ109" s="36"/>
      <c r="BW109" s="76"/>
    </row>
    <row r="110" spans="1:75" s="23" customFormat="1">
      <c r="A110" s="24"/>
      <c r="C110" s="24"/>
      <c r="AU110" s="148"/>
      <c r="BJ110" s="36"/>
      <c r="BW110" s="76"/>
    </row>
    <row r="111" spans="1:75" s="23" customFormat="1">
      <c r="A111" s="24"/>
      <c r="C111" s="24"/>
      <c r="AU111" s="148"/>
      <c r="BJ111" s="36"/>
      <c r="BW111" s="76"/>
    </row>
    <row r="112" spans="1:75" s="23" customFormat="1">
      <c r="A112" s="24"/>
      <c r="C112" s="24"/>
      <c r="AU112" s="148"/>
      <c r="BJ112" s="36"/>
      <c r="BW112" s="76"/>
    </row>
    <row r="113" spans="1:75" s="23" customFormat="1">
      <c r="A113" s="24"/>
      <c r="C113" s="24"/>
      <c r="AU113" s="148"/>
      <c r="BJ113" s="36"/>
      <c r="BW113" s="76"/>
    </row>
    <row r="114" spans="1:75" s="23" customFormat="1">
      <c r="A114" s="24"/>
      <c r="C114" s="24"/>
      <c r="AU114" s="148"/>
      <c r="BJ114" s="36"/>
      <c r="BW114" s="76"/>
    </row>
    <row r="115" spans="1:75" s="23" customFormat="1">
      <c r="A115" s="24"/>
      <c r="C115" s="24"/>
      <c r="AU115" s="148"/>
      <c r="BJ115" s="36"/>
      <c r="BW115" s="76"/>
    </row>
    <row r="116" spans="1:75" s="23" customFormat="1">
      <c r="A116" s="24"/>
      <c r="C116" s="24"/>
      <c r="AU116" s="148"/>
      <c r="BJ116" s="36"/>
      <c r="BW116" s="76"/>
    </row>
    <row r="117" spans="1:75" s="23" customFormat="1">
      <c r="A117" s="24"/>
      <c r="C117" s="24"/>
      <c r="AU117" s="148"/>
      <c r="BJ117" s="36"/>
      <c r="BW117" s="76"/>
    </row>
    <row r="118" spans="1:75" s="23" customFormat="1">
      <c r="A118" s="24"/>
      <c r="C118" s="24"/>
      <c r="AU118" s="148"/>
      <c r="BW118" s="76"/>
    </row>
    <row r="119" spans="1:75" s="23" customFormat="1">
      <c r="A119" s="24"/>
      <c r="C119" s="24"/>
      <c r="AU119" s="148"/>
      <c r="BW119" s="76"/>
    </row>
    <row r="120" spans="1:75" s="23" customFormat="1">
      <c r="A120" s="24"/>
      <c r="C120" s="24"/>
      <c r="AU120" s="148"/>
      <c r="BW120" s="76"/>
    </row>
    <row r="121" spans="1:75" s="23" customFormat="1">
      <c r="A121" s="24"/>
      <c r="C121" s="24"/>
      <c r="AU121" s="148"/>
      <c r="BW121" s="76"/>
    </row>
    <row r="122" spans="1:75" s="23" customFormat="1">
      <c r="A122" s="24"/>
      <c r="C122" s="24"/>
      <c r="AU122" s="148"/>
      <c r="BW122" s="76"/>
    </row>
    <row r="123" spans="1:75" s="23" customFormat="1">
      <c r="A123" s="24"/>
      <c r="C123" s="24"/>
      <c r="AU123" s="148"/>
      <c r="BW123" s="76"/>
    </row>
    <row r="124" spans="1:75" s="23" customFormat="1">
      <c r="A124" s="24"/>
      <c r="C124" s="24"/>
      <c r="AU124" s="148"/>
      <c r="BW124" s="76"/>
    </row>
    <row r="125" spans="1:75" s="23" customFormat="1">
      <c r="A125" s="24"/>
      <c r="C125" s="24"/>
      <c r="AU125" s="148"/>
      <c r="BW125" s="76"/>
    </row>
    <row r="126" spans="1:75" s="23" customFormat="1">
      <c r="A126" s="24"/>
      <c r="C126" s="24"/>
      <c r="AU126" s="148"/>
      <c r="BW126" s="76"/>
    </row>
    <row r="127" spans="1:75" s="23" customFormat="1">
      <c r="A127" s="24"/>
      <c r="C127" s="24"/>
      <c r="AU127" s="148"/>
      <c r="BW127" s="76"/>
    </row>
    <row r="128" spans="1:75" s="23" customFormat="1">
      <c r="A128" s="24"/>
      <c r="C128" s="24"/>
      <c r="AU128" s="148"/>
      <c r="BW128" s="76"/>
    </row>
    <row r="129" spans="1:75" s="23" customFormat="1">
      <c r="A129" s="24"/>
      <c r="C129" s="24"/>
      <c r="AU129" s="148"/>
      <c r="BW129" s="76"/>
    </row>
    <row r="130" spans="1:75" s="23" customFormat="1">
      <c r="A130" s="24"/>
      <c r="C130" s="24"/>
      <c r="AU130" s="148"/>
      <c r="BW130" s="76"/>
    </row>
    <row r="131" spans="1:75" s="23" customFormat="1">
      <c r="A131" s="24"/>
      <c r="C131" s="24"/>
      <c r="AU131" s="148"/>
      <c r="BW131" s="76"/>
    </row>
    <row r="132" spans="1:75" s="23" customFormat="1">
      <c r="A132" s="24"/>
      <c r="C132" s="24"/>
      <c r="AU132" s="148"/>
      <c r="BW132" s="76"/>
    </row>
    <row r="133" spans="1:75" s="23" customFormat="1">
      <c r="A133" s="24"/>
      <c r="C133" s="24"/>
      <c r="AU133" s="148"/>
      <c r="BW133" s="76"/>
    </row>
    <row r="134" spans="1:75" s="23" customFormat="1">
      <c r="A134" s="24"/>
      <c r="C134" s="24"/>
      <c r="AU134" s="148"/>
      <c r="BW134" s="76"/>
    </row>
    <row r="135" spans="1:75" s="23" customFormat="1">
      <c r="A135" s="24"/>
      <c r="C135" s="24"/>
      <c r="AU135" s="148"/>
      <c r="BW135" s="76"/>
    </row>
    <row r="136" spans="1:75" s="23" customFormat="1">
      <c r="A136" s="24"/>
      <c r="C136" s="24"/>
      <c r="AU136" s="148"/>
      <c r="BW136" s="76"/>
    </row>
    <row r="137" spans="1:75" s="23" customFormat="1">
      <c r="A137" s="24"/>
      <c r="C137" s="24"/>
      <c r="AU137" s="148"/>
      <c r="BW137" s="76"/>
    </row>
    <row r="138" spans="1:75" s="23" customFormat="1">
      <c r="A138" s="24"/>
      <c r="C138" s="24"/>
      <c r="AU138" s="148"/>
      <c r="BW138" s="76"/>
    </row>
    <row r="139" spans="1:75" s="23" customFormat="1">
      <c r="A139" s="24"/>
      <c r="C139" s="24"/>
      <c r="AU139" s="148"/>
      <c r="BW139" s="76"/>
    </row>
    <row r="140" spans="1:75" s="23" customFormat="1">
      <c r="A140" s="24"/>
      <c r="C140" s="24"/>
      <c r="AU140" s="148"/>
      <c r="BW140" s="76"/>
    </row>
    <row r="141" spans="1:75" s="23" customFormat="1">
      <c r="A141" s="24"/>
      <c r="C141" s="24"/>
      <c r="AU141" s="148"/>
      <c r="BW141" s="76"/>
    </row>
    <row r="142" spans="1:75" s="23" customFormat="1">
      <c r="A142" s="24"/>
      <c r="C142" s="24"/>
      <c r="AU142" s="148"/>
      <c r="BW142" s="76"/>
    </row>
    <row r="143" spans="1:75" s="23" customFormat="1">
      <c r="A143" s="24"/>
      <c r="C143" s="24"/>
      <c r="AU143" s="148"/>
      <c r="BW143" s="76"/>
    </row>
    <row r="144" spans="1:75" s="23" customFormat="1">
      <c r="A144" s="24"/>
      <c r="C144" s="24"/>
      <c r="AU144" s="148"/>
      <c r="BW144" s="76"/>
    </row>
    <row r="145" spans="1:75" s="23" customFormat="1">
      <c r="A145" s="24"/>
      <c r="C145" s="24"/>
      <c r="AU145" s="148"/>
      <c r="BW145" s="76"/>
    </row>
    <row r="146" spans="1:75" s="23" customFormat="1">
      <c r="A146" s="24"/>
      <c r="C146" s="24"/>
      <c r="AU146" s="148"/>
      <c r="BW146" s="76"/>
    </row>
    <row r="147" spans="1:75" s="23" customFormat="1">
      <c r="A147" s="24"/>
      <c r="C147" s="24"/>
      <c r="AU147" s="148"/>
      <c r="BW147" s="76"/>
    </row>
    <row r="148" spans="1:75" s="23" customFormat="1">
      <c r="A148" s="24"/>
      <c r="C148" s="24"/>
      <c r="AU148" s="148"/>
      <c r="BW148" s="76"/>
    </row>
    <row r="149" spans="1:75" s="23" customFormat="1">
      <c r="A149" s="24"/>
      <c r="C149" s="24"/>
      <c r="AU149" s="148"/>
      <c r="BW149" s="76"/>
    </row>
    <row r="150" spans="1:75" s="23" customFormat="1">
      <c r="A150" s="24"/>
      <c r="C150" s="24"/>
      <c r="AU150" s="148"/>
      <c r="BW150" s="76"/>
    </row>
    <row r="151" spans="1:75" s="23" customFormat="1">
      <c r="A151" s="24"/>
      <c r="C151" s="24"/>
      <c r="AU151" s="148"/>
      <c r="BW151" s="76"/>
    </row>
    <row r="152" spans="1:75" s="23" customFormat="1">
      <c r="A152" s="24"/>
      <c r="C152" s="24"/>
      <c r="AU152" s="148"/>
      <c r="BW152" s="76"/>
    </row>
    <row r="153" spans="1:75" s="23" customFormat="1">
      <c r="A153" s="24"/>
      <c r="C153" s="24"/>
      <c r="AU153" s="148"/>
      <c r="BW153" s="76"/>
    </row>
    <row r="154" spans="1:75" s="23" customFormat="1">
      <c r="A154" s="24"/>
      <c r="C154" s="24"/>
      <c r="AU154" s="148"/>
      <c r="BW154" s="76"/>
    </row>
    <row r="155" spans="1:75" s="23" customFormat="1">
      <c r="A155" s="24"/>
      <c r="C155" s="24"/>
      <c r="AU155" s="148"/>
      <c r="BW155" s="76"/>
    </row>
    <row r="156" spans="1:75" s="23" customFormat="1">
      <c r="A156" s="24"/>
      <c r="C156" s="24"/>
      <c r="AU156" s="148"/>
      <c r="BW156" s="76"/>
    </row>
    <row r="157" spans="1:75" s="23" customFormat="1">
      <c r="A157" s="24"/>
      <c r="C157" s="24"/>
      <c r="AU157" s="148"/>
      <c r="BW157" s="76"/>
    </row>
    <row r="158" spans="1:75" s="23" customFormat="1">
      <c r="A158" s="24"/>
      <c r="C158" s="24"/>
      <c r="AU158" s="148"/>
      <c r="BW158" s="76"/>
    </row>
    <row r="159" spans="1:75" s="23" customFormat="1">
      <c r="A159" s="24"/>
      <c r="C159" s="24"/>
      <c r="AU159" s="148"/>
      <c r="BW159" s="76"/>
    </row>
    <row r="160" spans="1:75" s="23" customFormat="1">
      <c r="A160" s="24"/>
      <c r="C160" s="24"/>
      <c r="AU160" s="148"/>
      <c r="BW160" s="76"/>
    </row>
    <row r="161" spans="1:75" s="23" customFormat="1">
      <c r="A161" s="24"/>
      <c r="C161" s="24"/>
      <c r="AU161" s="148"/>
      <c r="BW161" s="76"/>
    </row>
    <row r="162" spans="1:75" s="23" customFormat="1">
      <c r="A162" s="24"/>
      <c r="C162" s="24"/>
      <c r="AU162" s="148"/>
      <c r="BW162" s="76"/>
    </row>
    <row r="163" spans="1:75" s="23" customFormat="1">
      <c r="A163" s="24"/>
      <c r="C163" s="24"/>
      <c r="AU163" s="148"/>
      <c r="BW163" s="76"/>
    </row>
    <row r="164" spans="1:75" s="23" customFormat="1">
      <c r="A164" s="24"/>
      <c r="C164" s="24"/>
      <c r="AU164" s="148"/>
      <c r="BW164" s="76"/>
    </row>
    <row r="165" spans="1:75" s="23" customFormat="1">
      <c r="A165" s="24"/>
      <c r="C165" s="24"/>
      <c r="AU165" s="148"/>
      <c r="BW165" s="76"/>
    </row>
    <row r="166" spans="1:75" s="23" customFormat="1">
      <c r="A166" s="24"/>
      <c r="C166" s="24"/>
      <c r="AU166" s="148"/>
      <c r="BW166" s="76"/>
    </row>
    <row r="167" spans="1:75" s="23" customFormat="1">
      <c r="A167" s="24"/>
      <c r="C167" s="24"/>
      <c r="AU167" s="148"/>
      <c r="BW167" s="76"/>
    </row>
    <row r="168" spans="1:75" s="23" customFormat="1">
      <c r="A168" s="24"/>
      <c r="C168" s="24"/>
      <c r="AU168" s="148"/>
      <c r="BW168" s="76"/>
    </row>
    <row r="169" spans="1:75" s="23" customFormat="1">
      <c r="A169" s="24"/>
      <c r="C169" s="24"/>
      <c r="AU169" s="148"/>
      <c r="BW169" s="76"/>
    </row>
    <row r="170" spans="1:75" s="23" customFormat="1">
      <c r="A170" s="24"/>
      <c r="C170" s="24"/>
      <c r="AU170" s="148"/>
      <c r="BW170" s="76"/>
    </row>
    <row r="171" spans="1:75" s="23" customFormat="1">
      <c r="A171" s="24"/>
      <c r="C171" s="24"/>
      <c r="AU171" s="148"/>
      <c r="BW171" s="76"/>
    </row>
    <row r="172" spans="1:75" s="23" customFormat="1">
      <c r="A172" s="24"/>
      <c r="C172" s="24"/>
      <c r="AU172" s="148"/>
      <c r="BW172" s="76"/>
    </row>
    <row r="173" spans="1:75" s="23" customFormat="1">
      <c r="A173" s="24"/>
      <c r="C173" s="24"/>
      <c r="AU173" s="148"/>
      <c r="BW173" s="76"/>
    </row>
    <row r="174" spans="1:75" s="23" customFormat="1">
      <c r="A174" s="24"/>
      <c r="C174" s="24"/>
      <c r="AU174" s="148"/>
      <c r="BW174" s="76"/>
    </row>
    <row r="175" spans="1:75" s="23" customFormat="1">
      <c r="A175" s="24"/>
      <c r="C175" s="24"/>
      <c r="AU175" s="148"/>
      <c r="BW175" s="76"/>
    </row>
    <row r="176" spans="1:75" s="23" customFormat="1">
      <c r="A176" s="24"/>
      <c r="C176" s="24"/>
      <c r="AU176" s="148"/>
      <c r="BW176" s="76"/>
    </row>
    <row r="177" spans="1:75" s="23" customFormat="1">
      <c r="A177" s="24"/>
      <c r="C177" s="24"/>
      <c r="AU177" s="148"/>
      <c r="BW177" s="76"/>
    </row>
    <row r="178" spans="1:75" s="23" customFormat="1">
      <c r="A178" s="24"/>
      <c r="C178" s="24"/>
      <c r="AU178" s="148"/>
      <c r="BW178" s="76"/>
    </row>
    <row r="179" spans="1:75" s="23" customFormat="1">
      <c r="A179" s="24"/>
      <c r="C179" s="24"/>
      <c r="AU179" s="148"/>
      <c r="BW179" s="76"/>
    </row>
    <row r="180" spans="1:75" s="23" customFormat="1">
      <c r="A180" s="24"/>
      <c r="C180" s="24"/>
      <c r="AU180" s="148"/>
      <c r="BW180" s="76"/>
    </row>
    <row r="181" spans="1:75" s="23" customFormat="1">
      <c r="A181" s="24"/>
      <c r="C181" s="24"/>
      <c r="AU181" s="148"/>
      <c r="BW181" s="76"/>
    </row>
    <row r="182" spans="1:75" s="23" customFormat="1">
      <c r="A182" s="24"/>
      <c r="C182" s="24"/>
      <c r="AU182" s="148"/>
      <c r="BW182" s="76"/>
    </row>
    <row r="183" spans="1:75" s="23" customFormat="1">
      <c r="A183" s="24"/>
      <c r="C183" s="24"/>
      <c r="AU183" s="148"/>
      <c r="BW183" s="76"/>
    </row>
    <row r="184" spans="1:75" s="23" customFormat="1">
      <c r="A184" s="24"/>
      <c r="C184" s="24"/>
      <c r="AU184" s="148"/>
      <c r="BW184" s="76"/>
    </row>
    <row r="185" spans="1:75" s="23" customFormat="1">
      <c r="A185" s="24"/>
      <c r="C185" s="24"/>
      <c r="AU185" s="148"/>
      <c r="BW185" s="76"/>
    </row>
    <row r="186" spans="1:75" s="23" customFormat="1">
      <c r="A186" s="24"/>
      <c r="C186" s="24"/>
      <c r="AU186" s="148"/>
      <c r="BW186" s="76"/>
    </row>
    <row r="187" spans="1:75" s="23" customFormat="1">
      <c r="A187" s="24"/>
      <c r="C187" s="24"/>
      <c r="AU187" s="148"/>
      <c r="BW187" s="76"/>
    </row>
    <row r="188" spans="1:75" s="23" customFormat="1">
      <c r="A188" s="24"/>
      <c r="C188" s="24"/>
      <c r="AU188" s="148"/>
      <c r="BW188" s="76"/>
    </row>
    <row r="189" spans="1:75" s="23" customFormat="1">
      <c r="A189" s="24"/>
      <c r="B189" s="24"/>
      <c r="C189" s="24"/>
      <c r="AU189" s="148"/>
      <c r="BW189" s="76"/>
    </row>
    <row r="190" spans="1:75" s="23" customFormat="1">
      <c r="A190" s="24"/>
      <c r="B190" s="24"/>
      <c r="C190" s="24"/>
      <c r="AU190" s="148"/>
      <c r="BW190" s="76"/>
    </row>
    <row r="191" spans="1:75" s="23" customFormat="1">
      <c r="A191" s="24"/>
      <c r="B191" s="24"/>
      <c r="C191" s="24"/>
      <c r="AU191" s="148"/>
      <c r="BW191" s="76"/>
    </row>
    <row r="192" spans="1:75" s="23" customFormat="1">
      <c r="A192" s="24"/>
      <c r="B192" s="24"/>
      <c r="C192" s="24"/>
      <c r="AU192" s="148"/>
      <c r="BW192" s="76"/>
    </row>
    <row r="193" spans="1:75" s="23" customFormat="1">
      <c r="A193" s="24"/>
      <c r="B193" s="24"/>
      <c r="C193" s="24"/>
      <c r="AU193" s="148"/>
      <c r="BW193" s="76"/>
    </row>
    <row r="194" spans="1:75" s="23" customFormat="1">
      <c r="A194" s="24"/>
      <c r="B194" s="24"/>
      <c r="C194" s="24"/>
      <c r="AU194" s="148"/>
      <c r="BW194" s="76"/>
    </row>
    <row r="195" spans="1:75" s="23" customFormat="1">
      <c r="A195" s="24"/>
      <c r="B195" s="24"/>
      <c r="C195" s="24"/>
      <c r="AU195" s="148"/>
      <c r="BW195" s="76"/>
    </row>
    <row r="196" spans="1:75" s="23" customFormat="1">
      <c r="A196" s="24"/>
      <c r="B196" s="24"/>
      <c r="C196" s="24"/>
      <c r="AU196" s="148"/>
      <c r="BW196" s="76"/>
    </row>
    <row r="197" spans="1:75" s="23" customFormat="1">
      <c r="A197" s="24"/>
      <c r="B197" s="24"/>
      <c r="C197" s="24"/>
      <c r="AU197" s="148"/>
      <c r="BW197" s="76"/>
    </row>
    <row r="198" spans="1:75" s="23" customFormat="1">
      <c r="A198" s="24"/>
      <c r="B198" s="24"/>
      <c r="C198" s="24"/>
      <c r="AU198" s="148"/>
      <c r="BW198" s="76"/>
    </row>
  </sheetData>
  <sheetProtection selectLockedCells="1" selectUnlockedCells="1"/>
  <mergeCells count="11">
    <mergeCell ref="AX5:BC5"/>
    <mergeCell ref="BD5:BL5"/>
    <mergeCell ref="BS5:BT5"/>
    <mergeCell ref="A6:B9"/>
    <mergeCell ref="BQ76:BU78"/>
    <mergeCell ref="AQ5:AW5"/>
    <mergeCell ref="A2:B2"/>
    <mergeCell ref="A4:B4"/>
    <mergeCell ref="D5:O5"/>
    <mergeCell ref="Q5:AB5"/>
    <mergeCell ref="AC5:AN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AE37-33F3-41F4-9F5F-694255ADFC36}">
  <dimension ref="A1:CB193"/>
  <sheetViews>
    <sheetView showGridLines="0" zoomScale="80" zoomScaleNormal="80" workbookViewId="0">
      <pane xSplit="2" ySplit="10" topLeftCell="BB59" activePane="bottomRight" state="frozen"/>
      <selection activeCell="BU80" sqref="BU80"/>
      <selection pane="topRight" activeCell="BU80" sqref="BU80"/>
      <selection pane="bottomLeft" activeCell="BU80" sqref="BU80"/>
      <selection pane="bottomRight" activeCell="CA11" sqref="CA11:CA75"/>
    </sheetView>
  </sheetViews>
  <sheetFormatPr defaultRowHeight="14.25"/>
  <cols>
    <col min="1" max="1" width="13" style="18" customWidth="1"/>
    <col min="2" max="2" width="20.5703125" style="18" customWidth="1"/>
    <col min="3" max="3" width="20.7109375" style="18" customWidth="1"/>
    <col min="4" max="68" width="10.7109375" style="15" customWidth="1"/>
    <col min="69" max="73" width="10.85546875" style="15" customWidth="1"/>
    <col min="74" max="74" width="10.7109375" style="15" customWidth="1"/>
    <col min="75" max="75" width="10.85546875" style="15" customWidth="1"/>
    <col min="76" max="77" width="11.28515625" style="15" customWidth="1"/>
    <col min="78" max="78" width="11" style="15" customWidth="1"/>
    <col min="79" max="79" width="15.7109375" style="74" bestFit="1" customWidth="1"/>
    <col min="80" max="16384" width="9.140625" style="15"/>
  </cols>
  <sheetData>
    <row r="1" spans="1:80">
      <c r="A1" s="94" t="s">
        <v>115</v>
      </c>
      <c r="B1" s="94"/>
      <c r="C1" s="9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80" ht="15" customHeight="1">
      <c r="A2" s="162" t="s">
        <v>400</v>
      </c>
      <c r="B2" s="162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80">
      <c r="A3" s="94" t="s">
        <v>114</v>
      </c>
      <c r="B3" s="94"/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80" ht="15" thickBot="1">
      <c r="A4" s="162" t="s">
        <v>401</v>
      </c>
      <c r="B4" s="162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BW4" s="119" t="s">
        <v>327</v>
      </c>
      <c r="BY4" s="67"/>
    </row>
    <row r="5" spans="1:80" ht="15" customHeight="1">
      <c r="A5" s="68"/>
      <c r="B5" s="69"/>
      <c r="C5" s="69"/>
      <c r="D5" s="163" t="s">
        <v>107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3" t="s">
        <v>107</v>
      </c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3" t="s">
        <v>107</v>
      </c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3" t="s">
        <v>107</v>
      </c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12"/>
      <c r="AW5" s="113"/>
      <c r="AX5" s="108" t="s">
        <v>107</v>
      </c>
      <c r="AY5" s="112"/>
      <c r="AZ5" s="112"/>
      <c r="BA5" s="112"/>
      <c r="BB5" s="112"/>
      <c r="BC5" s="112"/>
      <c r="BD5" s="183" t="s">
        <v>107</v>
      </c>
      <c r="BE5" s="184"/>
      <c r="BF5" s="184"/>
      <c r="BG5" s="184"/>
      <c r="BH5" s="184"/>
      <c r="BI5" s="184"/>
      <c r="BJ5" s="184"/>
      <c r="BK5" s="184"/>
      <c r="BL5" s="185"/>
      <c r="BM5" s="69"/>
      <c r="BN5" s="69"/>
      <c r="BO5" s="69"/>
      <c r="BP5" s="69"/>
      <c r="BQ5" s="165" t="s">
        <v>110</v>
      </c>
      <c r="BR5" s="186"/>
      <c r="BS5" s="186"/>
      <c r="BT5" s="186"/>
      <c r="BU5" s="186"/>
      <c r="BV5" s="186"/>
      <c r="BW5" s="186"/>
      <c r="BX5" s="186"/>
      <c r="BY5" s="187"/>
    </row>
    <row r="6" spans="1:80" ht="52.5" customHeight="1">
      <c r="A6" s="188" t="s">
        <v>356</v>
      </c>
      <c r="B6" s="189"/>
      <c r="C6" s="65" t="s">
        <v>19</v>
      </c>
      <c r="D6" s="30" t="s">
        <v>168</v>
      </c>
      <c r="E6" s="30" t="s">
        <v>169</v>
      </c>
      <c r="F6" s="30" t="s">
        <v>170</v>
      </c>
      <c r="G6" s="30" t="s">
        <v>2</v>
      </c>
      <c r="H6" s="30" t="s">
        <v>171</v>
      </c>
      <c r="I6" s="30" t="s">
        <v>172</v>
      </c>
      <c r="J6" s="30" t="s">
        <v>173</v>
      </c>
      <c r="K6" s="30" t="s">
        <v>174</v>
      </c>
      <c r="L6" s="30" t="s">
        <v>175</v>
      </c>
      <c r="M6" s="30" t="s">
        <v>176</v>
      </c>
      <c r="N6" s="30" t="s">
        <v>177</v>
      </c>
      <c r="O6" s="30" t="s">
        <v>178</v>
      </c>
      <c r="P6" s="30" t="s">
        <v>179</v>
      </c>
      <c r="Q6" s="30" t="s">
        <v>180</v>
      </c>
      <c r="R6" s="30" t="s">
        <v>181</v>
      </c>
      <c r="S6" s="30" t="s">
        <v>182</v>
      </c>
      <c r="T6" s="30" t="s">
        <v>183</v>
      </c>
      <c r="U6" s="30" t="s">
        <v>184</v>
      </c>
      <c r="V6" s="30" t="s">
        <v>185</v>
      </c>
      <c r="W6" s="30" t="s">
        <v>186</v>
      </c>
      <c r="X6" s="30" t="s">
        <v>187</v>
      </c>
      <c r="Y6" s="30" t="s">
        <v>188</v>
      </c>
      <c r="Z6" s="30" t="s">
        <v>189</v>
      </c>
      <c r="AA6" s="30" t="s">
        <v>190</v>
      </c>
      <c r="AB6" s="30" t="s">
        <v>191</v>
      </c>
      <c r="AC6" s="30" t="s">
        <v>192</v>
      </c>
      <c r="AD6" s="30" t="s">
        <v>0</v>
      </c>
      <c r="AE6" s="30" t="s">
        <v>193</v>
      </c>
      <c r="AF6" s="30" t="s">
        <v>194</v>
      </c>
      <c r="AG6" s="30" t="s">
        <v>195</v>
      </c>
      <c r="AH6" s="30" t="s">
        <v>196</v>
      </c>
      <c r="AI6" s="30" t="s">
        <v>197</v>
      </c>
      <c r="AJ6" s="30" t="s">
        <v>198</v>
      </c>
      <c r="AK6" s="30" t="s">
        <v>199</v>
      </c>
      <c r="AL6" s="25" t="s">
        <v>200</v>
      </c>
      <c r="AM6" s="25" t="s">
        <v>201</v>
      </c>
      <c r="AN6" s="25" t="s">
        <v>202</v>
      </c>
      <c r="AO6" s="25" t="s">
        <v>203</v>
      </c>
      <c r="AP6" s="25" t="s">
        <v>204</v>
      </c>
      <c r="AQ6" s="25" t="s">
        <v>205</v>
      </c>
      <c r="AR6" s="25" t="s">
        <v>206</v>
      </c>
      <c r="AS6" s="25" t="s">
        <v>207</v>
      </c>
      <c r="AT6" s="25" t="s">
        <v>208</v>
      </c>
      <c r="AU6" s="25" t="s">
        <v>209</v>
      </c>
      <c r="AV6" s="25" t="s">
        <v>210</v>
      </c>
      <c r="AW6" s="25" t="s">
        <v>211</v>
      </c>
      <c r="AX6" s="25" t="s">
        <v>212</v>
      </c>
      <c r="AY6" s="25" t="s">
        <v>213</v>
      </c>
      <c r="AZ6" s="25" t="s">
        <v>214</v>
      </c>
      <c r="BA6" s="25" t="s">
        <v>215</v>
      </c>
      <c r="BB6" s="25" t="s">
        <v>216</v>
      </c>
      <c r="BC6" s="25" t="s">
        <v>217</v>
      </c>
      <c r="BD6" s="25" t="s">
        <v>218</v>
      </c>
      <c r="BE6" s="25" t="s">
        <v>219</v>
      </c>
      <c r="BF6" s="25" t="s">
        <v>220</v>
      </c>
      <c r="BG6" s="25" t="s">
        <v>221</v>
      </c>
      <c r="BH6" s="25" t="s">
        <v>222</v>
      </c>
      <c r="BI6" s="25" t="s">
        <v>223</v>
      </c>
      <c r="BJ6" s="25" t="s">
        <v>224</v>
      </c>
      <c r="BK6" s="25" t="s">
        <v>225</v>
      </c>
      <c r="BL6" s="25" t="s">
        <v>226</v>
      </c>
      <c r="BM6" s="25" t="s">
        <v>227</v>
      </c>
      <c r="BN6" s="25" t="s">
        <v>228</v>
      </c>
      <c r="BO6" s="25" t="s">
        <v>229</v>
      </c>
      <c r="BP6" s="55" t="s">
        <v>116</v>
      </c>
      <c r="BQ6" s="30" t="s">
        <v>71</v>
      </c>
      <c r="BR6" s="25" t="s">
        <v>72</v>
      </c>
      <c r="BS6" s="55" t="s">
        <v>111</v>
      </c>
      <c r="BT6" s="30" t="s">
        <v>113</v>
      </c>
      <c r="BU6" s="25" t="s">
        <v>73</v>
      </c>
      <c r="BV6" s="55" t="s">
        <v>112</v>
      </c>
      <c r="BW6" s="25" t="s">
        <v>100</v>
      </c>
      <c r="BX6" s="58" t="s">
        <v>74</v>
      </c>
      <c r="BY6" s="61" t="s">
        <v>121</v>
      </c>
    </row>
    <row r="7" spans="1:80" ht="15.75" customHeight="1">
      <c r="A7" s="170"/>
      <c r="B7" s="171"/>
      <c r="C7" s="49" t="s">
        <v>23</v>
      </c>
      <c r="D7" s="27" t="s">
        <v>230</v>
      </c>
      <c r="E7" s="27" t="s">
        <v>231</v>
      </c>
      <c r="F7" s="27" t="s">
        <v>232</v>
      </c>
      <c r="G7" s="27" t="s">
        <v>24</v>
      </c>
      <c r="H7" s="27" t="s">
        <v>233</v>
      </c>
      <c r="I7" s="27" t="s">
        <v>234</v>
      </c>
      <c r="J7" s="27" t="s">
        <v>235</v>
      </c>
      <c r="K7" s="27" t="s">
        <v>236</v>
      </c>
      <c r="L7" s="27" t="s">
        <v>237</v>
      </c>
      <c r="M7" s="27" t="s">
        <v>25</v>
      </c>
      <c r="N7" s="27" t="s">
        <v>238</v>
      </c>
      <c r="O7" s="27" t="s">
        <v>239</v>
      </c>
      <c r="P7" s="27" t="s">
        <v>240</v>
      </c>
      <c r="Q7" s="27" t="s">
        <v>241</v>
      </c>
      <c r="R7" s="27" t="s">
        <v>242</v>
      </c>
      <c r="S7" s="27" t="s">
        <v>243</v>
      </c>
      <c r="T7" s="27" t="s">
        <v>244</v>
      </c>
      <c r="U7" s="27" t="s">
        <v>245</v>
      </c>
      <c r="V7" s="27" t="s">
        <v>246</v>
      </c>
      <c r="W7" s="27" t="s">
        <v>247</v>
      </c>
      <c r="X7" s="27" t="s">
        <v>248</v>
      </c>
      <c r="Y7" s="27" t="s">
        <v>249</v>
      </c>
      <c r="Z7" s="27" t="s">
        <v>250</v>
      </c>
      <c r="AA7" s="27" t="s">
        <v>26</v>
      </c>
      <c r="AB7" s="27" t="s">
        <v>27</v>
      </c>
      <c r="AC7" s="27" t="s">
        <v>251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252</v>
      </c>
      <c r="AJ7" s="27" t="s">
        <v>253</v>
      </c>
      <c r="AK7" s="27" t="s">
        <v>254</v>
      </c>
      <c r="AL7" s="27" t="s">
        <v>33</v>
      </c>
      <c r="AM7" s="27" t="s">
        <v>34</v>
      </c>
      <c r="AN7" s="27" t="s">
        <v>255</v>
      </c>
      <c r="AO7" s="27" t="s">
        <v>256</v>
      </c>
      <c r="AP7" s="27" t="s">
        <v>35</v>
      </c>
      <c r="AQ7" s="27" t="s">
        <v>257</v>
      </c>
      <c r="AR7" s="27" t="s">
        <v>258</v>
      </c>
      <c r="AS7" s="27" t="s">
        <v>259</v>
      </c>
      <c r="AT7" s="27" t="s">
        <v>260</v>
      </c>
      <c r="AU7" s="27" t="s">
        <v>36</v>
      </c>
      <c r="AV7" s="27" t="s">
        <v>261</v>
      </c>
      <c r="AW7" s="27" t="s">
        <v>262</v>
      </c>
      <c r="AX7" s="27" t="s">
        <v>263</v>
      </c>
      <c r="AY7" s="27" t="s">
        <v>264</v>
      </c>
      <c r="AZ7" s="27" t="s">
        <v>265</v>
      </c>
      <c r="BA7" s="27" t="s">
        <v>266</v>
      </c>
      <c r="BB7" s="27" t="s">
        <v>267</v>
      </c>
      <c r="BC7" s="27" t="s">
        <v>268</v>
      </c>
      <c r="BD7" s="27" t="s">
        <v>269</v>
      </c>
      <c r="BE7" s="27" t="s">
        <v>37</v>
      </c>
      <c r="BF7" s="27" t="s">
        <v>38</v>
      </c>
      <c r="BG7" s="27" t="s">
        <v>270</v>
      </c>
      <c r="BH7" s="27" t="s">
        <v>271</v>
      </c>
      <c r="BI7" s="27" t="s">
        <v>272</v>
      </c>
      <c r="BJ7" s="27" t="s">
        <v>273</v>
      </c>
      <c r="BK7" s="27" t="s">
        <v>274</v>
      </c>
      <c r="BL7" s="27" t="s">
        <v>275</v>
      </c>
      <c r="BM7" s="27" t="s">
        <v>276</v>
      </c>
      <c r="BN7" s="27" t="s">
        <v>277</v>
      </c>
      <c r="BO7" s="27" t="s">
        <v>278</v>
      </c>
      <c r="BP7" s="45"/>
      <c r="BQ7" s="27" t="s">
        <v>75</v>
      </c>
      <c r="BR7" s="27" t="s">
        <v>76</v>
      </c>
      <c r="BS7" s="38" t="s">
        <v>77</v>
      </c>
      <c r="BT7" s="27" t="s">
        <v>78</v>
      </c>
      <c r="BU7" s="27" t="s">
        <v>79</v>
      </c>
      <c r="BV7" s="45" t="s">
        <v>80</v>
      </c>
      <c r="BW7" s="56" t="s">
        <v>81</v>
      </c>
      <c r="BX7" s="44" t="s">
        <v>82</v>
      </c>
      <c r="BY7" s="42" t="s">
        <v>83</v>
      </c>
    </row>
    <row r="8" spans="1:80" ht="52.5" customHeight="1">
      <c r="A8" s="170"/>
      <c r="B8" s="171"/>
      <c r="C8" s="48" t="s">
        <v>44</v>
      </c>
      <c r="D8" s="30" t="s">
        <v>279</v>
      </c>
      <c r="E8" s="30" t="s">
        <v>280</v>
      </c>
      <c r="F8" s="30" t="s">
        <v>281</v>
      </c>
      <c r="G8" s="30" t="s">
        <v>3</v>
      </c>
      <c r="H8" s="30" t="s">
        <v>4</v>
      </c>
      <c r="I8" s="30" t="s">
        <v>5</v>
      </c>
      <c r="J8" s="30" t="s">
        <v>282</v>
      </c>
      <c r="K8" s="30" t="s">
        <v>283</v>
      </c>
      <c r="L8" s="30" t="s">
        <v>284</v>
      </c>
      <c r="M8" s="30" t="s">
        <v>285</v>
      </c>
      <c r="N8" s="30" t="s">
        <v>286</v>
      </c>
      <c r="O8" s="30" t="s">
        <v>287</v>
      </c>
      <c r="P8" s="30" t="s">
        <v>288</v>
      </c>
      <c r="Q8" s="30" t="s">
        <v>289</v>
      </c>
      <c r="R8" s="30" t="s">
        <v>290</v>
      </c>
      <c r="S8" s="30" t="s">
        <v>291</v>
      </c>
      <c r="T8" s="30" t="s">
        <v>292</v>
      </c>
      <c r="U8" s="30" t="s">
        <v>293</v>
      </c>
      <c r="V8" s="30" t="s">
        <v>294</v>
      </c>
      <c r="W8" s="30" t="s">
        <v>295</v>
      </c>
      <c r="X8" s="30" t="s">
        <v>296</v>
      </c>
      <c r="Y8" s="30" t="s">
        <v>297</v>
      </c>
      <c r="Z8" s="30" t="s">
        <v>298</v>
      </c>
      <c r="AA8" s="30" t="s">
        <v>299</v>
      </c>
      <c r="AB8" s="30" t="s">
        <v>300</v>
      </c>
      <c r="AC8" s="30" t="s">
        <v>55</v>
      </c>
      <c r="AD8" s="30" t="s">
        <v>301</v>
      </c>
      <c r="AE8" s="30" t="s">
        <v>6</v>
      </c>
      <c r="AF8" s="30" t="s">
        <v>7</v>
      </c>
      <c r="AG8" s="30" t="s">
        <v>8</v>
      </c>
      <c r="AH8" s="30" t="s">
        <v>9</v>
      </c>
      <c r="AI8" s="30" t="s">
        <v>302</v>
      </c>
      <c r="AJ8" s="30" t="s">
        <v>303</v>
      </c>
      <c r="AK8" s="30" t="s">
        <v>304</v>
      </c>
      <c r="AL8" s="25" t="s">
        <v>10</v>
      </c>
      <c r="AM8" s="25" t="s">
        <v>11</v>
      </c>
      <c r="AN8" s="25" t="s">
        <v>305</v>
      </c>
      <c r="AO8" s="25" t="s">
        <v>306</v>
      </c>
      <c r="AP8" s="25" t="s">
        <v>12</v>
      </c>
      <c r="AQ8" s="25" t="s">
        <v>13</v>
      </c>
      <c r="AR8" s="25" t="s">
        <v>307</v>
      </c>
      <c r="AS8" s="25" t="s">
        <v>308</v>
      </c>
      <c r="AT8" s="25" t="s">
        <v>309</v>
      </c>
      <c r="AU8" s="25" t="s">
        <v>14</v>
      </c>
      <c r="AV8" s="25" t="s">
        <v>310</v>
      </c>
      <c r="AW8" s="25" t="s">
        <v>311</v>
      </c>
      <c r="AX8" s="25" t="s">
        <v>312</v>
      </c>
      <c r="AY8" s="25" t="s">
        <v>313</v>
      </c>
      <c r="AZ8" s="25" t="s">
        <v>314</v>
      </c>
      <c r="BA8" s="25" t="s">
        <v>315</v>
      </c>
      <c r="BB8" s="25" t="s">
        <v>316</v>
      </c>
      <c r="BC8" s="25" t="s">
        <v>317</v>
      </c>
      <c r="BD8" s="25" t="s">
        <v>318</v>
      </c>
      <c r="BE8" s="25" t="s">
        <v>15</v>
      </c>
      <c r="BF8" s="25" t="s">
        <v>16</v>
      </c>
      <c r="BG8" s="25" t="s">
        <v>17</v>
      </c>
      <c r="BH8" s="25" t="s">
        <v>319</v>
      </c>
      <c r="BI8" s="25" t="s">
        <v>320</v>
      </c>
      <c r="BJ8" s="25" t="s">
        <v>321</v>
      </c>
      <c r="BK8" s="25" t="s">
        <v>322</v>
      </c>
      <c r="BL8" s="25" t="s">
        <v>323</v>
      </c>
      <c r="BM8" s="25" t="s">
        <v>324</v>
      </c>
      <c r="BN8" s="25" t="s">
        <v>325</v>
      </c>
      <c r="BO8" s="25" t="s">
        <v>326</v>
      </c>
      <c r="BP8" s="45" t="s">
        <v>1</v>
      </c>
      <c r="BQ8" s="59" t="s">
        <v>84</v>
      </c>
      <c r="BR8" s="29" t="s">
        <v>85</v>
      </c>
      <c r="BS8" s="60" t="s">
        <v>86</v>
      </c>
      <c r="BT8" s="59" t="s">
        <v>87</v>
      </c>
      <c r="BU8" s="29" t="s">
        <v>88</v>
      </c>
      <c r="BV8" s="45" t="s">
        <v>89</v>
      </c>
      <c r="BW8" s="25" t="s">
        <v>101</v>
      </c>
      <c r="BX8" s="46" t="s">
        <v>90</v>
      </c>
      <c r="BY8" s="53" t="s">
        <v>91</v>
      </c>
    </row>
    <row r="9" spans="1:80" ht="15.75" customHeight="1">
      <c r="A9" s="172"/>
      <c r="B9" s="173"/>
      <c r="C9" s="52" t="s">
        <v>49</v>
      </c>
      <c r="D9" s="27" t="s">
        <v>230</v>
      </c>
      <c r="E9" s="27" t="s">
        <v>231</v>
      </c>
      <c r="F9" s="27" t="s">
        <v>232</v>
      </c>
      <c r="G9" s="27" t="s">
        <v>24</v>
      </c>
      <c r="H9" s="27" t="s">
        <v>233</v>
      </c>
      <c r="I9" s="27" t="s">
        <v>234</v>
      </c>
      <c r="J9" s="27" t="s">
        <v>235</v>
      </c>
      <c r="K9" s="27" t="s">
        <v>236</v>
      </c>
      <c r="L9" s="27" t="s">
        <v>237</v>
      </c>
      <c r="M9" s="27" t="s">
        <v>25</v>
      </c>
      <c r="N9" s="27" t="s">
        <v>238</v>
      </c>
      <c r="O9" s="27" t="s">
        <v>239</v>
      </c>
      <c r="P9" s="27" t="s">
        <v>240</v>
      </c>
      <c r="Q9" s="27" t="s">
        <v>241</v>
      </c>
      <c r="R9" s="27" t="s">
        <v>242</v>
      </c>
      <c r="S9" s="27" t="s">
        <v>243</v>
      </c>
      <c r="T9" s="27" t="s">
        <v>244</v>
      </c>
      <c r="U9" s="27" t="s">
        <v>245</v>
      </c>
      <c r="V9" s="27" t="s">
        <v>246</v>
      </c>
      <c r="W9" s="27" t="s">
        <v>247</v>
      </c>
      <c r="X9" s="27" t="s">
        <v>248</v>
      </c>
      <c r="Y9" s="27" t="s">
        <v>249</v>
      </c>
      <c r="Z9" s="27" t="s">
        <v>250</v>
      </c>
      <c r="AA9" s="27" t="s">
        <v>26</v>
      </c>
      <c r="AB9" s="27" t="s">
        <v>27</v>
      </c>
      <c r="AC9" s="27" t="s">
        <v>251</v>
      </c>
      <c r="AD9" s="27" t="s">
        <v>28</v>
      </c>
      <c r="AE9" s="27" t="s">
        <v>29</v>
      </c>
      <c r="AF9" s="27" t="s">
        <v>30</v>
      </c>
      <c r="AG9" s="27" t="s">
        <v>31</v>
      </c>
      <c r="AH9" s="27" t="s">
        <v>32</v>
      </c>
      <c r="AI9" s="27" t="s">
        <v>252</v>
      </c>
      <c r="AJ9" s="27" t="s">
        <v>253</v>
      </c>
      <c r="AK9" s="27" t="s">
        <v>254</v>
      </c>
      <c r="AL9" s="27" t="s">
        <v>33</v>
      </c>
      <c r="AM9" s="27" t="s">
        <v>34</v>
      </c>
      <c r="AN9" s="27" t="s">
        <v>255</v>
      </c>
      <c r="AO9" s="27" t="s">
        <v>256</v>
      </c>
      <c r="AP9" s="27" t="s">
        <v>35</v>
      </c>
      <c r="AQ9" s="27" t="s">
        <v>257</v>
      </c>
      <c r="AR9" s="27" t="s">
        <v>258</v>
      </c>
      <c r="AS9" s="27" t="s">
        <v>259</v>
      </c>
      <c r="AT9" s="27" t="s">
        <v>260</v>
      </c>
      <c r="AU9" s="27" t="s">
        <v>36</v>
      </c>
      <c r="AV9" s="27" t="s">
        <v>261</v>
      </c>
      <c r="AW9" s="27" t="s">
        <v>262</v>
      </c>
      <c r="AX9" s="27" t="s">
        <v>263</v>
      </c>
      <c r="AY9" s="27" t="s">
        <v>264</v>
      </c>
      <c r="AZ9" s="27" t="s">
        <v>265</v>
      </c>
      <c r="BA9" s="27" t="s">
        <v>266</v>
      </c>
      <c r="BB9" s="27" t="s">
        <v>267</v>
      </c>
      <c r="BC9" s="27" t="s">
        <v>268</v>
      </c>
      <c r="BD9" s="27" t="s">
        <v>269</v>
      </c>
      <c r="BE9" s="27" t="s">
        <v>37</v>
      </c>
      <c r="BF9" s="27" t="s">
        <v>38</v>
      </c>
      <c r="BG9" s="27" t="s">
        <v>270</v>
      </c>
      <c r="BH9" s="27" t="s">
        <v>271</v>
      </c>
      <c r="BI9" s="27" t="s">
        <v>272</v>
      </c>
      <c r="BJ9" s="27" t="s">
        <v>273</v>
      </c>
      <c r="BK9" s="27" t="s">
        <v>274</v>
      </c>
      <c r="BL9" s="27" t="s">
        <v>275</v>
      </c>
      <c r="BM9" s="27" t="s">
        <v>276</v>
      </c>
      <c r="BN9" s="27" t="s">
        <v>277</v>
      </c>
      <c r="BO9" s="27" t="s">
        <v>278</v>
      </c>
      <c r="BP9" s="38" t="s">
        <v>50</v>
      </c>
      <c r="BQ9" s="27" t="s">
        <v>75</v>
      </c>
      <c r="BR9" s="27" t="s">
        <v>76</v>
      </c>
      <c r="BS9" s="45" t="s">
        <v>77</v>
      </c>
      <c r="BT9" s="27" t="s">
        <v>78</v>
      </c>
      <c r="BU9" s="27" t="s">
        <v>79</v>
      </c>
      <c r="BV9" s="45" t="s">
        <v>80</v>
      </c>
      <c r="BW9" s="27" t="s">
        <v>81</v>
      </c>
      <c r="BX9" s="46" t="s">
        <v>82</v>
      </c>
      <c r="BY9" s="53" t="s">
        <v>83</v>
      </c>
      <c r="CA9" s="74" t="s">
        <v>18</v>
      </c>
    </row>
    <row r="10" spans="1:80">
      <c r="A10" s="47" t="s">
        <v>98</v>
      </c>
      <c r="B10" s="48" t="s">
        <v>19</v>
      </c>
      <c r="C10" s="51" t="s">
        <v>44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43"/>
      <c r="BT10" s="43"/>
      <c r="BU10" s="43"/>
      <c r="BV10" s="43"/>
      <c r="BW10" s="43"/>
      <c r="BX10" s="43"/>
      <c r="BY10" s="54"/>
    </row>
    <row r="11" spans="1:80" ht="14.25" customHeight="1">
      <c r="A11" s="88" t="s">
        <v>406</v>
      </c>
      <c r="B11" s="141" t="s">
        <v>328</v>
      </c>
      <c r="C11" s="84" t="s">
        <v>122</v>
      </c>
      <c r="D11" s="78">
        <f>[6]U66!E5</f>
        <v>127394.26585407692</v>
      </c>
      <c r="E11" s="78">
        <f>[6]U66!F5</f>
        <v>52.13788551220933</v>
      </c>
      <c r="F11" s="78">
        <f>[6]U66!G5</f>
        <v>62.4810799285085</v>
      </c>
      <c r="G11" s="78">
        <f>[6]U66!H5</f>
        <v>236.98467403325893</v>
      </c>
      <c r="H11" s="78">
        <f>[6]U66!I5</f>
        <v>24142.87139693819</v>
      </c>
      <c r="I11" s="78">
        <f>[6]U66!J5</f>
        <v>4489.9664015965591</v>
      </c>
      <c r="J11" s="78">
        <f>[6]U66!K5</f>
        <v>1.3625637979337737</v>
      </c>
      <c r="K11" s="78">
        <f>[6]U66!L5</f>
        <v>36.981312887706345</v>
      </c>
      <c r="L11" s="78">
        <f>[6]U66!M5</f>
        <v>0.73520950391627493</v>
      </c>
      <c r="M11" s="78">
        <f>[6]U66!N5</f>
        <v>0.49460878330081304</v>
      </c>
      <c r="N11" s="78">
        <f>[6]U66!O5</f>
        <v>55.473059880869343</v>
      </c>
      <c r="O11" s="78">
        <f>[6]U66!P5</f>
        <v>231.20153328070208</v>
      </c>
      <c r="P11" s="78">
        <f>[6]U66!Q5</f>
        <v>3.7104620528814984</v>
      </c>
      <c r="Q11" s="78">
        <f>[6]U66!R5</f>
        <v>126.34486458349224</v>
      </c>
      <c r="R11" s="78">
        <f>[6]U66!S5</f>
        <v>0</v>
      </c>
      <c r="S11" s="78">
        <f>[6]U66!T5</f>
        <v>717.49241966189095</v>
      </c>
      <c r="T11" s="78">
        <f>[6]U66!U5</f>
        <v>0.3885057391764043</v>
      </c>
      <c r="U11" s="78">
        <f>[6]U66!V5</f>
        <v>22.947252655069555</v>
      </c>
      <c r="V11" s="78">
        <f>[6]U66!W5</f>
        <v>16.950842342281117</v>
      </c>
      <c r="W11" s="78">
        <f>[6]U66!X5</f>
        <v>29.364511075560557</v>
      </c>
      <c r="X11" s="78">
        <f>[6]U66!Y5</f>
        <v>1.0170793146211639</v>
      </c>
      <c r="Y11" s="78">
        <f>[6]U66!Z5</f>
        <v>37.178831986021208</v>
      </c>
      <c r="Z11" s="78">
        <f>[6]U66!AA5</f>
        <v>164.68622904272755</v>
      </c>
      <c r="AA11" s="78">
        <f>[6]U66!AB5</f>
        <v>25.761631000080826</v>
      </c>
      <c r="AB11" s="78">
        <f>[6]U66!AC5</f>
        <v>1.5317171360173781E-5</v>
      </c>
      <c r="AC11" s="78">
        <f>[6]U66!AD5</f>
        <v>26.162018503828236</v>
      </c>
      <c r="AD11" s="78">
        <f>[6]U66!AE5</f>
        <v>1526.1652762694512</v>
      </c>
      <c r="AE11" s="78">
        <f>[6]U66!AF5</f>
        <v>2.5974245132018043</v>
      </c>
      <c r="AF11" s="78">
        <f>[6]U66!AG5</f>
        <v>7402.2370726076551</v>
      </c>
      <c r="AG11" s="78">
        <f>[6]U66!AH5</f>
        <v>277.81055293279735</v>
      </c>
      <c r="AH11" s="78">
        <f>[6]U66!AI5</f>
        <v>128.4445096474355</v>
      </c>
      <c r="AI11" s="78">
        <f>[6]U66!AJ5</f>
        <v>9.2390385525250878</v>
      </c>
      <c r="AJ11" s="78">
        <f>[6]U66!AK5</f>
        <v>49.754179411772029</v>
      </c>
      <c r="AK11" s="78">
        <f>[6]U66!AL5</f>
        <v>17.049771657017342</v>
      </c>
      <c r="AL11" s="78">
        <f>[6]U66!AM5</f>
        <v>0.50960126399678518</v>
      </c>
      <c r="AM11" s="78">
        <f>[6]U66!AN5</f>
        <v>7823.3544722391071</v>
      </c>
      <c r="AN11" s="78">
        <f>[6]U66!AO5</f>
        <v>11.011479459754177</v>
      </c>
      <c r="AO11" s="78">
        <f>[6]U66!AP5</f>
        <v>88.548824169176029</v>
      </c>
      <c r="AP11" s="78">
        <f>[6]U66!AQ5</f>
        <v>12.147917915212043</v>
      </c>
      <c r="AQ11" s="78">
        <f>[6]U66!AR5</f>
        <v>16.621341663492831</v>
      </c>
      <c r="AR11" s="78">
        <f>[6]U66!AS5</f>
        <v>26.313424833205776</v>
      </c>
      <c r="AS11" s="78">
        <f>[6]U66!AT5</f>
        <v>11.179227682840668</v>
      </c>
      <c r="AT11" s="78">
        <f>[6]U66!AU5</f>
        <v>2.5347010826799194</v>
      </c>
      <c r="AU11" s="78">
        <f>[6]U66!AV5+[6]U66!AW5</f>
        <v>251.06659048918064</v>
      </c>
      <c r="AV11" s="78">
        <f>[6]U66!AX5</f>
        <v>1642.3257210627862</v>
      </c>
      <c r="AW11" s="78">
        <f>[6]U66!AY5</f>
        <v>10.433181883557522</v>
      </c>
      <c r="AX11" s="78">
        <f>[6]U66!AZ5</f>
        <v>1.4435177297088634E-2</v>
      </c>
      <c r="AY11" s="78">
        <f>[6]U66!BA5</f>
        <v>14.073431060939624</v>
      </c>
      <c r="AZ11" s="78">
        <f>[6]U66!BB5</f>
        <v>12.286183185605532</v>
      </c>
      <c r="BA11" s="78">
        <f>[6]U66!BC5</f>
        <v>14.91369050934844</v>
      </c>
      <c r="BB11" s="78">
        <f>[6]U66!BD5</f>
        <v>8.9273078136227757E-2</v>
      </c>
      <c r="BC11" s="78">
        <f>[6]U66!BE5</f>
        <v>58.327309241305798</v>
      </c>
      <c r="BD11" s="78">
        <f>[6]U66!BF5</f>
        <v>131.21619897109397</v>
      </c>
      <c r="BE11" s="78">
        <f>[6]U66!BG5</f>
        <v>18.73664639938594</v>
      </c>
      <c r="BF11" s="78">
        <f>[6]U66!BH5</f>
        <v>0.10979634267806039</v>
      </c>
      <c r="BG11" s="78">
        <f>[6]U66!BI5</f>
        <v>16.169650550369905</v>
      </c>
      <c r="BH11" s="78">
        <f>[6]U66!BJ5</f>
        <v>0.27092334421951181</v>
      </c>
      <c r="BI11" s="78">
        <f>[6]U66!BK5</f>
        <v>3.9438684181405987</v>
      </c>
      <c r="BJ11" s="78">
        <f>[6]U66!BL5</f>
        <v>11.225254152481938</v>
      </c>
      <c r="BK11" s="78">
        <f>[6]U66!BM5</f>
        <v>69.275348045322957</v>
      </c>
      <c r="BL11" s="78">
        <f>[6]U66!BN5</f>
        <v>42.63419955318696</v>
      </c>
      <c r="BM11" s="78">
        <f>[6]U66!BO5</f>
        <v>1.4745571620443322E-3</v>
      </c>
      <c r="BN11" s="78">
        <f>[6]U66!BP5</f>
        <v>0</v>
      </c>
      <c r="BO11" s="78">
        <f>[6]U66!BQ5</f>
        <v>0</v>
      </c>
      <c r="BP11" s="120">
        <f>SUM(D11:BO11)</f>
        <v>177579.59223541844</v>
      </c>
      <c r="BQ11" s="121">
        <f>[6]U66!BS5</f>
        <v>291759.68106937531</v>
      </c>
      <c r="BR11" s="121">
        <f>[6]U66!BT5</f>
        <v>273.68802553455907</v>
      </c>
      <c r="BS11" s="120">
        <f>SUM(BQ11:BR11)</f>
        <v>292033.36909490987</v>
      </c>
      <c r="BT11" s="121">
        <f>[6]U66!BV5</f>
        <v>1181.8883266465082</v>
      </c>
      <c r="BU11" s="121">
        <f>[6]U66!BW5</f>
        <v>-1858.1767437366691</v>
      </c>
      <c r="BV11" s="120">
        <f>SUM(BT11:BU11)</f>
        <v>-676.28841709016092</v>
      </c>
      <c r="BW11" s="121">
        <f>[6]U66!BY5</f>
        <v>23150.007089759161</v>
      </c>
      <c r="BX11" s="120">
        <f>BW11+BS11+BV11</f>
        <v>314507.08776757889</v>
      </c>
      <c r="BY11" s="122">
        <f>BX11+BP11</f>
        <v>492086.68000299734</v>
      </c>
      <c r="BZ11" s="100"/>
      <c r="CA11" s="100"/>
      <c r="CB11" s="83"/>
    </row>
    <row r="12" spans="1:80" ht="14.25" customHeight="1">
      <c r="A12" s="31" t="s">
        <v>407</v>
      </c>
      <c r="B12" s="141" t="s">
        <v>329</v>
      </c>
      <c r="C12" s="101" t="s">
        <v>123</v>
      </c>
      <c r="D12" s="78">
        <f>[6]U66!E6</f>
        <v>43.236011725356192</v>
      </c>
      <c r="E12" s="78">
        <f>[6]U66!F6</f>
        <v>319.35111179512523</v>
      </c>
      <c r="F12" s="78">
        <f>[6]U66!G6</f>
        <v>2.8884668838184859E-4</v>
      </c>
      <c r="G12" s="78">
        <f>[6]U66!H6</f>
        <v>306.05333240461897</v>
      </c>
      <c r="H12" s="78">
        <f>[6]U66!I6</f>
        <v>9.4711109005621434</v>
      </c>
      <c r="I12" s="78">
        <f>[6]U66!J6</f>
        <v>0.32160357929273209</v>
      </c>
      <c r="J12" s="78">
        <f>[6]U66!K6</f>
        <v>322.80538100740233</v>
      </c>
      <c r="K12" s="78">
        <f>[6]U66!L6</f>
        <v>0.16291266541346633</v>
      </c>
      <c r="L12" s="78">
        <f>[6]U66!M6</f>
        <v>4.1745436173301655E-3</v>
      </c>
      <c r="M12" s="78">
        <f>[6]U66!N6</f>
        <v>9.4399678136820597E-3</v>
      </c>
      <c r="N12" s="78">
        <f>[6]U66!O6</f>
        <v>0</v>
      </c>
      <c r="O12" s="78">
        <f>[6]U66!P6</f>
        <v>3.1037004826602845</v>
      </c>
      <c r="P12" s="78">
        <f>[6]U66!Q6</f>
        <v>0.89887993361914376</v>
      </c>
      <c r="Q12" s="78">
        <f>[6]U66!R6</f>
        <v>4.8206806905830177</v>
      </c>
      <c r="R12" s="78">
        <f>[6]U66!S6</f>
        <v>19.299333197107195</v>
      </c>
      <c r="S12" s="78">
        <f>[6]U66!T6</f>
        <v>12.115251085102097</v>
      </c>
      <c r="T12" s="78">
        <f>[6]U66!U6</f>
        <v>2.6734923014122372E-3</v>
      </c>
      <c r="U12" s="78">
        <f>[6]U66!V6</f>
        <v>9.3194032812927069E-2</v>
      </c>
      <c r="V12" s="78">
        <f>[6]U66!W6</f>
        <v>0.47788880809428702</v>
      </c>
      <c r="W12" s="78">
        <f>[6]U66!X6</f>
        <v>0.59762537553169015</v>
      </c>
      <c r="X12" s="78">
        <f>[6]U66!Y6</f>
        <v>4.3992700437934885E-2</v>
      </c>
      <c r="Y12" s="78">
        <f>[6]U66!Z6</f>
        <v>242.89612002471031</v>
      </c>
      <c r="Z12" s="78">
        <f>[6]U66!AA6</f>
        <v>0</v>
      </c>
      <c r="AA12" s="78">
        <f>[6]U66!AB6</f>
        <v>4.4939950076848562E-2</v>
      </c>
      <c r="AB12" s="78">
        <f>[6]U66!AC6</f>
        <v>7.3109781146096617E-12</v>
      </c>
      <c r="AC12" s="78">
        <f>[6]U66!AD6</f>
        <v>2.1526184999862696</v>
      </c>
      <c r="AD12" s="78">
        <f>[6]U66!AE6</f>
        <v>2113.5119254267433</v>
      </c>
      <c r="AE12" s="78">
        <f>[6]U66!AF6</f>
        <v>0.14488413144084689</v>
      </c>
      <c r="AF12" s="78">
        <f>[6]U66!AG6</f>
        <v>16.714649338295555</v>
      </c>
      <c r="AG12" s="78">
        <f>[6]U66!AH6</f>
        <v>33.571132604371883</v>
      </c>
      <c r="AH12" s="78">
        <f>[6]U66!AI6</f>
        <v>7.0875006680406356</v>
      </c>
      <c r="AI12" s="78">
        <f>[6]U66!AJ6</f>
        <v>3.3113107484212087E-3</v>
      </c>
      <c r="AJ12" s="78">
        <f>[6]U66!AK6</f>
        <v>4.5064285980447698</v>
      </c>
      <c r="AK12" s="78">
        <f>[6]U66!AL6</f>
        <v>3.5089452667896031</v>
      </c>
      <c r="AL12" s="78">
        <f>[6]U66!AM6</f>
        <v>6.4923063123037226E-3</v>
      </c>
      <c r="AM12" s="78">
        <f>[6]U66!AN6</f>
        <v>330.3551901286985</v>
      </c>
      <c r="AN12" s="78">
        <f>[6]U66!AO6</f>
        <v>2.8925887995257415</v>
      </c>
      <c r="AO12" s="78">
        <f>[6]U66!AP6</f>
        <v>0.17416236572543553</v>
      </c>
      <c r="AP12" s="78">
        <f>[6]U66!AQ6</f>
        <v>10.514860297056696</v>
      </c>
      <c r="AQ12" s="78">
        <f>[6]U66!AR6</f>
        <v>1.5014802367041826E-2</v>
      </c>
      <c r="AR12" s="78">
        <f>[6]U66!AS6</f>
        <v>0.15411764238598946</v>
      </c>
      <c r="AS12" s="78">
        <f>[6]U66!AT6</f>
        <v>0.13124387807819332</v>
      </c>
      <c r="AT12" s="78">
        <f>[6]U66!AU6</f>
        <v>1.2370327549860514E-3</v>
      </c>
      <c r="AU12" s="78">
        <f>[6]U66!AV6+[6]U66!AW6</f>
        <v>0.12438472580721167</v>
      </c>
      <c r="AV12" s="78">
        <f>[6]U66!AX6</f>
        <v>16.72525022262532</v>
      </c>
      <c r="AW12" s="78">
        <f>[6]U66!AY6</f>
        <v>0.66358591912695375</v>
      </c>
      <c r="AX12" s="78">
        <f>[6]U66!AZ6</f>
        <v>0</v>
      </c>
      <c r="AY12" s="78">
        <f>[6]U66!BA6</f>
        <v>0.21926555861777802</v>
      </c>
      <c r="AZ12" s="78">
        <f>[6]U66!BB6</f>
        <v>2.7133240232227671E-2</v>
      </c>
      <c r="BA12" s="78">
        <f>[6]U66!BC6</f>
        <v>2.1460575230623745E-3</v>
      </c>
      <c r="BB12" s="78">
        <f>[6]U66!BD6</f>
        <v>1.2979862562441137E-2</v>
      </c>
      <c r="BC12" s="78">
        <f>[6]U66!BE6</f>
        <v>7.0662661403946512</v>
      </c>
      <c r="BD12" s="78">
        <f>[6]U66!BF6</f>
        <v>2.6464925938591586</v>
      </c>
      <c r="BE12" s="78">
        <f>[6]U66!BG6</f>
        <v>0</v>
      </c>
      <c r="BF12" s="78">
        <f>[6]U66!BH6</f>
        <v>0</v>
      </c>
      <c r="BG12" s="78">
        <f>[6]U66!BI6</f>
        <v>6.8341467483920018E-2</v>
      </c>
      <c r="BH12" s="78">
        <f>[6]U66!BJ6</f>
        <v>6.0377241752715069E-4</v>
      </c>
      <c r="BI12" s="78">
        <f>[6]U66!BK6</f>
        <v>2.7388113093840594E-2</v>
      </c>
      <c r="BJ12" s="78">
        <f>[6]U66!BL6</f>
        <v>0</v>
      </c>
      <c r="BK12" s="78">
        <f>[6]U66!BM6</f>
        <v>0.25871677861134218</v>
      </c>
      <c r="BL12" s="78">
        <f>[6]U66!BN6</f>
        <v>2.2023139644415655</v>
      </c>
      <c r="BM12" s="78">
        <f>[6]U66!BO6</f>
        <v>0.61583604672594816</v>
      </c>
      <c r="BN12" s="78">
        <f>[6]U66!BP6</f>
        <v>0</v>
      </c>
      <c r="BO12" s="78">
        <f>[6]U66!BQ6</f>
        <v>0</v>
      </c>
      <c r="BP12" s="120">
        <f t="shared" ref="BP12:BP74" si="0">SUM(D12:BO12)</f>
        <v>3841.9166547698255</v>
      </c>
      <c r="BQ12" s="121">
        <f>[6]U66!BS6</f>
        <v>1908.142211385348</v>
      </c>
      <c r="BR12" s="121">
        <f>[6]U66!BT6</f>
        <v>386.64415814194786</v>
      </c>
      <c r="BS12" s="120">
        <f t="shared" ref="BS12:BS73" si="1">SUM(BQ12:BR12)</f>
        <v>2294.7863695272958</v>
      </c>
      <c r="BT12" s="121">
        <f>[6]U66!BV6</f>
        <v>873.07701193542937</v>
      </c>
      <c r="BU12" s="121">
        <f>[6]U66!BW6</f>
        <v>-37.871299715159758</v>
      </c>
      <c r="BV12" s="120">
        <f t="shared" ref="BV12:BV74" si="2">SUM(BT12:BU12)</f>
        <v>835.20571222026956</v>
      </c>
      <c r="BW12" s="121">
        <f>[6]U66!BY6</f>
        <v>5.883975575223463</v>
      </c>
      <c r="BX12" s="120">
        <f t="shared" ref="BX12:BX74" si="3">BW12+BS12+BV12</f>
        <v>3135.8760573227887</v>
      </c>
      <c r="BY12" s="122">
        <f t="shared" ref="BY12:BY75" si="4">BX12+BP12</f>
        <v>6977.7927120926142</v>
      </c>
      <c r="BZ12" s="100"/>
      <c r="CA12" s="100"/>
      <c r="CB12" s="83"/>
    </row>
    <row r="13" spans="1:80" ht="14.25" customHeight="1">
      <c r="A13" s="31" t="s">
        <v>408</v>
      </c>
      <c r="B13" s="141" t="s">
        <v>357</v>
      </c>
      <c r="C13" s="101" t="s">
        <v>124</v>
      </c>
      <c r="D13" s="78">
        <f>[6]U66!E7</f>
        <v>0.12037217699396772</v>
      </c>
      <c r="E13" s="78">
        <f>[6]U66!F7</f>
        <v>4.5645144352426216E-4</v>
      </c>
      <c r="F13" s="78">
        <f>[6]U66!G7</f>
        <v>112.38841764348696</v>
      </c>
      <c r="G13" s="78">
        <f>[6]U66!H7</f>
        <v>0.11959115435647814</v>
      </c>
      <c r="H13" s="78">
        <f>[6]U66!I7</f>
        <v>269.32529411624688</v>
      </c>
      <c r="I13" s="78">
        <f>[6]U66!J7</f>
        <v>4.4602602225096995E-2</v>
      </c>
      <c r="J13" s="78">
        <f>[6]U66!K7</f>
        <v>2.9549180157677802E-5</v>
      </c>
      <c r="K13" s="78">
        <f>[6]U66!L7</f>
        <v>9.9541281642951032E-3</v>
      </c>
      <c r="L13" s="78">
        <f>[6]U66!M7</f>
        <v>6.3025450467049898E-4</v>
      </c>
      <c r="M13" s="78">
        <f>[6]U66!N7</f>
        <v>8.6136096028784186E-3</v>
      </c>
      <c r="N13" s="78">
        <f>[6]U66!O7</f>
        <v>1.2348040732633302E-2</v>
      </c>
      <c r="O13" s="78">
        <f>[6]U66!P7</f>
        <v>1.6333680209894678E-3</v>
      </c>
      <c r="P13" s="78">
        <f>[6]U66!Q7</f>
        <v>3.3915586611405106E-3</v>
      </c>
      <c r="Q13" s="78">
        <f>[6]U66!R7</f>
        <v>5.1926430448198689E-2</v>
      </c>
      <c r="R13" s="78">
        <f>[6]U66!S7</f>
        <v>2.3173214129122856E-2</v>
      </c>
      <c r="S13" s="78">
        <f>[6]U66!T7</f>
        <v>0.78651938662426479</v>
      </c>
      <c r="T13" s="78">
        <f>[6]U66!U7</f>
        <v>2.2577410937626298E-3</v>
      </c>
      <c r="U13" s="78">
        <f>[6]U66!V7</f>
        <v>2.7038108760193275E-2</v>
      </c>
      <c r="V13" s="78">
        <f>[6]U66!W7</f>
        <v>6.3708873672761509E-3</v>
      </c>
      <c r="W13" s="78">
        <f>[6]U66!X7</f>
        <v>1.8646830759751064E-2</v>
      </c>
      <c r="X13" s="78">
        <f>[6]U66!Y7</f>
        <v>6.3496596270742238E-4</v>
      </c>
      <c r="Y13" s="78">
        <f>[6]U66!Z7</f>
        <v>18.704335462452807</v>
      </c>
      <c r="Z13" s="78">
        <f>[6]U66!AA7</f>
        <v>6.6734396223906414E-3</v>
      </c>
      <c r="AA13" s="78">
        <f>[6]U66!AB7</f>
        <v>2.4014294936167337E-2</v>
      </c>
      <c r="AB13" s="78">
        <f>[6]U66!AC7</f>
        <v>3.0083930630929293E-10</v>
      </c>
      <c r="AC13" s="78">
        <f>[6]U66!AD7</f>
        <v>1.1950040987449857E-2</v>
      </c>
      <c r="AD13" s="78">
        <f>[6]U66!AE7</f>
        <v>1.2167947031354565</v>
      </c>
      <c r="AE13" s="78">
        <f>[6]U66!AF7</f>
        <v>0</v>
      </c>
      <c r="AF13" s="78">
        <f>[6]U66!AG7</f>
        <v>27.301909573577593</v>
      </c>
      <c r="AG13" s="78">
        <f>[6]U66!AH7</f>
        <v>25.712453553527901</v>
      </c>
      <c r="AH13" s="78">
        <f>[6]U66!AI7</f>
        <v>5.483907839997855E-2</v>
      </c>
      <c r="AI13" s="78">
        <f>[6]U66!AJ7</f>
        <v>1.693294029858162E-4</v>
      </c>
      <c r="AJ13" s="78">
        <f>[6]U66!AK7</f>
        <v>4.588369832821329E-2</v>
      </c>
      <c r="AK13" s="78">
        <f>[6]U66!AL7</f>
        <v>3.5303571217250862E-2</v>
      </c>
      <c r="AL13" s="78">
        <f>[6]U66!AM7</f>
        <v>2.9322596048035856E-2</v>
      </c>
      <c r="AM13" s="78">
        <f>[6]U66!AN7</f>
        <v>5210.5379970564973</v>
      </c>
      <c r="AN13" s="78">
        <f>[6]U66!AO7</f>
        <v>1.4006453333299904</v>
      </c>
      <c r="AO13" s="78">
        <f>[6]U66!AP7</f>
        <v>48.910425538914787</v>
      </c>
      <c r="AP13" s="78">
        <f>[6]U66!AQ7</f>
        <v>6.0401943067399731E-2</v>
      </c>
      <c r="AQ13" s="78">
        <f>[6]U66!AR7</f>
        <v>1.713251384698285E-3</v>
      </c>
      <c r="AR13" s="78">
        <f>[6]U66!AS7</f>
        <v>1.7098548733378943E-2</v>
      </c>
      <c r="AS13" s="78">
        <f>[6]U66!AT7</f>
        <v>2.8065832051303918E-2</v>
      </c>
      <c r="AT13" s="78">
        <f>[6]U66!AU7</f>
        <v>2.7993343247279955E-4</v>
      </c>
      <c r="AU13" s="78">
        <f>[6]U66!AV7+[6]U66!AW7</f>
        <v>54.938221820514549</v>
      </c>
      <c r="AV13" s="78">
        <f>[6]U66!AX7</f>
        <v>335.20902970341223</v>
      </c>
      <c r="AW13" s="78">
        <f>[6]U66!AY7</f>
        <v>8.647893479235301E-3</v>
      </c>
      <c r="AX13" s="78">
        <f>[6]U66!AZ7</f>
        <v>0</v>
      </c>
      <c r="AY13" s="78">
        <f>[6]U66!BA7</f>
        <v>6.1651314333575867E-3</v>
      </c>
      <c r="AZ13" s="78">
        <f>[6]U66!BB7</f>
        <v>9.0511386991519699E-2</v>
      </c>
      <c r="BA13" s="78">
        <f>[6]U66!BC7</f>
        <v>0.2976125765481491</v>
      </c>
      <c r="BB13" s="78">
        <f>[6]U66!BD7</f>
        <v>1.8485871180699558E-3</v>
      </c>
      <c r="BC13" s="78">
        <f>[6]U66!BE7</f>
        <v>4.916903973663303E-2</v>
      </c>
      <c r="BD13" s="78">
        <f>[6]U66!BF7</f>
        <v>17.250982565553919</v>
      </c>
      <c r="BE13" s="78">
        <f>[6]U66!BG7</f>
        <v>0</v>
      </c>
      <c r="BF13" s="78">
        <f>[6]U66!BH7</f>
        <v>0</v>
      </c>
      <c r="BG13" s="78">
        <f>[6]U66!BI7</f>
        <v>17.212054784525421</v>
      </c>
      <c r="BH13" s="78">
        <f>[6]U66!BJ7</f>
        <v>9.6191932754703512E-3</v>
      </c>
      <c r="BI13" s="78">
        <f>[6]U66!BK7</f>
        <v>2.3568640068032374</v>
      </c>
      <c r="BJ13" s="78">
        <f>[6]U66!BL7</f>
        <v>3.3807158351039228</v>
      </c>
      <c r="BK13" s="78">
        <f>[6]U66!BM7</f>
        <v>1.0470369258445278</v>
      </c>
      <c r="BL13" s="78">
        <f>[6]U66!BN7</f>
        <v>3.9217743926851143</v>
      </c>
      <c r="BM13" s="78">
        <f>[6]U66!BO7</f>
        <v>4.8441659312170522</v>
      </c>
      <c r="BN13" s="78">
        <f>[6]U66!BP7</f>
        <v>0</v>
      </c>
      <c r="BO13" s="78">
        <f>[6]U66!BQ7</f>
        <v>0</v>
      </c>
      <c r="BP13" s="120">
        <f t="shared" si="0"/>
        <v>6157.6765987723556</v>
      </c>
      <c r="BQ13" s="121">
        <f>[6]U66!BS7</f>
        <v>9807.0489701825463</v>
      </c>
      <c r="BR13" s="121">
        <f>[6]U66!BT7</f>
        <v>0</v>
      </c>
      <c r="BS13" s="120">
        <f t="shared" si="1"/>
        <v>9807.0489701825463</v>
      </c>
      <c r="BT13" s="121">
        <f>[6]U66!BV7</f>
        <v>0</v>
      </c>
      <c r="BU13" s="121">
        <f>[6]U66!BW7</f>
        <v>-90.468173996582749</v>
      </c>
      <c r="BV13" s="120">
        <f t="shared" si="2"/>
        <v>-90.468173996582749</v>
      </c>
      <c r="BW13" s="121">
        <f>[6]U66!BY7</f>
        <v>1922.2974082356041</v>
      </c>
      <c r="BX13" s="120">
        <f t="shared" si="3"/>
        <v>11638.878204421568</v>
      </c>
      <c r="BY13" s="122">
        <f t="shared" si="4"/>
        <v>17796.554803193925</v>
      </c>
      <c r="BZ13" s="100"/>
      <c r="CA13" s="100"/>
      <c r="CB13" s="83"/>
    </row>
    <row r="14" spans="1:80" ht="14.25" customHeight="1">
      <c r="A14" s="31" t="s">
        <v>409</v>
      </c>
      <c r="B14" s="141" t="s">
        <v>358</v>
      </c>
      <c r="C14" s="101" t="s">
        <v>3</v>
      </c>
      <c r="D14" s="78">
        <f>[6]U66!E8</f>
        <v>237.51975622432406</v>
      </c>
      <c r="E14" s="78">
        <f>[6]U66!F8</f>
        <v>3.8771428294976595</v>
      </c>
      <c r="F14" s="78">
        <f>[6]U66!G8</f>
        <v>1.1014238750034935E-3</v>
      </c>
      <c r="G14" s="78">
        <f>[6]U66!H8</f>
        <v>5056.3804456613807</v>
      </c>
      <c r="H14" s="78">
        <f>[6]U66!I8</f>
        <v>38.825391970745954</v>
      </c>
      <c r="I14" s="78">
        <f>[6]U66!J8</f>
        <v>234.53026250382834</v>
      </c>
      <c r="J14" s="78">
        <f>[6]U66!K8</f>
        <v>1.4323806154940422</v>
      </c>
      <c r="K14" s="78">
        <f>[6]U66!L8</f>
        <v>4.0458031250259589E-2</v>
      </c>
      <c r="L14" s="78">
        <f>[6]U66!M8</f>
        <v>0</v>
      </c>
      <c r="M14" s="78">
        <f>[6]U66!N8</f>
        <v>666.49988379765023</v>
      </c>
      <c r="N14" s="78">
        <f>[6]U66!O8</f>
        <v>62.185272368589594</v>
      </c>
      <c r="O14" s="78">
        <f>[6]U66!P8</f>
        <v>22.976264218693583</v>
      </c>
      <c r="P14" s="78">
        <f>[6]U66!Q8</f>
        <v>4.2841663098813267</v>
      </c>
      <c r="Q14" s="78">
        <f>[6]U66!R8</f>
        <v>3445.669913949253</v>
      </c>
      <c r="R14" s="78">
        <f>[6]U66!S8</f>
        <v>12111.730334212407</v>
      </c>
      <c r="S14" s="78">
        <f>[6]U66!T8</f>
        <v>2123.4105594937791</v>
      </c>
      <c r="T14" s="78">
        <f>[6]U66!U8</f>
        <v>8.3757057853746399</v>
      </c>
      <c r="U14" s="78">
        <f>[6]U66!V8</f>
        <v>1.1341753547853555E-4</v>
      </c>
      <c r="V14" s="78">
        <f>[6]U66!W8</f>
        <v>0.44644725749119335</v>
      </c>
      <c r="W14" s="78">
        <f>[6]U66!X8</f>
        <v>0.78842720243724218</v>
      </c>
      <c r="X14" s="78">
        <f>[6]U66!Y8</f>
        <v>2.5389285766969267E-2</v>
      </c>
      <c r="Y14" s="78">
        <f>[6]U66!Z8</f>
        <v>128.3150619894792</v>
      </c>
      <c r="Z14" s="78">
        <f>[6]U66!AA8</f>
        <v>14.991502498435079</v>
      </c>
      <c r="AA14" s="78">
        <f>[6]U66!AB8</f>
        <v>2371.3819033173068</v>
      </c>
      <c r="AB14" s="78">
        <f>[6]U66!AC8</f>
        <v>7.6727891362153317E-5</v>
      </c>
      <c r="AC14" s="78">
        <f>[6]U66!AD8</f>
        <v>12.618636846651222</v>
      </c>
      <c r="AD14" s="78">
        <f>[6]U66!AE8</f>
        <v>18337.616206619208</v>
      </c>
      <c r="AE14" s="78">
        <f>[6]U66!AF8</f>
        <v>5.4163801767097723E-2</v>
      </c>
      <c r="AF14" s="78">
        <f>[6]U66!AG8</f>
        <v>675.89359450956067</v>
      </c>
      <c r="AG14" s="78">
        <f>[6]U66!AH8</f>
        <v>455.58057511072855</v>
      </c>
      <c r="AH14" s="78">
        <f>[6]U66!AI8</f>
        <v>171.47635487742428</v>
      </c>
      <c r="AI14" s="78">
        <f>[6]U66!AJ8</f>
        <v>8.2020835509531818</v>
      </c>
      <c r="AJ14" s="78">
        <f>[6]U66!AK8</f>
        <v>0.27293755261753466</v>
      </c>
      <c r="AK14" s="78">
        <f>[6]U66!AL8</f>
        <v>312.35347073431672</v>
      </c>
      <c r="AL14" s="78">
        <f>[6]U66!AM8</f>
        <v>6.6571970667591893E-2</v>
      </c>
      <c r="AM14" s="78">
        <f>[6]U66!AN8</f>
        <v>15.474371801460133</v>
      </c>
      <c r="AN14" s="78">
        <f>[6]U66!AO8</f>
        <v>1.671845116304052</v>
      </c>
      <c r="AO14" s="78">
        <f>[6]U66!AP8</f>
        <v>1.4793791737386803</v>
      </c>
      <c r="AP14" s="78">
        <f>[6]U66!AQ8</f>
        <v>1.5391352447156792</v>
      </c>
      <c r="AQ14" s="78">
        <f>[6]U66!AR8</f>
        <v>55.686905694981178</v>
      </c>
      <c r="AR14" s="78">
        <f>[6]U66!AS8</f>
        <v>153.75023057506709</v>
      </c>
      <c r="AS14" s="78">
        <f>[6]U66!AT8</f>
        <v>29.231385562229086</v>
      </c>
      <c r="AT14" s="78">
        <f>[6]U66!AU8</f>
        <v>0.28041256295103295</v>
      </c>
      <c r="AU14" s="78">
        <f>[6]U66!AV8+[6]U66!AW8</f>
        <v>9.2018907041007569</v>
      </c>
      <c r="AV14" s="78">
        <f>[6]U66!AX8</f>
        <v>78.64587291915052</v>
      </c>
      <c r="AW14" s="78">
        <f>[6]U66!AY8</f>
        <v>51.057280853335904</v>
      </c>
      <c r="AX14" s="78">
        <f>[6]U66!AZ8</f>
        <v>1.980329466843753E-2</v>
      </c>
      <c r="AY14" s="78">
        <f>[6]U66!BA8</f>
        <v>1.9911435126899795</v>
      </c>
      <c r="AZ14" s="78">
        <f>[6]U66!BB8</f>
        <v>9.1815403723848696</v>
      </c>
      <c r="BA14" s="78">
        <f>[6]U66!BC8</f>
        <v>22.866375492225291</v>
      </c>
      <c r="BB14" s="78">
        <f>[6]U66!BD8</f>
        <v>6.1944849028466647E-3</v>
      </c>
      <c r="BC14" s="78">
        <f>[6]U66!BE8</f>
        <v>16.610133329580567</v>
      </c>
      <c r="BD14" s="78">
        <f>[6]U66!BF8</f>
        <v>73.278118757815463</v>
      </c>
      <c r="BE14" s="78">
        <f>[6]U66!BG8</f>
        <v>0</v>
      </c>
      <c r="BF14" s="78">
        <f>[6]U66!BH8</f>
        <v>1.6036030236264515E-2</v>
      </c>
      <c r="BG14" s="78">
        <f>[6]U66!BI8</f>
        <v>2.8198719085329556</v>
      </c>
      <c r="BH14" s="78">
        <f>[6]U66!BJ8</f>
        <v>7.2203497048911524E-5</v>
      </c>
      <c r="BI14" s="78">
        <f>[6]U66!BK8</f>
        <v>0.28676948887233134</v>
      </c>
      <c r="BJ14" s="78">
        <f>[6]U66!BL8</f>
        <v>5.3661282780073014</v>
      </c>
      <c r="BK14" s="78">
        <f>[6]U66!BM8</f>
        <v>23.339319402972354</v>
      </c>
      <c r="BL14" s="78">
        <f>[6]U66!BN8</f>
        <v>1.0528625116011885</v>
      </c>
      <c r="BM14" s="78">
        <f>[6]U66!BO8</f>
        <v>103.66019307939288</v>
      </c>
      <c r="BN14" s="78">
        <f>[6]U66!BP8</f>
        <v>0</v>
      </c>
      <c r="BO14" s="78">
        <f>[6]U66!BQ8</f>
        <v>0</v>
      </c>
      <c r="BP14" s="120">
        <f t="shared" si="0"/>
        <v>47166.335829021649</v>
      </c>
      <c r="BQ14" s="121">
        <f>[6]U66!BS8</f>
        <v>378.78560426132969</v>
      </c>
      <c r="BR14" s="121">
        <f>[6]U66!BT8</f>
        <v>56.500602022358983</v>
      </c>
      <c r="BS14" s="120">
        <f t="shared" si="1"/>
        <v>435.28620628368867</v>
      </c>
      <c r="BT14" s="121">
        <f>[6]U66!BV8</f>
        <v>0</v>
      </c>
      <c r="BU14" s="121">
        <f>[6]U66!BW8</f>
        <v>-752.34835794810806</v>
      </c>
      <c r="BV14" s="120">
        <f t="shared" si="2"/>
        <v>-752.34835794810806</v>
      </c>
      <c r="BW14" s="121">
        <f>[6]U66!BY8</f>
        <v>39746.016561210119</v>
      </c>
      <c r="BX14" s="120">
        <f t="shared" si="3"/>
        <v>39428.954409545695</v>
      </c>
      <c r="BY14" s="122">
        <f t="shared" si="4"/>
        <v>86595.290238567337</v>
      </c>
      <c r="BZ14" s="100"/>
      <c r="CA14" s="100"/>
      <c r="CB14" s="83"/>
    </row>
    <row r="15" spans="1:80" ht="14.25" customHeight="1">
      <c r="A15" s="31" t="s">
        <v>410</v>
      </c>
      <c r="B15" s="141" t="s">
        <v>330</v>
      </c>
      <c r="C15" s="101" t="s">
        <v>51</v>
      </c>
      <c r="D15" s="78">
        <f>[6]U66!E9</f>
        <v>13072.115895176315</v>
      </c>
      <c r="E15" s="78">
        <f>[6]U66!F9</f>
        <v>126.24921974833863</v>
      </c>
      <c r="F15" s="78">
        <f>[6]U66!G9</f>
        <v>1725.0956971271601</v>
      </c>
      <c r="G15" s="78">
        <f>[6]U66!H9</f>
        <v>374.11534951048679</v>
      </c>
      <c r="H15" s="78">
        <f>[6]U66!I9</f>
        <v>18477.222652227294</v>
      </c>
      <c r="I15" s="78">
        <f>[6]U66!J9</f>
        <v>99.093126613943511</v>
      </c>
      <c r="J15" s="78">
        <f>[6]U66!K9</f>
        <v>1.7984485276556081</v>
      </c>
      <c r="K15" s="78">
        <f>[6]U66!L9</f>
        <v>0</v>
      </c>
      <c r="L15" s="78">
        <f>[6]U66!M9</f>
        <v>3.9936921400293035</v>
      </c>
      <c r="M15" s="78">
        <f>[6]U66!N9</f>
        <v>0.36705374810043589</v>
      </c>
      <c r="N15" s="78">
        <f>[6]U66!O9</f>
        <v>383.7471342832709</v>
      </c>
      <c r="O15" s="78">
        <f>[6]U66!P9</f>
        <v>44.952149757544504</v>
      </c>
      <c r="P15" s="78">
        <f>[6]U66!Q9</f>
        <v>51.106481350709849</v>
      </c>
      <c r="Q15" s="78">
        <f>[6]U66!R9</f>
        <v>154.48203342385796</v>
      </c>
      <c r="R15" s="78">
        <f>[6]U66!S9</f>
        <v>726.6513628751519</v>
      </c>
      <c r="S15" s="78">
        <f>[6]U66!T9</f>
        <v>3925.1557739481336</v>
      </c>
      <c r="T15" s="78">
        <f>[6]U66!U9</f>
        <v>0.13647440929078364</v>
      </c>
      <c r="U15" s="78">
        <f>[6]U66!V9</f>
        <v>13.8340751644375</v>
      </c>
      <c r="V15" s="78">
        <f>[6]U66!W9</f>
        <v>0</v>
      </c>
      <c r="W15" s="78">
        <f>[6]U66!X9</f>
        <v>2.0238021934094101</v>
      </c>
      <c r="X15" s="78">
        <f>[6]U66!Y9</f>
        <v>1.5062406646181966E-4</v>
      </c>
      <c r="Y15" s="78">
        <f>[6]U66!Z9</f>
        <v>4210.1250274934455</v>
      </c>
      <c r="Z15" s="78">
        <f>[6]U66!AA9</f>
        <v>19.320608593061724</v>
      </c>
      <c r="AA15" s="78">
        <f>[6]U66!AB9</f>
        <v>50.589747779259227</v>
      </c>
      <c r="AB15" s="78">
        <f>[6]U66!AC9</f>
        <v>0.33914763273289711</v>
      </c>
      <c r="AC15" s="78">
        <f>[6]U66!AD9</f>
        <v>20.989770513150386</v>
      </c>
      <c r="AD15" s="78">
        <f>[6]U66!AE9</f>
        <v>651.39660838734949</v>
      </c>
      <c r="AE15" s="78">
        <f>[6]U66!AF9</f>
        <v>8.7920976369481316</v>
      </c>
      <c r="AF15" s="78">
        <f>[6]U66!AG9</f>
        <v>6217.9946628629232</v>
      </c>
      <c r="AG15" s="78">
        <f>[6]U66!AH9</f>
        <v>3389.0993693469086</v>
      </c>
      <c r="AH15" s="78">
        <f>[6]U66!AI9</f>
        <v>120.93017841415615</v>
      </c>
      <c r="AI15" s="78">
        <f>[6]U66!AJ9</f>
        <v>46.25895743122922</v>
      </c>
      <c r="AJ15" s="78">
        <f>[6]U66!AK9</f>
        <v>1267.6163500707207</v>
      </c>
      <c r="AK15" s="78">
        <f>[6]U66!AL9</f>
        <v>19.818532957666079</v>
      </c>
      <c r="AL15" s="78">
        <f>[6]U66!AM9</f>
        <v>31.140967838466626</v>
      </c>
      <c r="AM15" s="78">
        <f>[6]U66!AN9</f>
        <v>19965.253743735084</v>
      </c>
      <c r="AN15" s="78">
        <f>[6]U66!AO9</f>
        <v>137.79323610680416</v>
      </c>
      <c r="AO15" s="78">
        <f>[6]U66!AP9</f>
        <v>135.87439210258199</v>
      </c>
      <c r="AP15" s="78">
        <f>[6]U66!AQ9</f>
        <v>342.49752295359662</v>
      </c>
      <c r="AQ15" s="78">
        <f>[6]U66!AR9</f>
        <v>80.103402098066994</v>
      </c>
      <c r="AR15" s="78">
        <f>[6]U66!AS9</f>
        <v>335.40647980722662</v>
      </c>
      <c r="AS15" s="78">
        <f>[6]U66!AT9</f>
        <v>70.752854994101881</v>
      </c>
      <c r="AT15" s="78">
        <f>[6]U66!AU9</f>
        <v>1.0401301538940331</v>
      </c>
      <c r="AU15" s="78">
        <f>[6]U66!AV9+[6]U66!AW9</f>
        <v>117.19787722400598</v>
      </c>
      <c r="AV15" s="78">
        <f>[6]U66!AX9</f>
        <v>545.1025268938896</v>
      </c>
      <c r="AW15" s="78">
        <f>[6]U66!AY9</f>
        <v>58.513937793938538</v>
      </c>
      <c r="AX15" s="78">
        <f>[6]U66!AZ9</f>
        <v>0</v>
      </c>
      <c r="AY15" s="78">
        <f>[6]U66!BA9</f>
        <v>29.657487228911123</v>
      </c>
      <c r="AZ15" s="78">
        <f>[6]U66!BB9</f>
        <v>172.19522317348537</v>
      </c>
      <c r="BA15" s="78">
        <f>[6]U66!BC9</f>
        <v>66.755043761785487</v>
      </c>
      <c r="BB15" s="78">
        <f>[6]U66!BD9</f>
        <v>0.16412530608694195</v>
      </c>
      <c r="BC15" s="78">
        <f>[6]U66!BE9</f>
        <v>44.572879042222482</v>
      </c>
      <c r="BD15" s="78">
        <f>[6]U66!BF9</f>
        <v>306.69615635533972</v>
      </c>
      <c r="BE15" s="78">
        <f>[6]U66!BG9</f>
        <v>2780.0354095605235</v>
      </c>
      <c r="BF15" s="78">
        <f>[6]U66!BH9</f>
        <v>1055.0330352474405</v>
      </c>
      <c r="BG15" s="78">
        <f>[6]U66!BI9</f>
        <v>1558.6947425202079</v>
      </c>
      <c r="BH15" s="78">
        <f>[6]U66!BJ9</f>
        <v>260.72261841672616</v>
      </c>
      <c r="BI15" s="78">
        <f>[6]U66!BK9</f>
        <v>24.274152872777041</v>
      </c>
      <c r="BJ15" s="78">
        <f>[6]U66!BL9</f>
        <v>592.51990425331564</v>
      </c>
      <c r="BK15" s="78">
        <f>[6]U66!BM9</f>
        <v>115.51432840226882</v>
      </c>
      <c r="BL15" s="78">
        <f>[6]U66!BN9</f>
        <v>322.21321294172975</v>
      </c>
      <c r="BM15" s="78">
        <f>[6]U66!BO9</f>
        <v>440.97993569438563</v>
      </c>
      <c r="BN15" s="78">
        <f>[6]U66!BP9</f>
        <v>0</v>
      </c>
      <c r="BO15" s="78">
        <f>[6]U66!BQ9</f>
        <v>0</v>
      </c>
      <c r="BP15" s="120">
        <f t="shared" si="0"/>
        <v>84796.116958447645</v>
      </c>
      <c r="BQ15" s="121">
        <f>[6]U66!BS9</f>
        <v>307856.71283967223</v>
      </c>
      <c r="BR15" s="121">
        <f>[6]U66!BT9</f>
        <v>0</v>
      </c>
      <c r="BS15" s="120">
        <f t="shared" si="1"/>
        <v>307856.71283967223</v>
      </c>
      <c r="BT15" s="121">
        <f>[6]U66!BV9</f>
        <v>0</v>
      </c>
      <c r="BU15" s="121">
        <f>[6]U66!BW9</f>
        <v>-4113.92834945905</v>
      </c>
      <c r="BV15" s="120">
        <f t="shared" si="2"/>
        <v>-4113.92834945905</v>
      </c>
      <c r="BW15" s="121">
        <f>[6]U66!BY9</f>
        <v>78366.8639568199</v>
      </c>
      <c r="BX15" s="120">
        <f t="shared" si="3"/>
        <v>382109.64844703302</v>
      </c>
      <c r="BY15" s="122">
        <f t="shared" si="4"/>
        <v>466905.76540548063</v>
      </c>
      <c r="BZ15" s="100"/>
      <c r="CA15" s="100"/>
      <c r="CB15" s="83"/>
    </row>
    <row r="16" spans="1:80" ht="14.25" customHeight="1">
      <c r="A16" s="31" t="s">
        <v>411</v>
      </c>
      <c r="B16" s="141" t="s">
        <v>331</v>
      </c>
      <c r="C16" s="101" t="s">
        <v>52</v>
      </c>
      <c r="D16" s="78">
        <f>[6]U66!E10</f>
        <v>220.7603149643295</v>
      </c>
      <c r="E16" s="78">
        <f>[6]U66!F10</f>
        <v>4.6663254220906865</v>
      </c>
      <c r="F16" s="78">
        <f>[6]U66!G10</f>
        <v>27.011637210311875</v>
      </c>
      <c r="G16" s="78">
        <f>[6]U66!H10</f>
        <v>3023.0670020002226</v>
      </c>
      <c r="H16" s="78">
        <f>[6]U66!I10</f>
        <v>1189.3876406544136</v>
      </c>
      <c r="I16" s="78">
        <f>[6]U66!J10</f>
        <v>229.82734843331997</v>
      </c>
      <c r="J16" s="78">
        <f>[6]U66!K10</f>
        <v>41.483290402972742</v>
      </c>
      <c r="K16" s="78">
        <f>[6]U66!L10</f>
        <v>0</v>
      </c>
      <c r="L16" s="78">
        <f>[6]U66!M10</f>
        <v>42.129983097545029</v>
      </c>
      <c r="M16" s="78">
        <f>[6]U66!N10</f>
        <v>3.8755223624027608</v>
      </c>
      <c r="N16" s="78">
        <f>[6]U66!O10</f>
        <v>2.36370703354843E-2</v>
      </c>
      <c r="O16" s="78">
        <f>[6]U66!P10</f>
        <v>8.8517259453471464</v>
      </c>
      <c r="P16" s="78">
        <f>[6]U66!Q10</f>
        <v>158.72212504170048</v>
      </c>
      <c r="Q16" s="78">
        <f>[6]U66!R10</f>
        <v>431.51035322239102</v>
      </c>
      <c r="R16" s="78">
        <f>[6]U66!S10</f>
        <v>1837.5135753900508</v>
      </c>
      <c r="S16" s="78">
        <f>[6]U66!T10</f>
        <v>809.30075433871411</v>
      </c>
      <c r="T16" s="78">
        <f>[6]U66!U10</f>
        <v>0</v>
      </c>
      <c r="U16" s="78">
        <f>[6]U66!V10</f>
        <v>1.8053558739206599</v>
      </c>
      <c r="V16" s="78">
        <f>[6]U66!W10</f>
        <v>0</v>
      </c>
      <c r="W16" s="78">
        <f>[6]U66!X10</f>
        <v>4.5603569753549532E-2</v>
      </c>
      <c r="X16" s="78">
        <f>[6]U66!Y10</f>
        <v>4.2878558724937923</v>
      </c>
      <c r="Y16" s="78">
        <f>[6]U66!Z10</f>
        <v>658.86249556279392</v>
      </c>
      <c r="Z16" s="78">
        <f>[6]U66!AA10</f>
        <v>19.185008959430156</v>
      </c>
      <c r="AA16" s="78">
        <f>[6]U66!AB10</f>
        <v>8.0073883807280488</v>
      </c>
      <c r="AB16" s="78">
        <f>[6]U66!AC10</f>
        <v>6.0825321886294331E-3</v>
      </c>
      <c r="AC16" s="78">
        <f>[6]U66!AD10</f>
        <v>44.029720944606964</v>
      </c>
      <c r="AD16" s="78">
        <f>[6]U66!AE10</f>
        <v>614.00963455856572</v>
      </c>
      <c r="AE16" s="78">
        <f>[6]U66!AF10</f>
        <v>23.015401254521194</v>
      </c>
      <c r="AF16" s="78">
        <f>[6]U66!AG10</f>
        <v>2760.7849856379435</v>
      </c>
      <c r="AG16" s="78">
        <f>[6]U66!AH10</f>
        <v>764.95326267325106</v>
      </c>
      <c r="AH16" s="78">
        <f>[6]U66!AI10</f>
        <v>232.54320496830658</v>
      </c>
      <c r="AI16" s="78">
        <f>[6]U66!AJ10</f>
        <v>2.0993031823585691</v>
      </c>
      <c r="AJ16" s="78">
        <f>[6]U66!AK10</f>
        <v>44.983196945429675</v>
      </c>
      <c r="AK16" s="78">
        <f>[6]U66!AL10</f>
        <v>41.63177220115881</v>
      </c>
      <c r="AL16" s="78">
        <f>[6]U66!AM10</f>
        <v>7.0582019050086249</v>
      </c>
      <c r="AM16" s="78">
        <f>[6]U66!AN10</f>
        <v>208.18342608966245</v>
      </c>
      <c r="AN16" s="78">
        <f>[6]U66!AO10</f>
        <v>23.598014787689078</v>
      </c>
      <c r="AO16" s="78">
        <f>[6]U66!AP10</f>
        <v>33.238520245701963</v>
      </c>
      <c r="AP16" s="78">
        <f>[6]U66!AQ10</f>
        <v>109.99498250366221</v>
      </c>
      <c r="AQ16" s="78">
        <f>[6]U66!AR10</f>
        <v>184.53811050756138</v>
      </c>
      <c r="AR16" s="78">
        <f>[6]U66!AS10</f>
        <v>31.775447018259246</v>
      </c>
      <c r="AS16" s="78">
        <f>[6]U66!AT10</f>
        <v>9.1651440221668619</v>
      </c>
      <c r="AT16" s="78">
        <f>[6]U66!AU10</f>
        <v>0.58125044753962207</v>
      </c>
      <c r="AU16" s="78">
        <f>[6]U66!AV10+[6]U66!AW10</f>
        <v>22.680648461910192</v>
      </c>
      <c r="AV16" s="78">
        <f>[6]U66!AX10</f>
        <v>200.48532253382558</v>
      </c>
      <c r="AW16" s="78">
        <f>[6]U66!AY10</f>
        <v>171.82649562935271</v>
      </c>
      <c r="AX16" s="78">
        <f>[6]U66!AZ10</f>
        <v>0</v>
      </c>
      <c r="AY16" s="78">
        <f>[6]U66!BA10</f>
        <v>123.10098611478176</v>
      </c>
      <c r="AZ16" s="78">
        <f>[6]U66!BB10</f>
        <v>92.05038972883321</v>
      </c>
      <c r="BA16" s="78">
        <f>[6]U66!BC10</f>
        <v>24.252472729309567</v>
      </c>
      <c r="BB16" s="78">
        <f>[6]U66!BD10</f>
        <v>3.7181941248549171</v>
      </c>
      <c r="BC16" s="78">
        <f>[6]U66!BE10</f>
        <v>300.06649231346364</v>
      </c>
      <c r="BD16" s="78">
        <f>[6]U66!BF10</f>
        <v>1755.9939303281733</v>
      </c>
      <c r="BE16" s="78">
        <f>[6]U66!BG10</f>
        <v>929.00337742263901</v>
      </c>
      <c r="BF16" s="78">
        <f>[6]U66!BH10</f>
        <v>25.525383065315498</v>
      </c>
      <c r="BG16" s="78">
        <f>[6]U66!BI10</f>
        <v>630.67590217948168</v>
      </c>
      <c r="BH16" s="78">
        <f>[6]U66!BJ10</f>
        <v>15.098627473607554</v>
      </c>
      <c r="BI16" s="78">
        <f>[6]U66!BK10</f>
        <v>453.03657892418045</v>
      </c>
      <c r="BJ16" s="78">
        <f>[6]U66!BL10</f>
        <v>25.098564467119225</v>
      </c>
      <c r="BK16" s="78">
        <f>[6]U66!BM10</f>
        <v>20.792091823309931</v>
      </c>
      <c r="BL16" s="78">
        <f>[6]U66!BN10</f>
        <v>852.14299855045715</v>
      </c>
      <c r="BM16" s="78">
        <f>[6]U66!BO10</f>
        <v>907.99249581806441</v>
      </c>
      <c r="BN16" s="78">
        <f>[6]U66!BP10</f>
        <v>0</v>
      </c>
      <c r="BO16" s="78">
        <f>[6]U66!BQ10</f>
        <v>0</v>
      </c>
      <c r="BP16" s="120">
        <f t="shared" si="0"/>
        <v>20410.055557889529</v>
      </c>
      <c r="BQ16" s="121">
        <f>[6]U66!BS10</f>
        <v>101298.12922479623</v>
      </c>
      <c r="BR16" s="121">
        <f>[6]U66!BT10</f>
        <v>0</v>
      </c>
      <c r="BS16" s="120">
        <f t="shared" si="1"/>
        <v>101298.12922479623</v>
      </c>
      <c r="BT16" s="121">
        <f>[6]U66!BV10</f>
        <v>0</v>
      </c>
      <c r="BU16" s="121">
        <f>[6]U66!BW10</f>
        <v>-3680.2594602573245</v>
      </c>
      <c r="BV16" s="120">
        <f t="shared" si="2"/>
        <v>-3680.2594602573245</v>
      </c>
      <c r="BW16" s="121">
        <f>[6]U66!BY10</f>
        <v>82527.893904987781</v>
      </c>
      <c r="BX16" s="120">
        <f t="shared" si="3"/>
        <v>180145.76366952667</v>
      </c>
      <c r="BY16" s="122">
        <f t="shared" si="4"/>
        <v>200555.81922741618</v>
      </c>
      <c r="BZ16" s="100"/>
      <c r="CA16" s="100"/>
      <c r="CB16" s="83"/>
    </row>
    <row r="17" spans="1:80" ht="14.25" customHeight="1">
      <c r="A17" s="31" t="s">
        <v>412</v>
      </c>
      <c r="B17" s="141" t="s">
        <v>359</v>
      </c>
      <c r="C17" s="101" t="s">
        <v>125</v>
      </c>
      <c r="D17" s="78">
        <f>[6]U66!E11</f>
        <v>94.184097475195657</v>
      </c>
      <c r="E17" s="78">
        <f>[6]U66!F11</f>
        <v>18.293882922730397</v>
      </c>
      <c r="F17" s="78">
        <f>[6]U66!G11</f>
        <v>3.3427397003447394</v>
      </c>
      <c r="G17" s="78">
        <f>[6]U66!H11</f>
        <v>1441.3754973315974</v>
      </c>
      <c r="H17" s="78">
        <f>[6]U66!I11</f>
        <v>112.98239057364833</v>
      </c>
      <c r="I17" s="78">
        <f>[6]U66!J11</f>
        <v>0</v>
      </c>
      <c r="J17" s="78">
        <f>[6]U66!K11</f>
        <v>2640.9558127349546</v>
      </c>
      <c r="K17" s="78">
        <f>[6]U66!L11</f>
        <v>0</v>
      </c>
      <c r="L17" s="78">
        <f>[6]U66!M11</f>
        <v>4.0205608854475159</v>
      </c>
      <c r="M17" s="78">
        <f>[6]U66!N11</f>
        <v>0</v>
      </c>
      <c r="N17" s="78">
        <f>[6]U66!O11</f>
        <v>0</v>
      </c>
      <c r="O17" s="78">
        <f>[6]U66!P11</f>
        <v>2.6524443264170583</v>
      </c>
      <c r="P17" s="78">
        <f>[6]U66!Q11</f>
        <v>63.20295183430644</v>
      </c>
      <c r="Q17" s="78">
        <f>[6]U66!R11</f>
        <v>248.00652452420985</v>
      </c>
      <c r="R17" s="78">
        <f>[6]U66!S11</f>
        <v>54.935600755134473</v>
      </c>
      <c r="S17" s="78">
        <f>[6]U66!T11</f>
        <v>1159.4897114340511</v>
      </c>
      <c r="T17" s="78">
        <f>[6]U66!U11</f>
        <v>0</v>
      </c>
      <c r="U17" s="78">
        <f>[6]U66!V11</f>
        <v>0</v>
      </c>
      <c r="V17" s="78">
        <f>[6]U66!W11</f>
        <v>0</v>
      </c>
      <c r="W17" s="78">
        <f>[6]U66!X11</f>
        <v>0</v>
      </c>
      <c r="X17" s="78">
        <f>[6]U66!Y11</f>
        <v>5.9266536194569008</v>
      </c>
      <c r="Y17" s="78">
        <f>[6]U66!Z11</f>
        <v>1242.0732272198052</v>
      </c>
      <c r="Z17" s="78">
        <f>[6]U66!AA11</f>
        <v>7.2695026309775246</v>
      </c>
      <c r="AA17" s="78">
        <f>[6]U66!AB11</f>
        <v>0.12988496592773727</v>
      </c>
      <c r="AB17" s="78">
        <f>[6]U66!AC11</f>
        <v>0.51619851714623033</v>
      </c>
      <c r="AC17" s="78">
        <f>[6]U66!AD11</f>
        <v>4.6077770940947751</v>
      </c>
      <c r="AD17" s="78">
        <f>[6]U66!AE11</f>
        <v>7714.5221965749752</v>
      </c>
      <c r="AE17" s="78">
        <f>[6]U66!AF11</f>
        <v>3.8632069714411337</v>
      </c>
      <c r="AF17" s="78">
        <f>[6]U66!AG11</f>
        <v>899.87164330400049</v>
      </c>
      <c r="AG17" s="78">
        <f>[6]U66!AH11</f>
        <v>179.82280449021718</v>
      </c>
      <c r="AH17" s="78">
        <f>[6]U66!AI11</f>
        <v>221.02043322795964</v>
      </c>
      <c r="AI17" s="78">
        <f>[6]U66!AJ11</f>
        <v>128.89365355997401</v>
      </c>
      <c r="AJ17" s="78">
        <f>[6]U66!AK11</f>
        <v>477.97020967565362</v>
      </c>
      <c r="AK17" s="78">
        <f>[6]U66!AL11</f>
        <v>10.761637164157515</v>
      </c>
      <c r="AL17" s="78">
        <f>[6]U66!AM11</f>
        <v>6.4816786470119503</v>
      </c>
      <c r="AM17" s="78">
        <f>[6]U66!AN11</f>
        <v>918.85772553406446</v>
      </c>
      <c r="AN17" s="78">
        <f>[6]U66!AO11</f>
        <v>47.501800192746067</v>
      </c>
      <c r="AO17" s="78">
        <f>[6]U66!AP11</f>
        <v>11.384343792558351</v>
      </c>
      <c r="AP17" s="78">
        <f>[6]U66!AQ11</f>
        <v>304.15293010234757</v>
      </c>
      <c r="AQ17" s="78">
        <f>[6]U66!AR11</f>
        <v>61.710560182808123</v>
      </c>
      <c r="AR17" s="78">
        <f>[6]U66!AS11</f>
        <v>17.672524302593793</v>
      </c>
      <c r="AS17" s="78">
        <f>[6]U66!AT11</f>
        <v>20.484290933427122</v>
      </c>
      <c r="AT17" s="78">
        <f>[6]U66!AU11</f>
        <v>0.28329876200977488</v>
      </c>
      <c r="AU17" s="78">
        <f>[6]U66!AV11+[6]U66!AW11</f>
        <v>24.609141988693715</v>
      </c>
      <c r="AV17" s="78">
        <f>[6]U66!AX11</f>
        <v>484.16446386679104</v>
      </c>
      <c r="AW17" s="78">
        <f>[6]U66!AY11</f>
        <v>201.67793066368307</v>
      </c>
      <c r="AX17" s="78">
        <f>[6]U66!AZ11</f>
        <v>0</v>
      </c>
      <c r="AY17" s="78">
        <f>[6]U66!BA11</f>
        <v>48.820791399394203</v>
      </c>
      <c r="AZ17" s="78">
        <f>[6]U66!BB11</f>
        <v>16.936771830182284</v>
      </c>
      <c r="BA17" s="78">
        <f>[6]U66!BC11</f>
        <v>5.4372815796015468</v>
      </c>
      <c r="BB17" s="78">
        <f>[6]U66!BD11</f>
        <v>1.5361572588098888</v>
      </c>
      <c r="BC17" s="78">
        <f>[6]U66!BE11</f>
        <v>57.557706682673121</v>
      </c>
      <c r="BD17" s="78">
        <f>[6]U66!BF11</f>
        <v>131.46249338758406</v>
      </c>
      <c r="BE17" s="78">
        <f>[6]U66!BG11</f>
        <v>0</v>
      </c>
      <c r="BF17" s="78">
        <f>[6]U66!BH11</f>
        <v>0.85737359167936689</v>
      </c>
      <c r="BG17" s="78">
        <f>[6]U66!BI11</f>
        <v>0.24659224477689559</v>
      </c>
      <c r="BH17" s="78">
        <f>[6]U66!BJ11</f>
        <v>0</v>
      </c>
      <c r="BI17" s="78">
        <f>[6]U66!BK11</f>
        <v>6.3563711603149056</v>
      </c>
      <c r="BJ17" s="78">
        <f>[6]U66!BL11</f>
        <v>6.8058919651129335</v>
      </c>
      <c r="BK17" s="78">
        <f>[6]U66!BM11</f>
        <v>145.87844068862395</v>
      </c>
      <c r="BL17" s="78">
        <f>[6]U66!BN11</f>
        <v>341.58822528017208</v>
      </c>
      <c r="BM17" s="78">
        <f>[6]U66!BO11</f>
        <v>84.995373070773795</v>
      </c>
      <c r="BN17" s="78">
        <f>[6]U66!BP11</f>
        <v>0</v>
      </c>
      <c r="BO17" s="78">
        <f>[6]U66!BQ11</f>
        <v>0</v>
      </c>
      <c r="BP17" s="120">
        <f t="shared" si="0"/>
        <v>19688.15140262225</v>
      </c>
      <c r="BQ17" s="121">
        <f>[6]U66!BS11</f>
        <v>6775.0783904696373</v>
      </c>
      <c r="BR17" s="121">
        <f>[6]U66!BT11</f>
        <v>0</v>
      </c>
      <c r="BS17" s="120">
        <f t="shared" si="1"/>
        <v>6775.0783904696373</v>
      </c>
      <c r="BT17" s="121">
        <f>[6]U66!BV11</f>
        <v>980.80032455954938</v>
      </c>
      <c r="BU17" s="121">
        <f>[6]U66!BW11</f>
        <v>-394.64598469701355</v>
      </c>
      <c r="BV17" s="120">
        <f t="shared" si="2"/>
        <v>586.15433986253583</v>
      </c>
      <c r="BW17" s="121">
        <f>[6]U66!BY11</f>
        <v>1780.4233747843884</v>
      </c>
      <c r="BX17" s="120">
        <f t="shared" si="3"/>
        <v>9141.6561051165627</v>
      </c>
      <c r="BY17" s="122">
        <f t="shared" si="4"/>
        <v>28829.807507738813</v>
      </c>
      <c r="BZ17" s="100"/>
      <c r="CA17" s="100"/>
      <c r="CB17" s="83"/>
    </row>
    <row r="18" spans="1:80" ht="14.25" customHeight="1">
      <c r="A18" s="31" t="s">
        <v>413</v>
      </c>
      <c r="B18" s="141" t="s">
        <v>332</v>
      </c>
      <c r="C18" s="101" t="s">
        <v>126</v>
      </c>
      <c r="D18" s="78">
        <f>[6]U66!E12</f>
        <v>358.35430235386275</v>
      </c>
      <c r="E18" s="78">
        <f>[6]U66!F12</f>
        <v>42.382723115456507</v>
      </c>
      <c r="F18" s="78">
        <f>[6]U66!G12</f>
        <v>19.515497380874915</v>
      </c>
      <c r="G18" s="78">
        <f>[6]U66!H12</f>
        <v>96.146514855922788</v>
      </c>
      <c r="H18" s="78">
        <f>[6]U66!I12</f>
        <v>6262.4306062248888</v>
      </c>
      <c r="I18" s="78">
        <f>[6]U66!J12</f>
        <v>0</v>
      </c>
      <c r="J18" s="78">
        <f>[6]U66!K12</f>
        <v>40.73450239412972</v>
      </c>
      <c r="K18" s="78">
        <f>[6]U66!L12</f>
        <v>0</v>
      </c>
      <c r="L18" s="78">
        <f>[6]U66!M12</f>
        <v>999.53855364694459</v>
      </c>
      <c r="M18" s="78">
        <f>[6]U66!N12</f>
        <v>1.4445163988835685</v>
      </c>
      <c r="N18" s="78">
        <f>[6]U66!O12</f>
        <v>0</v>
      </c>
      <c r="O18" s="78">
        <f>[6]U66!P12</f>
        <v>89.492921781030176</v>
      </c>
      <c r="P18" s="78">
        <f>[6]U66!Q12</f>
        <v>81.287261955218824</v>
      </c>
      <c r="Q18" s="78">
        <f>[6]U66!R12</f>
        <v>1845.743364939887</v>
      </c>
      <c r="R18" s="78">
        <f>[6]U66!S12</f>
        <v>129.9083223726908</v>
      </c>
      <c r="S18" s="78">
        <f>[6]U66!T12</f>
        <v>0</v>
      </c>
      <c r="T18" s="78">
        <f>[6]U66!U12</f>
        <v>0</v>
      </c>
      <c r="U18" s="78">
        <f>[6]U66!V12</f>
        <v>0</v>
      </c>
      <c r="V18" s="78">
        <f>[6]U66!W12</f>
        <v>0</v>
      </c>
      <c r="W18" s="78">
        <f>[6]U66!X12</f>
        <v>0</v>
      </c>
      <c r="X18" s="78">
        <f>[6]U66!Y12</f>
        <v>0.12807970343435346</v>
      </c>
      <c r="Y18" s="78">
        <f>[6]U66!Z12</f>
        <v>65.193885285744273</v>
      </c>
      <c r="Z18" s="78">
        <f>[6]U66!AA12</f>
        <v>5.4888592963033069</v>
      </c>
      <c r="AA18" s="78">
        <f>[6]U66!AB12</f>
        <v>6.5111855439214299</v>
      </c>
      <c r="AB18" s="78">
        <f>[6]U66!AC12</f>
        <v>0.53517599129599058</v>
      </c>
      <c r="AC18" s="78">
        <f>[6]U66!AD12</f>
        <v>26.810432594939783</v>
      </c>
      <c r="AD18" s="78">
        <f>[6]U66!AE12</f>
        <v>472.9091042852254</v>
      </c>
      <c r="AE18" s="78">
        <f>[6]U66!AF12</f>
        <v>9.0775643897535403</v>
      </c>
      <c r="AF18" s="78">
        <f>[6]U66!AG12</f>
        <v>550.16617627335506</v>
      </c>
      <c r="AG18" s="78">
        <f>[6]U66!AH12</f>
        <v>186.31568305680764</v>
      </c>
      <c r="AH18" s="78">
        <f>[6]U66!AI12</f>
        <v>96.271525947950337</v>
      </c>
      <c r="AI18" s="78">
        <f>[6]U66!AJ12</f>
        <v>13.320370650898472</v>
      </c>
      <c r="AJ18" s="78">
        <f>[6]U66!AK12</f>
        <v>1413.150145621654</v>
      </c>
      <c r="AK18" s="78">
        <f>[6]U66!AL12</f>
        <v>137.13171788733445</v>
      </c>
      <c r="AL18" s="78">
        <f>[6]U66!AM12</f>
        <v>114.52004495698112</v>
      </c>
      <c r="AM18" s="78">
        <f>[6]U66!AN12</f>
        <v>548.45476937510853</v>
      </c>
      <c r="AN18" s="78">
        <f>[6]U66!AO12</f>
        <v>622.10574144340649</v>
      </c>
      <c r="AO18" s="78">
        <f>[6]U66!AP12</f>
        <v>437.01240334769909</v>
      </c>
      <c r="AP18" s="78">
        <f>[6]U66!AQ12</f>
        <v>4111.4376741759133</v>
      </c>
      <c r="AQ18" s="78">
        <f>[6]U66!AR12</f>
        <v>86.795327496847676</v>
      </c>
      <c r="AR18" s="78">
        <f>[6]U66!AS12</f>
        <v>144.44219595907089</v>
      </c>
      <c r="AS18" s="78">
        <f>[6]U66!AT12</f>
        <v>43.792548424713793</v>
      </c>
      <c r="AT18" s="78">
        <f>[6]U66!AU12</f>
        <v>2.8337511647001645</v>
      </c>
      <c r="AU18" s="78">
        <f>[6]U66!AV12+[6]U66!AW12</f>
        <v>56.11427164429017</v>
      </c>
      <c r="AV18" s="78">
        <f>[6]U66!AX12</f>
        <v>827.45940511212507</v>
      </c>
      <c r="AW18" s="78">
        <f>[6]U66!AY12</f>
        <v>548.80895050417769</v>
      </c>
      <c r="AX18" s="78">
        <f>[6]U66!AZ12</f>
        <v>1.4432968143479632</v>
      </c>
      <c r="AY18" s="78">
        <f>[6]U66!BA12</f>
        <v>361.26256804547029</v>
      </c>
      <c r="AZ18" s="78">
        <f>[6]U66!BB12</f>
        <v>226.26688607275213</v>
      </c>
      <c r="BA18" s="78">
        <f>[6]U66!BC12</f>
        <v>3.2210089390546242</v>
      </c>
      <c r="BB18" s="78">
        <f>[6]U66!BD12</f>
        <v>1.6032604756936301E-2</v>
      </c>
      <c r="BC18" s="78">
        <f>[6]U66!BE12</f>
        <v>1475.9509188375139</v>
      </c>
      <c r="BD18" s="78">
        <f>[6]U66!BF12</f>
        <v>596.59491101330173</v>
      </c>
      <c r="BE18" s="78">
        <f>[6]U66!BG12</f>
        <v>0</v>
      </c>
      <c r="BF18" s="78">
        <f>[6]U66!BH12</f>
        <v>12.13208445510479</v>
      </c>
      <c r="BG18" s="78">
        <f>[6]U66!BI12</f>
        <v>11.018397518701978</v>
      </c>
      <c r="BH18" s="78">
        <f>[6]U66!BJ12</f>
        <v>2.5642628053335659</v>
      </c>
      <c r="BI18" s="78">
        <f>[6]U66!BK12</f>
        <v>46.043314058580251</v>
      </c>
      <c r="BJ18" s="78">
        <f>[6]U66!BL12</f>
        <v>5.1009171535834188</v>
      </c>
      <c r="BK18" s="78">
        <f>[6]U66!BM12</f>
        <v>63.549648122535991</v>
      </c>
      <c r="BL18" s="78">
        <f>[6]U66!BN12</f>
        <v>45.843635653346546</v>
      </c>
      <c r="BM18" s="78">
        <f>[6]U66!BO12</f>
        <v>215.69191698405896</v>
      </c>
      <c r="BN18" s="78">
        <f>[6]U66!BP12</f>
        <v>0</v>
      </c>
      <c r="BO18" s="78">
        <f>[6]U66!BQ12</f>
        <v>0</v>
      </c>
      <c r="BP18" s="120">
        <f t="shared" si="0"/>
        <v>23560.465876631875</v>
      </c>
      <c r="BQ18" s="121">
        <f>[6]U66!BS12</f>
        <v>9429.9046106432434</v>
      </c>
      <c r="BR18" s="121">
        <f>[6]U66!BT12</f>
        <v>0</v>
      </c>
      <c r="BS18" s="120">
        <f t="shared" si="1"/>
        <v>9429.9046106432434</v>
      </c>
      <c r="BT18" s="121">
        <f>[6]U66!BV12</f>
        <v>0</v>
      </c>
      <c r="BU18" s="121">
        <f>[6]U66!BW12</f>
        <v>-548.2236111826378</v>
      </c>
      <c r="BV18" s="120">
        <f t="shared" si="2"/>
        <v>-548.2236111826378</v>
      </c>
      <c r="BW18" s="121">
        <f>[6]U66!BY12</f>
        <v>2308.2286422133984</v>
      </c>
      <c r="BX18" s="120">
        <f t="shared" si="3"/>
        <v>11189.909641674003</v>
      </c>
      <c r="BY18" s="122">
        <f t="shared" si="4"/>
        <v>34750.375518305882</v>
      </c>
      <c r="BZ18" s="100"/>
      <c r="CA18" s="100"/>
      <c r="CB18" s="83"/>
    </row>
    <row r="19" spans="1:80" ht="14.25" customHeight="1">
      <c r="A19" s="31" t="s">
        <v>414</v>
      </c>
      <c r="B19" s="141" t="s">
        <v>333</v>
      </c>
      <c r="C19" s="101" t="s">
        <v>127</v>
      </c>
      <c r="D19" s="78">
        <f>[6]U66!E13</f>
        <v>9.056016531692368E-2</v>
      </c>
      <c r="E19" s="78">
        <f>[6]U66!F13</f>
        <v>3.9477074310802366E-5</v>
      </c>
      <c r="F19" s="78">
        <f>[6]U66!G13</f>
        <v>7.4683341616065707E-4</v>
      </c>
      <c r="G19" s="78">
        <f>[6]U66!H13</f>
        <v>2.1303606071398309</v>
      </c>
      <c r="H19" s="78">
        <f>[6]U66!I13</f>
        <v>13.974795669741361</v>
      </c>
      <c r="I19" s="78">
        <f>[6]U66!J13</f>
        <v>167.25081188857553</v>
      </c>
      <c r="J19" s="78">
        <f>[6]U66!K13</f>
        <v>2.8634214714187783E-3</v>
      </c>
      <c r="K19" s="78">
        <f>[6]U66!L13</f>
        <v>71.446178384908521</v>
      </c>
      <c r="L19" s="78">
        <f>[6]U66!M13</f>
        <v>241.32470965702586</v>
      </c>
      <c r="M19" s="78">
        <f>[6]U66!N13</f>
        <v>1.1880804898642389E-12</v>
      </c>
      <c r="N19" s="78">
        <f>[6]U66!O13</f>
        <v>9.8280581944551429E-2</v>
      </c>
      <c r="O19" s="78">
        <f>[6]U66!P13</f>
        <v>0.86428564445504552</v>
      </c>
      <c r="P19" s="78">
        <f>[6]U66!Q13</f>
        <v>0.88852304442787833</v>
      </c>
      <c r="Q19" s="78">
        <f>[6]U66!R13</f>
        <v>6.0038378300039934</v>
      </c>
      <c r="R19" s="78">
        <f>[6]U66!S13</f>
        <v>0.35851937077636736</v>
      </c>
      <c r="S19" s="78">
        <f>[6]U66!T13</f>
        <v>27.016089747154069</v>
      </c>
      <c r="T19" s="78">
        <f>[6]U66!U13</f>
        <v>0</v>
      </c>
      <c r="U19" s="78">
        <f>[6]U66!V13</f>
        <v>7.7071348708180709</v>
      </c>
      <c r="V19" s="78">
        <f>[6]U66!W13</f>
        <v>0</v>
      </c>
      <c r="W19" s="78">
        <f>[6]U66!X13</f>
        <v>0</v>
      </c>
      <c r="X19" s="78">
        <f>[6]U66!Y13</f>
        <v>0</v>
      </c>
      <c r="Y19" s="78">
        <f>[6]U66!Z13</f>
        <v>5.8829771045938255</v>
      </c>
      <c r="Z19" s="78">
        <f>[6]U66!AA13</f>
        <v>3.5245692891167329E-13</v>
      </c>
      <c r="AA19" s="78">
        <f>[6]U66!AB13</f>
        <v>4.898537431700002E-4</v>
      </c>
      <c r="AB19" s="78">
        <f>[6]U66!AC13</f>
        <v>3.5257182528134306E-10</v>
      </c>
      <c r="AC19" s="78">
        <f>[6]U66!AD13</f>
        <v>4.2263052648770429</v>
      </c>
      <c r="AD19" s="78">
        <f>[6]U66!AE13</f>
        <v>9.6974580473536829</v>
      </c>
      <c r="AE19" s="78">
        <f>[6]U66!AF13</f>
        <v>0.16462870927642073</v>
      </c>
      <c r="AF19" s="78">
        <f>[6]U66!AG13</f>
        <v>148.75265792233844</v>
      </c>
      <c r="AG19" s="78">
        <f>[6]U66!AH13</f>
        <v>485.37691870310721</v>
      </c>
      <c r="AH19" s="78">
        <f>[6]U66!AI13</f>
        <v>2.9418767618422583</v>
      </c>
      <c r="AI19" s="78">
        <f>[6]U66!AJ13</f>
        <v>1.99771457347813E-2</v>
      </c>
      <c r="AJ19" s="78">
        <f>[6]U66!AK13</f>
        <v>2.5815086692022415E-3</v>
      </c>
      <c r="AK19" s="78">
        <f>[6]U66!AL13</f>
        <v>40.880612853103798</v>
      </c>
      <c r="AL19" s="78">
        <f>[6]U66!AM13</f>
        <v>41.727212706912098</v>
      </c>
      <c r="AM19" s="78">
        <f>[6]U66!AN13</f>
        <v>27.850731357934126</v>
      </c>
      <c r="AN19" s="78">
        <f>[6]U66!AO13</f>
        <v>60.900488798839312</v>
      </c>
      <c r="AO19" s="78">
        <f>[6]U66!AP13</f>
        <v>360.02073821120399</v>
      </c>
      <c r="AP19" s="78">
        <f>[6]U66!AQ13</f>
        <v>3940.7998830276547</v>
      </c>
      <c r="AQ19" s="78">
        <f>[6]U66!AR13</f>
        <v>1.1980287512602499</v>
      </c>
      <c r="AR19" s="78">
        <f>[6]U66!AS13</f>
        <v>23.211558952878693</v>
      </c>
      <c r="AS19" s="78">
        <f>[6]U66!AT13</f>
        <v>11.503130090330711</v>
      </c>
      <c r="AT19" s="78">
        <f>[6]U66!AU13</f>
        <v>0.10835552568689062</v>
      </c>
      <c r="AU19" s="78">
        <f>[6]U66!AV13+[6]U66!AW13</f>
        <v>100.99982949896359</v>
      </c>
      <c r="AV19" s="78">
        <f>[6]U66!AX13</f>
        <v>660.97482368778333</v>
      </c>
      <c r="AW19" s="78">
        <f>[6]U66!AY13</f>
        <v>84.666185507269574</v>
      </c>
      <c r="AX19" s="78">
        <f>[6]U66!AZ13</f>
        <v>1.4696569234575956</v>
      </c>
      <c r="AY19" s="78">
        <f>[6]U66!BA13</f>
        <v>79.748168787691512</v>
      </c>
      <c r="AZ19" s="78">
        <f>[6]U66!BB13</f>
        <v>8.8270524170066302</v>
      </c>
      <c r="BA19" s="78">
        <f>[6]U66!BC13</f>
        <v>0.32338495045360655</v>
      </c>
      <c r="BB19" s="78">
        <f>[6]U66!BD13</f>
        <v>1.3881999052805007E-11</v>
      </c>
      <c r="BC19" s="78">
        <f>[6]U66!BE13</f>
        <v>372.98121771470898</v>
      </c>
      <c r="BD19" s="78">
        <f>[6]U66!BF13</f>
        <v>46.245854544385381</v>
      </c>
      <c r="BE19" s="78">
        <f>[6]U66!BG13</f>
        <v>244.81970526415671</v>
      </c>
      <c r="BF19" s="78">
        <f>[6]U66!BH13</f>
        <v>6.9212860668005867</v>
      </c>
      <c r="BG19" s="78">
        <f>[6]U66!BI13</f>
        <v>32.906433050985818</v>
      </c>
      <c r="BH19" s="78">
        <f>[6]U66!BJ13</f>
        <v>6.3972735666856656E-2</v>
      </c>
      <c r="BI19" s="78">
        <f>[6]U66!BK13</f>
        <v>18.66776940972716</v>
      </c>
      <c r="BJ19" s="78">
        <f>[6]U66!BL13</f>
        <v>22.50899974943939</v>
      </c>
      <c r="BK19" s="78">
        <f>[6]U66!BM13</f>
        <v>8.1591370084300561</v>
      </c>
      <c r="BL19" s="78">
        <f>[6]U66!BN13</f>
        <v>6.8069662369499842</v>
      </c>
      <c r="BM19" s="78">
        <f>[6]U66!BO13</f>
        <v>92.91525434520743</v>
      </c>
      <c r="BN19" s="78">
        <f>[6]U66!BP13</f>
        <v>0</v>
      </c>
      <c r="BO19" s="78">
        <f>[6]U66!BQ13</f>
        <v>0</v>
      </c>
      <c r="BP19" s="120">
        <f t="shared" si="0"/>
        <v>7494.4300463910413</v>
      </c>
      <c r="BQ19" s="121">
        <f>[6]U66!BS13</f>
        <v>0</v>
      </c>
      <c r="BR19" s="121">
        <f>[6]U66!BT13</f>
        <v>0</v>
      </c>
      <c r="BS19" s="120">
        <f t="shared" si="1"/>
        <v>0</v>
      </c>
      <c r="BT19" s="121">
        <f>[6]U66!BV13</f>
        <v>0</v>
      </c>
      <c r="BU19" s="121">
        <f>[6]U66!BW13</f>
        <v>494.40430465575844</v>
      </c>
      <c r="BV19" s="120">
        <f t="shared" si="2"/>
        <v>494.40430465575844</v>
      </c>
      <c r="BW19" s="121">
        <f>[6]U66!BY13</f>
        <v>1.0469129652388947</v>
      </c>
      <c r="BX19" s="120">
        <f t="shared" si="3"/>
        <v>495.45121762099734</v>
      </c>
      <c r="BY19" s="122">
        <f t="shared" si="4"/>
        <v>7989.8812640120386</v>
      </c>
      <c r="BZ19" s="100"/>
      <c r="CA19" s="100"/>
      <c r="CB19" s="83"/>
    </row>
    <row r="20" spans="1:80" ht="14.25" customHeight="1">
      <c r="A20" s="31" t="s">
        <v>415</v>
      </c>
      <c r="B20" s="141" t="s">
        <v>360</v>
      </c>
      <c r="C20" s="101" t="s">
        <v>128</v>
      </c>
      <c r="D20" s="78">
        <f>[6]U66!E14</f>
        <v>1861.5965685420999</v>
      </c>
      <c r="E20" s="78">
        <f>[6]U66!F14</f>
        <v>115.70619109864505</v>
      </c>
      <c r="F20" s="78">
        <f>[6]U66!G14</f>
        <v>1631.0263828485129</v>
      </c>
      <c r="G20" s="78">
        <f>[6]U66!H14</f>
        <v>7346.0096736201886</v>
      </c>
      <c r="H20" s="78">
        <f>[6]U66!I14</f>
        <v>824.60913884339982</v>
      </c>
      <c r="I20" s="78">
        <f>[6]U66!J14</f>
        <v>125.33171463598205</v>
      </c>
      <c r="J20" s="78">
        <f>[6]U66!K14</f>
        <v>165.93826604400084</v>
      </c>
      <c r="K20" s="78">
        <f>[6]U66!L14</f>
        <v>6.0632354243563842E-2</v>
      </c>
      <c r="L20" s="78">
        <f>[6]U66!M14</f>
        <v>2.9105274148138052</v>
      </c>
      <c r="M20" s="78">
        <f>[6]U66!N14</f>
        <v>356.85750363594104</v>
      </c>
      <c r="N20" s="78">
        <f>[6]U66!O14</f>
        <v>0</v>
      </c>
      <c r="O20" s="78">
        <f>[6]U66!P14</f>
        <v>15.160097868599173</v>
      </c>
      <c r="P20" s="78">
        <f>[6]U66!Q14</f>
        <v>35.837525320122218</v>
      </c>
      <c r="Q20" s="78">
        <f>[6]U66!R14</f>
        <v>6685.7837732642838</v>
      </c>
      <c r="R20" s="78">
        <f>[6]U66!S14</f>
        <v>0</v>
      </c>
      <c r="S20" s="78">
        <f>[6]U66!T14</f>
        <v>1961.2464565535026</v>
      </c>
      <c r="T20" s="78">
        <f>[6]U66!U14</f>
        <v>0</v>
      </c>
      <c r="U20" s="78">
        <f>[6]U66!V14</f>
        <v>0</v>
      </c>
      <c r="V20" s="78">
        <f>[6]U66!W14</f>
        <v>0</v>
      </c>
      <c r="W20" s="78">
        <f>[6]U66!X14</f>
        <v>244.47665015733841</v>
      </c>
      <c r="X20" s="78">
        <f>[6]U66!Y14</f>
        <v>1.1784814062592588E-3</v>
      </c>
      <c r="Y20" s="78">
        <f>[6]U66!Z14</f>
        <v>7.6720614708529852E-2</v>
      </c>
      <c r="Z20" s="78">
        <f>[6]U66!AA14</f>
        <v>6.408733136969949</v>
      </c>
      <c r="AA20" s="78">
        <f>[6]U66!AB14</f>
        <v>192.22262165057495</v>
      </c>
      <c r="AB20" s="78">
        <f>[6]U66!AC14</f>
        <v>0.91237493666844105</v>
      </c>
      <c r="AC20" s="78">
        <f>[6]U66!AD14</f>
        <v>1256.1748564925656</v>
      </c>
      <c r="AD20" s="78">
        <f>[6]U66!AE14</f>
        <v>16437.381410297778</v>
      </c>
      <c r="AE20" s="78">
        <f>[6]U66!AF14</f>
        <v>879.22289821182142</v>
      </c>
      <c r="AF20" s="78">
        <f>[6]U66!AG14</f>
        <v>8495.4940489952132</v>
      </c>
      <c r="AG20" s="78">
        <f>[6]U66!AH14</f>
        <v>2640.895155858645</v>
      </c>
      <c r="AH20" s="78">
        <f>[6]U66!AI14</f>
        <v>4072.6610342354925</v>
      </c>
      <c r="AI20" s="78">
        <f>[6]U66!AJ14</f>
        <v>157.30896294980911</v>
      </c>
      <c r="AJ20" s="78">
        <f>[6]U66!AK14</f>
        <v>16.240579594796163</v>
      </c>
      <c r="AK20" s="78">
        <f>[6]U66!AL14</f>
        <v>2019.6925701722187</v>
      </c>
      <c r="AL20" s="78">
        <f>[6]U66!AM14</f>
        <v>566.57136673000662</v>
      </c>
      <c r="AM20" s="78">
        <f>[6]U66!AN14</f>
        <v>6428.6368183574514</v>
      </c>
      <c r="AN20" s="78">
        <f>[6]U66!AO14</f>
        <v>22.806460846944347</v>
      </c>
      <c r="AO20" s="78">
        <f>[6]U66!AP14</f>
        <v>1342.1310630197438</v>
      </c>
      <c r="AP20" s="78">
        <f>[6]U66!AQ14</f>
        <v>1509.8638721084417</v>
      </c>
      <c r="AQ20" s="78">
        <f>[6]U66!AR14</f>
        <v>378.70489749281177</v>
      </c>
      <c r="AR20" s="78">
        <f>[6]U66!AS14</f>
        <v>112.36114545003073</v>
      </c>
      <c r="AS20" s="78">
        <f>[6]U66!AT14</f>
        <v>222.69301431848206</v>
      </c>
      <c r="AT20" s="78">
        <f>[6]U66!AU14</f>
        <v>3.6007421336880467</v>
      </c>
      <c r="AU20" s="78">
        <f>[6]U66!AV14+[6]U66!AW14</f>
        <v>885.83285528102772</v>
      </c>
      <c r="AV20" s="78">
        <f>[6]U66!AX14</f>
        <v>4160.5354332034258</v>
      </c>
      <c r="AW20" s="78">
        <f>[6]U66!AY14</f>
        <v>1888.8123239126439</v>
      </c>
      <c r="AX20" s="78">
        <f>[6]U66!AZ14</f>
        <v>4.3522188098537526</v>
      </c>
      <c r="AY20" s="78">
        <f>[6]U66!BA14</f>
        <v>562.61437102890943</v>
      </c>
      <c r="AZ20" s="78">
        <f>[6]U66!BB14</f>
        <v>246.31815352244089</v>
      </c>
      <c r="BA20" s="78">
        <f>[6]U66!BC14</f>
        <v>57.33478152296086</v>
      </c>
      <c r="BB20" s="78">
        <f>[6]U66!BD14</f>
        <v>0</v>
      </c>
      <c r="BC20" s="78">
        <f>[6]U66!BE14</f>
        <v>3385.0809961439454</v>
      </c>
      <c r="BD20" s="78">
        <f>[6]U66!BF14</f>
        <v>3152.1190504280835</v>
      </c>
      <c r="BE20" s="78">
        <f>[6]U66!BG14</f>
        <v>2063.4306047966547</v>
      </c>
      <c r="BF20" s="78">
        <f>[6]U66!BH14</f>
        <v>97.799146149234218</v>
      </c>
      <c r="BG20" s="78">
        <f>[6]U66!BI14</f>
        <v>690.93322959282477</v>
      </c>
      <c r="BH20" s="78">
        <f>[6]U66!BJ14</f>
        <v>27.010340398451042</v>
      </c>
      <c r="BI20" s="78">
        <f>[6]U66!BK14</f>
        <v>71.765360057429135</v>
      </c>
      <c r="BJ20" s="78">
        <f>[6]U66!BL14</f>
        <v>15.582834095186945</v>
      </c>
      <c r="BK20" s="78">
        <f>[6]U66!BM14</f>
        <v>178.03414071675022</v>
      </c>
      <c r="BL20" s="78">
        <f>[6]U66!BN14</f>
        <v>86.962945643618056</v>
      </c>
      <c r="BM20" s="78">
        <f>[6]U66!BO14</f>
        <v>7.3831229148766351</v>
      </c>
      <c r="BN20" s="78">
        <f>[6]U66!BP14</f>
        <v>0</v>
      </c>
      <c r="BO20" s="78">
        <f>[6]U66!BQ14</f>
        <v>0</v>
      </c>
      <c r="BP20" s="120">
        <f t="shared" si="0"/>
        <v>85716.515536506267</v>
      </c>
      <c r="BQ20" s="121">
        <f>[6]U66!BS14</f>
        <v>35224.716809373793</v>
      </c>
      <c r="BR20" s="121">
        <f>[6]U66!BT14</f>
        <v>0</v>
      </c>
      <c r="BS20" s="120">
        <f t="shared" si="1"/>
        <v>35224.716809373793</v>
      </c>
      <c r="BT20" s="121">
        <f>[6]U66!BV14</f>
        <v>0</v>
      </c>
      <c r="BU20" s="121">
        <f>[6]U66!BW14</f>
        <v>-2707.945115232978</v>
      </c>
      <c r="BV20" s="120">
        <f t="shared" si="2"/>
        <v>-2707.945115232978</v>
      </c>
      <c r="BW20" s="121">
        <f>[6]U66!BY14</f>
        <v>13478.855167987938</v>
      </c>
      <c r="BX20" s="120">
        <f t="shared" si="3"/>
        <v>45995.626862128753</v>
      </c>
      <c r="BY20" s="122">
        <f t="shared" si="4"/>
        <v>131712.14239863501</v>
      </c>
      <c r="BZ20" s="100"/>
      <c r="CA20" s="100"/>
      <c r="CB20" s="83"/>
    </row>
    <row r="21" spans="1:80" ht="14.25" customHeight="1">
      <c r="A21" s="31" t="s">
        <v>416</v>
      </c>
      <c r="B21" s="141" t="s">
        <v>334</v>
      </c>
      <c r="C21" s="101" t="s">
        <v>129</v>
      </c>
      <c r="D21" s="78">
        <f>[6]U66!E15</f>
        <v>4674.9480628879583</v>
      </c>
      <c r="E21" s="78">
        <f>[6]U66!F15</f>
        <v>348.80449166005087</v>
      </c>
      <c r="F21" s="78">
        <f>[6]U66!G15</f>
        <v>3064.3954930042482</v>
      </c>
      <c r="G21" s="78">
        <f>[6]U66!H15</f>
        <v>4098.5186885890498</v>
      </c>
      <c r="H21" s="78">
        <f>[6]U66!I15</f>
        <v>4704.8487103994539</v>
      </c>
      <c r="I21" s="78">
        <f>[6]U66!J15</f>
        <v>0</v>
      </c>
      <c r="J21" s="78">
        <f>[6]U66!K15</f>
        <v>1482.4623658529247</v>
      </c>
      <c r="K21" s="78">
        <f>[6]U66!L15</f>
        <v>0</v>
      </c>
      <c r="L21" s="78">
        <f>[6]U66!M15</f>
        <v>186.35341416385202</v>
      </c>
      <c r="M21" s="78">
        <f>[6]U66!N15</f>
        <v>260.92670983724719</v>
      </c>
      <c r="N21" s="78">
        <f>[6]U66!O15</f>
        <v>0</v>
      </c>
      <c r="O21" s="78">
        <f>[6]U66!P15</f>
        <v>755.48877990341589</v>
      </c>
      <c r="P21" s="78">
        <f>[6]U66!Q15</f>
        <v>3274.9159899249994</v>
      </c>
      <c r="Q21" s="78">
        <f>[6]U66!R15</f>
        <v>4792.9441500576049</v>
      </c>
      <c r="R21" s="78">
        <f>[6]U66!S15</f>
        <v>0</v>
      </c>
      <c r="S21" s="78">
        <f>[6]U66!T15</f>
        <v>0</v>
      </c>
      <c r="T21" s="78">
        <f>[6]U66!U15</f>
        <v>0</v>
      </c>
      <c r="U21" s="78">
        <f>[6]U66!V15</f>
        <v>0</v>
      </c>
      <c r="V21" s="78">
        <f>[6]U66!W15</f>
        <v>0</v>
      </c>
      <c r="W21" s="78">
        <f>[6]U66!X15</f>
        <v>0</v>
      </c>
      <c r="X21" s="78">
        <f>[6]U66!Y15</f>
        <v>169.21038071509352</v>
      </c>
      <c r="Y21" s="78">
        <f>[6]U66!Z15</f>
        <v>405.47300892184433</v>
      </c>
      <c r="Z21" s="78">
        <f>[6]U66!AA15</f>
        <v>12.004072668017026</v>
      </c>
      <c r="AA21" s="78">
        <f>[6]U66!AB15</f>
        <v>16.394407251148124</v>
      </c>
      <c r="AB21" s="78">
        <f>[6]U66!AC15</f>
        <v>0.28837650404598142</v>
      </c>
      <c r="AC21" s="78">
        <f>[6]U66!AD15</f>
        <v>2122.0841933170714</v>
      </c>
      <c r="AD21" s="78">
        <f>[6]U66!AE15</f>
        <v>5948.6728772889001</v>
      </c>
      <c r="AE21" s="78">
        <f>[6]U66!AF15</f>
        <v>123.55670195487457</v>
      </c>
      <c r="AF21" s="78">
        <f>[6]U66!AG15</f>
        <v>1459.293461900598</v>
      </c>
      <c r="AG21" s="78">
        <f>[6]U66!AH15</f>
        <v>558.31227012721888</v>
      </c>
      <c r="AH21" s="78">
        <f>[6]U66!AI15</f>
        <v>746.49463947158927</v>
      </c>
      <c r="AI21" s="78">
        <f>[6]U66!AJ15</f>
        <v>443.3402301160865</v>
      </c>
      <c r="AJ21" s="78">
        <f>[6]U66!AK15</f>
        <v>1.316714965021577</v>
      </c>
      <c r="AK21" s="78">
        <f>[6]U66!AL15</f>
        <v>126.7823528554794</v>
      </c>
      <c r="AL21" s="78">
        <f>[6]U66!AM15</f>
        <v>21.137503690889023</v>
      </c>
      <c r="AM21" s="78">
        <f>[6]U66!AN15</f>
        <v>2484.2318612154545</v>
      </c>
      <c r="AN21" s="78">
        <f>[6]U66!AO15</f>
        <v>70.057986175945658</v>
      </c>
      <c r="AO21" s="78">
        <f>[6]U66!AP15</f>
        <v>70.064170750226154</v>
      </c>
      <c r="AP21" s="78">
        <f>[6]U66!AQ15</f>
        <v>299.58654330914322</v>
      </c>
      <c r="AQ21" s="78">
        <f>[6]U66!AR15</f>
        <v>715.51061845944218</v>
      </c>
      <c r="AR21" s="78">
        <f>[6]U66!AS15</f>
        <v>58.923052070583978</v>
      </c>
      <c r="AS21" s="78">
        <f>[6]U66!AT15</f>
        <v>301.01246207375971</v>
      </c>
      <c r="AT21" s="78">
        <f>[6]U66!AU15</f>
        <v>64.288160064608604</v>
      </c>
      <c r="AU21" s="78">
        <f>[6]U66!AV15+[6]U66!AW15</f>
        <v>130.3618476628296</v>
      </c>
      <c r="AV21" s="78">
        <f>[6]U66!AX15</f>
        <v>374.23062134203417</v>
      </c>
      <c r="AW21" s="78">
        <f>[6]U66!AY15</f>
        <v>865.70367775479372</v>
      </c>
      <c r="AX21" s="78">
        <f>[6]U66!AZ15</f>
        <v>3.6936390715643053</v>
      </c>
      <c r="AY21" s="78">
        <f>[6]U66!BA15</f>
        <v>172.53188339618069</v>
      </c>
      <c r="AZ21" s="78">
        <f>[6]U66!BB15</f>
        <v>545.566182702692</v>
      </c>
      <c r="BA21" s="78">
        <f>[6]U66!BC15</f>
        <v>144.3101573183508</v>
      </c>
      <c r="BB21" s="78">
        <f>[6]U66!BD15</f>
        <v>8.0610092771882158</v>
      </c>
      <c r="BC21" s="78">
        <f>[6]U66!BE15</f>
        <v>349.97873786736437</v>
      </c>
      <c r="BD21" s="78">
        <f>[6]U66!BF15</f>
        <v>825.24976913893363</v>
      </c>
      <c r="BE21" s="78">
        <f>[6]U66!BG15</f>
        <v>179.67689282004375</v>
      </c>
      <c r="BF21" s="78">
        <f>[6]U66!BH15</f>
        <v>133.84647946086227</v>
      </c>
      <c r="BG21" s="78">
        <f>[6]U66!BI15</f>
        <v>660.07087721690414</v>
      </c>
      <c r="BH21" s="78">
        <f>[6]U66!BJ15</f>
        <v>23.260696124663731</v>
      </c>
      <c r="BI21" s="78">
        <f>[6]U66!BK15</f>
        <v>125.34035891391281</v>
      </c>
      <c r="BJ21" s="78">
        <f>[6]U66!BL15</f>
        <v>73.738977276382869</v>
      </c>
      <c r="BK21" s="78">
        <f>[6]U66!BM15</f>
        <v>218.90954088592451</v>
      </c>
      <c r="BL21" s="78">
        <f>[6]U66!BN15</f>
        <v>73.304824374936658</v>
      </c>
      <c r="BM21" s="78">
        <f>[6]U66!BO15</f>
        <v>156.65191045725823</v>
      </c>
      <c r="BN21" s="78">
        <f>[6]U66!BP15</f>
        <v>0</v>
      </c>
      <c r="BO21" s="78">
        <f>[6]U66!BQ15</f>
        <v>0</v>
      </c>
      <c r="BP21" s="120">
        <f t="shared" si="0"/>
        <v>48927.130985210664</v>
      </c>
      <c r="BQ21" s="121">
        <f>[6]U66!BS15</f>
        <v>43037.43198957359</v>
      </c>
      <c r="BR21" s="121">
        <f>[6]U66!BT15</f>
        <v>0</v>
      </c>
      <c r="BS21" s="120">
        <f t="shared" si="1"/>
        <v>43037.43198957359</v>
      </c>
      <c r="BT21" s="121">
        <f>[6]U66!BV15</f>
        <v>0</v>
      </c>
      <c r="BU21" s="121">
        <f>[6]U66!BW15</f>
        <v>-546.39544148203561</v>
      </c>
      <c r="BV21" s="120">
        <f t="shared" si="2"/>
        <v>-546.39544148203561</v>
      </c>
      <c r="BW21" s="121">
        <f>[6]U66!BY15</f>
        <v>6409.1779113907942</v>
      </c>
      <c r="BX21" s="120">
        <f t="shared" si="3"/>
        <v>48900.214459482348</v>
      </c>
      <c r="BY21" s="122">
        <f t="shared" si="4"/>
        <v>97827.345444693012</v>
      </c>
      <c r="BZ21" s="100"/>
      <c r="CA21" s="100"/>
      <c r="CB21" s="83"/>
    </row>
    <row r="22" spans="1:80" ht="14.25" customHeight="1">
      <c r="A22" s="31" t="s">
        <v>417</v>
      </c>
      <c r="B22" s="141" t="s">
        <v>361</v>
      </c>
      <c r="C22" s="101" t="s">
        <v>130</v>
      </c>
      <c r="D22" s="78">
        <f>[6]U66!E16</f>
        <v>1142.1983070421875</v>
      </c>
      <c r="E22" s="78">
        <f>[6]U66!F16</f>
        <v>0.54381608860534669</v>
      </c>
      <c r="F22" s="78">
        <f>[6]U66!G16</f>
        <v>13.479615367534221</v>
      </c>
      <c r="G22" s="78">
        <f>[6]U66!H16</f>
        <v>92.76940261328491</v>
      </c>
      <c r="H22" s="78">
        <f>[6]U66!I16</f>
        <v>192.39519341968369</v>
      </c>
      <c r="I22" s="78">
        <f>[6]U66!J16</f>
        <v>61.740489271440687</v>
      </c>
      <c r="J22" s="78">
        <f>[6]U66!K16</f>
        <v>0</v>
      </c>
      <c r="K22" s="78">
        <f>[6]U66!L16</f>
        <v>0</v>
      </c>
      <c r="L22" s="78">
        <f>[6]U66!M16</f>
        <v>7.771629339799685E-2</v>
      </c>
      <c r="M22" s="78">
        <f>[6]U66!N16</f>
        <v>0</v>
      </c>
      <c r="N22" s="78">
        <f>[6]U66!O16</f>
        <v>0</v>
      </c>
      <c r="O22" s="78">
        <f>[6]U66!P16</f>
        <v>238.42281824740738</v>
      </c>
      <c r="P22" s="78">
        <f>[6]U66!Q16</f>
        <v>0.13861863123320969</v>
      </c>
      <c r="Q22" s="78">
        <f>[6]U66!R16</f>
        <v>3.0090611863660155</v>
      </c>
      <c r="R22" s="78">
        <f>[6]U66!S16</f>
        <v>1.3763119799990569</v>
      </c>
      <c r="S22" s="78">
        <f>[6]U66!T16</f>
        <v>22.985741378574314</v>
      </c>
      <c r="T22" s="78">
        <f>[6]U66!U16</f>
        <v>0</v>
      </c>
      <c r="U22" s="78">
        <f>[6]U66!V16</f>
        <v>0</v>
      </c>
      <c r="V22" s="78">
        <f>[6]U66!W16</f>
        <v>0</v>
      </c>
      <c r="W22" s="78">
        <f>[6]U66!X16</f>
        <v>1.0202112222157822</v>
      </c>
      <c r="X22" s="78">
        <f>[6]U66!Y16</f>
        <v>1.493129088644218E-2</v>
      </c>
      <c r="Y22" s="78">
        <f>[6]U66!Z16</f>
        <v>1.8880894931774819E-2</v>
      </c>
      <c r="Z22" s="78">
        <f>[6]U66!AA16</f>
        <v>0.32689219403473996</v>
      </c>
      <c r="AA22" s="78">
        <f>[6]U66!AB16</f>
        <v>1.2993055048030425E-2</v>
      </c>
      <c r="AB22" s="78">
        <f>[6]U66!AC16</f>
        <v>5.8020649153907283E-2</v>
      </c>
      <c r="AC22" s="78">
        <f>[6]U66!AD16</f>
        <v>42.758388710811282</v>
      </c>
      <c r="AD22" s="78">
        <f>[6]U66!AE16</f>
        <v>43.795754955961691</v>
      </c>
      <c r="AE22" s="78">
        <f>[6]U66!AF16</f>
        <v>0.46821786880655997</v>
      </c>
      <c r="AF22" s="78">
        <f>[6]U66!AG16</f>
        <v>99.23308439410458</v>
      </c>
      <c r="AG22" s="78">
        <f>[6]U66!AH16</f>
        <v>158.70534337300987</v>
      </c>
      <c r="AH22" s="78">
        <f>[6]U66!AI16</f>
        <v>8.4870582208217478</v>
      </c>
      <c r="AI22" s="78">
        <f>[6]U66!AJ16</f>
        <v>5.4067668694135883E-3</v>
      </c>
      <c r="AJ22" s="78">
        <f>[6]U66!AK16</f>
        <v>81.816841139818365</v>
      </c>
      <c r="AK22" s="78">
        <f>[6]U66!AL16</f>
        <v>37.003605643289688</v>
      </c>
      <c r="AL22" s="78">
        <f>[6]U66!AM16</f>
        <v>11.253962820356298</v>
      </c>
      <c r="AM22" s="78">
        <f>[6]U66!AN16</f>
        <v>91.049501434298094</v>
      </c>
      <c r="AN22" s="78">
        <f>[6]U66!AO16</f>
        <v>31.517600546991346</v>
      </c>
      <c r="AO22" s="78">
        <f>[6]U66!AP16</f>
        <v>13.468497883768533</v>
      </c>
      <c r="AP22" s="78">
        <f>[6]U66!AQ16</f>
        <v>170.8530761326646</v>
      </c>
      <c r="AQ22" s="78">
        <f>[6]U66!AR16</f>
        <v>0.49083196495610493</v>
      </c>
      <c r="AR22" s="78">
        <f>[6]U66!AS16</f>
        <v>8.1767523245529272</v>
      </c>
      <c r="AS22" s="78">
        <f>[6]U66!AT16</f>
        <v>3.7793944087029625</v>
      </c>
      <c r="AT22" s="78">
        <f>[6]U66!AU16</f>
        <v>5.2477837656870578E-2</v>
      </c>
      <c r="AU22" s="78">
        <f>[6]U66!AV16+[6]U66!AW16</f>
        <v>7.0552944038881664</v>
      </c>
      <c r="AV22" s="78">
        <f>[6]U66!AX16</f>
        <v>64.31211744824094</v>
      </c>
      <c r="AW22" s="78">
        <f>[6]U66!AY16</f>
        <v>101.86447716185964</v>
      </c>
      <c r="AX22" s="78">
        <f>[6]U66!AZ16</f>
        <v>0</v>
      </c>
      <c r="AY22" s="78">
        <f>[6]U66!BA16</f>
        <v>34.010538741553908</v>
      </c>
      <c r="AZ22" s="78">
        <f>[6]U66!BB16</f>
        <v>26.606175109002795</v>
      </c>
      <c r="BA22" s="78">
        <f>[6]U66!BC16</f>
        <v>34.845494951204387</v>
      </c>
      <c r="BB22" s="78">
        <f>[6]U66!BD16</f>
        <v>0</v>
      </c>
      <c r="BC22" s="78">
        <f>[6]U66!BE16</f>
        <v>112.92216090056219</v>
      </c>
      <c r="BD22" s="78">
        <f>[6]U66!BF16</f>
        <v>154.06245842550621</v>
      </c>
      <c r="BE22" s="78">
        <f>[6]U66!BG16</f>
        <v>43.18814903685783</v>
      </c>
      <c r="BF22" s="78">
        <f>[6]U66!BH16</f>
        <v>7.1939016247420469</v>
      </c>
      <c r="BG22" s="78">
        <f>[6]U66!BI16</f>
        <v>10297.346618299898</v>
      </c>
      <c r="BH22" s="78">
        <f>[6]U66!BJ16</f>
        <v>5.9275919376148654</v>
      </c>
      <c r="BI22" s="78">
        <f>[6]U66!BK16</f>
        <v>13.270616680231122</v>
      </c>
      <c r="BJ22" s="78">
        <f>[6]U66!BL16</f>
        <v>7.2233849305834772</v>
      </c>
      <c r="BK22" s="78">
        <f>[6]U66!BM16</f>
        <v>55.419399547648538</v>
      </c>
      <c r="BL22" s="78">
        <f>[6]U66!BN16</f>
        <v>12.386314459915347</v>
      </c>
      <c r="BM22" s="78">
        <f>[6]U66!BO16</f>
        <v>3.9862100960740485</v>
      </c>
      <c r="BN22" s="78">
        <f>[6]U66!BP16</f>
        <v>0</v>
      </c>
      <c r="BO22" s="78">
        <f>[6]U66!BQ16</f>
        <v>0</v>
      </c>
      <c r="BP22" s="120">
        <f t="shared" si="0"/>
        <v>13555.125721008808</v>
      </c>
      <c r="BQ22" s="121">
        <f>[6]U66!BS16</f>
        <v>21814.3136236883</v>
      </c>
      <c r="BR22" s="121">
        <f>[6]U66!BT16</f>
        <v>12109.381031969999</v>
      </c>
      <c r="BS22" s="120">
        <f t="shared" si="1"/>
        <v>33923.694655658299</v>
      </c>
      <c r="BT22" s="121">
        <f>[6]U66!BV16</f>
        <v>0</v>
      </c>
      <c r="BU22" s="121">
        <f>[6]U66!BW16</f>
        <v>-2918.7681978993078</v>
      </c>
      <c r="BV22" s="120">
        <f t="shared" si="2"/>
        <v>-2918.7681978993078</v>
      </c>
      <c r="BW22" s="121">
        <f>[6]U66!BY16</f>
        <v>668.64649204609282</v>
      </c>
      <c r="BX22" s="120">
        <f t="shared" si="3"/>
        <v>31673.572949805086</v>
      </c>
      <c r="BY22" s="122">
        <f t="shared" si="4"/>
        <v>45228.698670813894</v>
      </c>
      <c r="BZ22" s="100"/>
      <c r="CA22" s="100"/>
      <c r="CB22" s="83"/>
    </row>
    <row r="23" spans="1:80" ht="14.25" customHeight="1">
      <c r="A23" s="31" t="s">
        <v>418</v>
      </c>
      <c r="B23" s="141" t="s">
        <v>335</v>
      </c>
      <c r="C23" s="101" t="s">
        <v>131</v>
      </c>
      <c r="D23" s="78">
        <f>[6]U66!E17</f>
        <v>945.70489012243513</v>
      </c>
      <c r="E23" s="78">
        <f>[6]U66!F17</f>
        <v>401.29472666649986</v>
      </c>
      <c r="F23" s="78">
        <f>[6]U66!G17</f>
        <v>43.914752519231158</v>
      </c>
      <c r="G23" s="78">
        <f>[6]U66!H17</f>
        <v>718.48011777293118</v>
      </c>
      <c r="H23" s="78">
        <f>[6]U66!I17</f>
        <v>4190.8460859075003</v>
      </c>
      <c r="I23" s="78">
        <f>[6]U66!J17</f>
        <v>0</v>
      </c>
      <c r="J23" s="78">
        <f>[6]U66!K17</f>
        <v>205.12730822074272</v>
      </c>
      <c r="K23" s="78">
        <f>[6]U66!L17</f>
        <v>0</v>
      </c>
      <c r="L23" s="78">
        <f>[6]U66!M17</f>
        <v>118.05988194864857</v>
      </c>
      <c r="M23" s="78">
        <f>[6]U66!N17</f>
        <v>2.6764378765416708</v>
      </c>
      <c r="N23" s="78">
        <f>[6]U66!O17</f>
        <v>592.75711090965672</v>
      </c>
      <c r="O23" s="78">
        <f>[6]U66!P17</f>
        <v>635.33496213972717</v>
      </c>
      <c r="P23" s="78">
        <f>[6]U66!Q17</f>
        <v>441.17895861518838</v>
      </c>
      <c r="Q23" s="78">
        <f>[6]U66!R17</f>
        <v>1357.3532016060688</v>
      </c>
      <c r="R23" s="78">
        <f>[6]U66!S17</f>
        <v>0</v>
      </c>
      <c r="S23" s="78">
        <f>[6]U66!T17</f>
        <v>0</v>
      </c>
      <c r="T23" s="78">
        <f>[6]U66!U17</f>
        <v>0</v>
      </c>
      <c r="U23" s="78">
        <f>[6]U66!V17</f>
        <v>0</v>
      </c>
      <c r="V23" s="78">
        <f>[6]U66!W17</f>
        <v>0</v>
      </c>
      <c r="W23" s="78">
        <f>[6]U66!X17</f>
        <v>0</v>
      </c>
      <c r="X23" s="78">
        <f>[6]U66!Y17</f>
        <v>7.0015712817872124</v>
      </c>
      <c r="Y23" s="78">
        <f>[6]U66!Z17</f>
        <v>272.92721527151809</v>
      </c>
      <c r="Z23" s="78">
        <f>[6]U66!AA17</f>
        <v>87.028625959846622</v>
      </c>
      <c r="AA23" s="78">
        <f>[6]U66!AB17</f>
        <v>18.669093366620302</v>
      </c>
      <c r="AB23" s="78">
        <f>[6]U66!AC17</f>
        <v>17.604013456673556</v>
      </c>
      <c r="AC23" s="78">
        <f>[6]U66!AD17</f>
        <v>327.4962204200109</v>
      </c>
      <c r="AD23" s="78">
        <f>[6]U66!AE17</f>
        <v>10327.058451315774</v>
      </c>
      <c r="AE23" s="78">
        <f>[6]U66!AF17</f>
        <v>1878.6731837570233</v>
      </c>
      <c r="AF23" s="78">
        <f>[6]U66!AG17</f>
        <v>1034.0500371515582</v>
      </c>
      <c r="AG23" s="78">
        <f>[6]U66!AH17</f>
        <v>994.97693360980554</v>
      </c>
      <c r="AH23" s="78">
        <f>[6]U66!AI17</f>
        <v>488.97739161135888</v>
      </c>
      <c r="AI23" s="78">
        <f>[6]U66!AJ17</f>
        <v>15.071951111189753</v>
      </c>
      <c r="AJ23" s="78">
        <f>[6]U66!AK17</f>
        <v>128.33110308847765</v>
      </c>
      <c r="AK23" s="78">
        <f>[6]U66!AL17</f>
        <v>183.95104518262616</v>
      </c>
      <c r="AL23" s="78">
        <f>[6]U66!AM17</f>
        <v>89.239691021671618</v>
      </c>
      <c r="AM23" s="78">
        <f>[6]U66!AN17</f>
        <v>1195.5947591163551</v>
      </c>
      <c r="AN23" s="78">
        <f>[6]U66!AO17</f>
        <v>19.125177345845493</v>
      </c>
      <c r="AO23" s="78">
        <f>[6]U66!AP17</f>
        <v>70.567524658710113</v>
      </c>
      <c r="AP23" s="78">
        <f>[6]U66!AQ17</f>
        <v>1578.4248682868117</v>
      </c>
      <c r="AQ23" s="78">
        <f>[6]U66!AR17</f>
        <v>411.94488782204826</v>
      </c>
      <c r="AR23" s="78">
        <f>[6]U66!AS17</f>
        <v>277.12146210547331</v>
      </c>
      <c r="AS23" s="78">
        <f>[6]U66!AT17</f>
        <v>184.55315261732824</v>
      </c>
      <c r="AT23" s="78">
        <f>[6]U66!AU17</f>
        <v>12.542290380255674</v>
      </c>
      <c r="AU23" s="78">
        <f>[6]U66!AV17+[6]U66!AW17</f>
        <v>50.313345666298304</v>
      </c>
      <c r="AV23" s="78">
        <f>[6]U66!AX17</f>
        <v>463.83621663129145</v>
      </c>
      <c r="AW23" s="78">
        <f>[6]U66!AY17</f>
        <v>382.53663747221862</v>
      </c>
      <c r="AX23" s="78">
        <f>[6]U66!AZ17</f>
        <v>7.6261975224410751E-3</v>
      </c>
      <c r="AY23" s="78">
        <f>[6]U66!BA17</f>
        <v>435.64273828784627</v>
      </c>
      <c r="AZ23" s="78">
        <f>[6]U66!BB17</f>
        <v>106.91605838353806</v>
      </c>
      <c r="BA23" s="78">
        <f>[6]U66!BC17</f>
        <v>41.464847431766643</v>
      </c>
      <c r="BB23" s="78">
        <f>[6]U66!BD17</f>
        <v>3.1056450224498504</v>
      </c>
      <c r="BC23" s="78">
        <f>[6]U66!BE17</f>
        <v>107.78372886194221</v>
      </c>
      <c r="BD23" s="78">
        <f>[6]U66!BF17</f>
        <v>764.19131576252323</v>
      </c>
      <c r="BE23" s="78">
        <f>[6]U66!BG17</f>
        <v>0</v>
      </c>
      <c r="BF23" s="78">
        <f>[6]U66!BH17</f>
        <v>0.67184928610041184</v>
      </c>
      <c r="BG23" s="78">
        <f>[6]U66!BI17</f>
        <v>16.19151864289659</v>
      </c>
      <c r="BH23" s="78">
        <f>[6]U66!BJ17</f>
        <v>9.3404743812175364E-3</v>
      </c>
      <c r="BI23" s="78">
        <f>[6]U66!BK17</f>
        <v>51.359478972457801</v>
      </c>
      <c r="BJ23" s="78">
        <f>[6]U66!BL17</f>
        <v>44.539500077376637</v>
      </c>
      <c r="BK23" s="78">
        <f>[6]U66!BM17</f>
        <v>141.58934405145578</v>
      </c>
      <c r="BL23" s="78">
        <f>[6]U66!BN17</f>
        <v>77.632043189629655</v>
      </c>
      <c r="BM23" s="78">
        <f>[6]U66!BO17</f>
        <v>101.49535115924689</v>
      </c>
      <c r="BN23" s="78">
        <f>[6]U66!BP17</f>
        <v>0</v>
      </c>
      <c r="BO23" s="78">
        <f>[6]U66!BQ17</f>
        <v>0</v>
      </c>
      <c r="BP23" s="120">
        <f t="shared" si="0"/>
        <v>32062.945669814882</v>
      </c>
      <c r="BQ23" s="121">
        <f>[6]U66!BS17</f>
        <v>10368.793243778204</v>
      </c>
      <c r="BR23" s="121">
        <f>[6]U66!BT17</f>
        <v>0</v>
      </c>
      <c r="BS23" s="120">
        <f t="shared" si="1"/>
        <v>10368.793243778204</v>
      </c>
      <c r="BT23" s="121">
        <f>[6]U66!BV17</f>
        <v>5187.2263902469003</v>
      </c>
      <c r="BU23" s="121">
        <f>[6]U66!BW17</f>
        <v>-1016.8315422704363</v>
      </c>
      <c r="BV23" s="120">
        <f t="shared" si="2"/>
        <v>4170.394847976464</v>
      </c>
      <c r="BW23" s="121">
        <f>[6]U66!BY17</f>
        <v>3211.4195163411136</v>
      </c>
      <c r="BX23" s="120">
        <f t="shared" si="3"/>
        <v>17750.607608095779</v>
      </c>
      <c r="BY23" s="122">
        <f t="shared" si="4"/>
        <v>49813.553277910658</v>
      </c>
      <c r="BZ23" s="100"/>
      <c r="CA23" s="100"/>
      <c r="CB23" s="83"/>
    </row>
    <row r="24" spans="1:80" ht="14.25" customHeight="1">
      <c r="A24" s="31" t="s">
        <v>419</v>
      </c>
      <c r="B24" s="141" t="s">
        <v>336</v>
      </c>
      <c r="C24" s="101" t="s">
        <v>132</v>
      </c>
      <c r="D24" s="78">
        <f>[6]U66!E18</f>
        <v>394.88973940011027</v>
      </c>
      <c r="E24" s="78">
        <f>[6]U66!F18</f>
        <v>15.469932360270962</v>
      </c>
      <c r="F24" s="78">
        <f>[6]U66!G18</f>
        <v>10.911127763994111</v>
      </c>
      <c r="G24" s="78">
        <f>[6]U66!H18</f>
        <v>2411.9087951438037</v>
      </c>
      <c r="H24" s="78">
        <f>[6]U66!I18</f>
        <v>1715.2615978244157</v>
      </c>
      <c r="I24" s="78">
        <f>[6]U66!J18</f>
        <v>8.19158669676745E-2</v>
      </c>
      <c r="J24" s="78">
        <f>[6]U66!K18</f>
        <v>96.191505855994563</v>
      </c>
      <c r="K24" s="78">
        <f>[6]U66!L18</f>
        <v>46.021583168044842</v>
      </c>
      <c r="L24" s="78">
        <f>[6]U66!M18</f>
        <v>7.4882789509135694</v>
      </c>
      <c r="M24" s="78">
        <f>[6]U66!N18</f>
        <v>0.15734692338766648</v>
      </c>
      <c r="N24" s="78">
        <f>[6]U66!O18</f>
        <v>831.32232576959473</v>
      </c>
      <c r="O24" s="78">
        <f>[6]U66!P18</f>
        <v>504.8420133719178</v>
      </c>
      <c r="P24" s="78">
        <f>[6]U66!Q18</f>
        <v>24.775532950405786</v>
      </c>
      <c r="Q24" s="78">
        <f>[6]U66!R18</f>
        <v>13221.696317569968</v>
      </c>
      <c r="R24" s="78">
        <f>[6]U66!S18</f>
        <v>0</v>
      </c>
      <c r="S24" s="78">
        <f>[6]U66!T18</f>
        <v>3950.8811289864316</v>
      </c>
      <c r="T24" s="78">
        <f>[6]U66!U18</f>
        <v>0</v>
      </c>
      <c r="U24" s="78">
        <f>[6]U66!V18</f>
        <v>0</v>
      </c>
      <c r="V24" s="78">
        <f>[6]U66!W18</f>
        <v>0</v>
      </c>
      <c r="W24" s="78">
        <f>[6]U66!X18</f>
        <v>0.85848195156921503</v>
      </c>
      <c r="X24" s="78">
        <f>[6]U66!Y18</f>
        <v>70.372390149369608</v>
      </c>
      <c r="Y24" s="78">
        <f>[6]U66!Z18</f>
        <v>57.54600455672464</v>
      </c>
      <c r="Z24" s="78">
        <f>[6]U66!AA18</f>
        <v>762.4281802267916</v>
      </c>
      <c r="AA24" s="78">
        <f>[6]U66!AB18</f>
        <v>732.12985202372465</v>
      </c>
      <c r="AB24" s="78">
        <f>[6]U66!AC18</f>
        <v>21.948994260886533</v>
      </c>
      <c r="AC24" s="78">
        <f>[6]U66!AD18</f>
        <v>37.419791184987304</v>
      </c>
      <c r="AD24" s="78">
        <f>[6]U66!AE18</f>
        <v>49028.547821975299</v>
      </c>
      <c r="AE24" s="78">
        <f>[6]U66!AF18</f>
        <v>34.418266413799543</v>
      </c>
      <c r="AF24" s="78">
        <f>[6]U66!AG18</f>
        <v>3179.2662353675914</v>
      </c>
      <c r="AG24" s="78">
        <f>[6]U66!AH18</f>
        <v>2851.1120937916353</v>
      </c>
      <c r="AH24" s="78">
        <f>[6]U66!AI18</f>
        <v>641.32705357889211</v>
      </c>
      <c r="AI24" s="78">
        <f>[6]U66!AJ18</f>
        <v>38.494076282626082</v>
      </c>
      <c r="AJ24" s="78">
        <f>[6]U66!AK18</f>
        <v>0.1676404692114325</v>
      </c>
      <c r="AK24" s="78">
        <f>[6]U66!AL18</f>
        <v>27.066898160723728</v>
      </c>
      <c r="AL24" s="78">
        <f>[6]U66!AM18</f>
        <v>6.1402602224164404</v>
      </c>
      <c r="AM24" s="78">
        <f>[6]U66!AN18</f>
        <v>1314.5683993506639</v>
      </c>
      <c r="AN24" s="78">
        <f>[6]U66!AO18</f>
        <v>6.4716262753054439</v>
      </c>
      <c r="AO24" s="78">
        <f>[6]U66!AP18</f>
        <v>145.64051482799664</v>
      </c>
      <c r="AP24" s="78">
        <f>[6]U66!AQ18</f>
        <v>416.48367157522563</v>
      </c>
      <c r="AQ24" s="78">
        <f>[6]U66!AR18</f>
        <v>53.151696956179528</v>
      </c>
      <c r="AR24" s="78">
        <f>[6]U66!AS18</f>
        <v>58.111294017506289</v>
      </c>
      <c r="AS24" s="78">
        <f>[6]U66!AT18</f>
        <v>79.986794787970155</v>
      </c>
      <c r="AT24" s="78">
        <f>[6]U66!AU18</f>
        <v>103.32874344360572</v>
      </c>
      <c r="AU24" s="78">
        <f>[6]U66!AV18+[6]U66!AW18</f>
        <v>88.934641059710728</v>
      </c>
      <c r="AV24" s="78">
        <f>[6]U66!AX18</f>
        <v>962.64915166463368</v>
      </c>
      <c r="AW24" s="78">
        <f>[6]U66!AY18</f>
        <v>641.11591651738445</v>
      </c>
      <c r="AX24" s="78">
        <f>[6]U66!AZ18</f>
        <v>1.7820402723984425</v>
      </c>
      <c r="AY24" s="78">
        <f>[6]U66!BA18</f>
        <v>35.340352035568024</v>
      </c>
      <c r="AZ24" s="78">
        <f>[6]U66!BB18</f>
        <v>30.076375094079324</v>
      </c>
      <c r="BA24" s="78">
        <f>[6]U66!BC18</f>
        <v>12.484802222991712</v>
      </c>
      <c r="BB24" s="78">
        <f>[6]U66!BD18</f>
        <v>1.7844567945821519</v>
      </c>
      <c r="BC24" s="78">
        <f>[6]U66!BE18</f>
        <v>173.63344554705384</v>
      </c>
      <c r="BD24" s="78">
        <f>[6]U66!BF18</f>
        <v>129.33286859429677</v>
      </c>
      <c r="BE24" s="78">
        <f>[6]U66!BG18</f>
        <v>148.98807858710927</v>
      </c>
      <c r="BF24" s="78">
        <f>[6]U66!BH18</f>
        <v>32.344649341304581</v>
      </c>
      <c r="BG24" s="78">
        <f>[6]U66!BI18</f>
        <v>88.524061930247541</v>
      </c>
      <c r="BH24" s="78">
        <f>[6]U66!BJ18</f>
        <v>2.8688221589230727</v>
      </c>
      <c r="BI24" s="78">
        <f>[6]U66!BK18</f>
        <v>13.148793045096461</v>
      </c>
      <c r="BJ24" s="78">
        <f>[6]U66!BL18</f>
        <v>1.6749773668847174</v>
      </c>
      <c r="BK24" s="78">
        <f>[6]U66!BM18</f>
        <v>222.9815572586256</v>
      </c>
      <c r="BL24" s="78">
        <f>[6]U66!BN18</f>
        <v>184.01208032751299</v>
      </c>
      <c r="BM24" s="78">
        <f>[6]U66!BO18</f>
        <v>39.144543813566578</v>
      </c>
      <c r="BN24" s="78">
        <f>[6]U66!BP18</f>
        <v>0</v>
      </c>
      <c r="BO24" s="78">
        <f>[6]U66!BQ18</f>
        <v>0</v>
      </c>
      <c r="BP24" s="120">
        <f t="shared" si="0"/>
        <v>85709.707537388909</v>
      </c>
      <c r="BQ24" s="121">
        <f>[6]U66!BS18</f>
        <v>1842.7542744757193</v>
      </c>
      <c r="BR24" s="121">
        <f>[6]U66!BT18</f>
        <v>0</v>
      </c>
      <c r="BS24" s="120">
        <f t="shared" si="1"/>
        <v>1842.7542744757193</v>
      </c>
      <c r="BT24" s="121">
        <f>[6]U66!BV18</f>
        <v>18436.848422252522</v>
      </c>
      <c r="BU24" s="121">
        <f>[6]U66!BW18</f>
        <v>-2232.5740273065412</v>
      </c>
      <c r="BV24" s="120">
        <f t="shared" si="2"/>
        <v>16204.27439494598</v>
      </c>
      <c r="BW24" s="121">
        <f>[6]U66!BY18</f>
        <v>11240.187277965502</v>
      </c>
      <c r="BX24" s="120">
        <f t="shared" si="3"/>
        <v>29287.215947387202</v>
      </c>
      <c r="BY24" s="122">
        <f t="shared" si="4"/>
        <v>114996.92348477611</v>
      </c>
      <c r="BZ24" s="100"/>
      <c r="CA24" s="100"/>
      <c r="CB24" s="83"/>
    </row>
    <row r="25" spans="1:80" ht="14.25" customHeight="1">
      <c r="A25" s="31" t="s">
        <v>420</v>
      </c>
      <c r="B25" s="141" t="s">
        <v>362</v>
      </c>
      <c r="C25" s="101" t="s">
        <v>133</v>
      </c>
      <c r="D25" s="78">
        <f>[6]U66!E19</f>
        <v>152.54844430991577</v>
      </c>
      <c r="E25" s="78">
        <f>[6]U66!F19</f>
        <v>9.1993785676863293</v>
      </c>
      <c r="F25" s="78">
        <f>[6]U66!G19</f>
        <v>3.4210417597762235</v>
      </c>
      <c r="G25" s="78">
        <f>[6]U66!H19</f>
        <v>8821.6353361212259</v>
      </c>
      <c r="H25" s="78">
        <f>[6]U66!I19</f>
        <v>543.62760619341191</v>
      </c>
      <c r="I25" s="78">
        <f>[6]U66!J19</f>
        <v>1595.9015507273471</v>
      </c>
      <c r="J25" s="78">
        <f>[6]U66!K19</f>
        <v>1229.8799517484508</v>
      </c>
      <c r="K25" s="78">
        <f>[6]U66!L19</f>
        <v>1589.0867663741546</v>
      </c>
      <c r="L25" s="78">
        <f>[6]U66!M19</f>
        <v>690.90361070609652</v>
      </c>
      <c r="M25" s="78">
        <f>[6]U66!N19</f>
        <v>8.3930472167991734</v>
      </c>
      <c r="N25" s="78">
        <f>[6]U66!O19</f>
        <v>966.19714035882294</v>
      </c>
      <c r="O25" s="78">
        <f>[6]U66!P19</f>
        <v>48.031797068709004</v>
      </c>
      <c r="P25" s="78">
        <f>[6]U66!Q19</f>
        <v>2791.2415995242632</v>
      </c>
      <c r="Q25" s="78">
        <f>[6]U66!R19</f>
        <v>2222.8193395398257</v>
      </c>
      <c r="R25" s="78">
        <f>[6]U66!S19</f>
        <v>5.0615652993402671</v>
      </c>
      <c r="S25" s="78">
        <f>[6]U66!T19</f>
        <v>0</v>
      </c>
      <c r="T25" s="78">
        <f>[6]U66!U19</f>
        <v>0</v>
      </c>
      <c r="U25" s="78">
        <f>[6]U66!V19</f>
        <v>0</v>
      </c>
      <c r="V25" s="78">
        <f>[6]U66!W19</f>
        <v>0</v>
      </c>
      <c r="W25" s="78">
        <f>[6]U66!X19</f>
        <v>2678.5279682866703</v>
      </c>
      <c r="X25" s="78">
        <f>[6]U66!Y19</f>
        <v>4.5440383919188694</v>
      </c>
      <c r="Y25" s="78">
        <f>[6]U66!Z19</f>
        <v>228.40190699647681</v>
      </c>
      <c r="Z25" s="78">
        <f>[6]U66!AA19</f>
        <v>167.32947213202937</v>
      </c>
      <c r="AA25" s="78">
        <f>[6]U66!AB19</f>
        <v>249.78326140289502</v>
      </c>
      <c r="AB25" s="78">
        <f>[6]U66!AC19</f>
        <v>4.2345735758031324</v>
      </c>
      <c r="AC25" s="78">
        <f>[6]U66!AD19</f>
        <v>4556.1059787014083</v>
      </c>
      <c r="AD25" s="78">
        <f>[6]U66!AE19</f>
        <v>24806.284930605012</v>
      </c>
      <c r="AE25" s="78">
        <f>[6]U66!AF19</f>
        <v>18.956818823347763</v>
      </c>
      <c r="AF25" s="78">
        <f>[6]U66!AG19</f>
        <v>1512.5535115953751</v>
      </c>
      <c r="AG25" s="78">
        <f>[6]U66!AH19</f>
        <v>1716.3816483898161</v>
      </c>
      <c r="AH25" s="78">
        <f>[6]U66!AI19</f>
        <v>821.64956686177345</v>
      </c>
      <c r="AI25" s="78">
        <f>[6]U66!AJ19</f>
        <v>316.01560760264061</v>
      </c>
      <c r="AJ25" s="78">
        <f>[6]U66!AK19</f>
        <v>0.19681763134356431</v>
      </c>
      <c r="AK25" s="78">
        <f>[6]U66!AL19</f>
        <v>313.38950063111491</v>
      </c>
      <c r="AL25" s="78">
        <f>[6]U66!AM19</f>
        <v>277.15922405686337</v>
      </c>
      <c r="AM25" s="78">
        <f>[6]U66!AN19</f>
        <v>642.21329371048455</v>
      </c>
      <c r="AN25" s="78">
        <f>[6]U66!AO19</f>
        <v>4.2744547735279355</v>
      </c>
      <c r="AO25" s="78">
        <f>[6]U66!AP19</f>
        <v>2591.5550051411356</v>
      </c>
      <c r="AP25" s="78">
        <f>[6]U66!AQ19</f>
        <v>796.77890801888736</v>
      </c>
      <c r="AQ25" s="78">
        <f>[6]U66!AR19</f>
        <v>2525.5348848717576</v>
      </c>
      <c r="AR25" s="78">
        <f>[6]U66!AS19</f>
        <v>195.99149641590142</v>
      </c>
      <c r="AS25" s="78">
        <f>[6]U66!AT19</f>
        <v>47.094532110577063</v>
      </c>
      <c r="AT25" s="78">
        <f>[6]U66!AU19</f>
        <v>8.9477386401676196</v>
      </c>
      <c r="AU25" s="78">
        <f>[6]U66!AV19+[6]U66!AW19</f>
        <v>96.394378775457739</v>
      </c>
      <c r="AV25" s="78">
        <f>[6]U66!AX19</f>
        <v>8516.0013108179883</v>
      </c>
      <c r="AW25" s="78">
        <f>[6]U66!AY19</f>
        <v>707.51907499803769</v>
      </c>
      <c r="AX25" s="78">
        <f>[6]U66!AZ19</f>
        <v>0</v>
      </c>
      <c r="AY25" s="78">
        <f>[6]U66!BA19</f>
        <v>808.80906674761036</v>
      </c>
      <c r="AZ25" s="78">
        <f>[6]U66!BB19</f>
        <v>389.18311504503595</v>
      </c>
      <c r="BA25" s="78">
        <f>[6]U66!BC19</f>
        <v>55.432541223538237</v>
      </c>
      <c r="BB25" s="78">
        <f>[6]U66!BD19</f>
        <v>4.6650698026583477</v>
      </c>
      <c r="BC25" s="78">
        <f>[6]U66!BE19</f>
        <v>24.714765795867478</v>
      </c>
      <c r="BD25" s="78">
        <f>[6]U66!BF19</f>
        <v>582.82347019665065</v>
      </c>
      <c r="BE25" s="78">
        <f>[6]U66!BG19</f>
        <v>0</v>
      </c>
      <c r="BF25" s="78">
        <f>[6]U66!BH19</f>
        <v>3.5810482704761041E-3</v>
      </c>
      <c r="BG25" s="78">
        <f>[6]U66!BI19</f>
        <v>5.2358279264651095</v>
      </c>
      <c r="BH25" s="78">
        <f>[6]U66!BJ19</f>
        <v>0</v>
      </c>
      <c r="BI25" s="78">
        <f>[6]U66!BK19</f>
        <v>12.636356482783308</v>
      </c>
      <c r="BJ25" s="78">
        <f>[6]U66!BL19</f>
        <v>1.8934080413880121</v>
      </c>
      <c r="BK25" s="78">
        <f>[6]U66!BM19</f>
        <v>70.194133932059742</v>
      </c>
      <c r="BL25" s="78">
        <f>[6]U66!BN19</f>
        <v>854.55727695620476</v>
      </c>
      <c r="BM25" s="78">
        <f>[6]U66!BO19</f>
        <v>35.556140805971339</v>
      </c>
      <c r="BN25" s="78">
        <f>[6]U66!BP19</f>
        <v>0</v>
      </c>
      <c r="BO25" s="78">
        <f>[6]U66!BQ19</f>
        <v>0</v>
      </c>
      <c r="BP25" s="120">
        <f t="shared" si="0"/>
        <v>77327.472833478736</v>
      </c>
      <c r="BQ25" s="121">
        <f>[6]U66!BS19</f>
        <v>438.83860951886419</v>
      </c>
      <c r="BR25" s="121">
        <f>[6]U66!BT19</f>
        <v>37.649557127221435</v>
      </c>
      <c r="BS25" s="120">
        <f t="shared" si="1"/>
        <v>476.48816664608563</v>
      </c>
      <c r="BT25" s="121">
        <f>[6]U66!BV19</f>
        <v>14686.486065507814</v>
      </c>
      <c r="BU25" s="121">
        <f>[6]U66!BW19</f>
        <v>573.25855606485879</v>
      </c>
      <c r="BV25" s="120">
        <f t="shared" si="2"/>
        <v>15259.744621572672</v>
      </c>
      <c r="BW25" s="121">
        <f>[6]U66!BY19</f>
        <v>32738.136580269736</v>
      </c>
      <c r="BX25" s="120">
        <f t="shared" si="3"/>
        <v>48474.369368488493</v>
      </c>
      <c r="BY25" s="122">
        <f t="shared" si="4"/>
        <v>125801.84220196723</v>
      </c>
      <c r="BZ25" s="100"/>
      <c r="CA25" s="100"/>
      <c r="CB25" s="83"/>
    </row>
    <row r="26" spans="1:80" ht="14.25" customHeight="1">
      <c r="A26" s="31" t="s">
        <v>421</v>
      </c>
      <c r="B26" s="141" t="s">
        <v>337</v>
      </c>
      <c r="C26" s="101" t="s">
        <v>134</v>
      </c>
      <c r="D26" s="78">
        <f>[6]U66!E20</f>
        <v>1607.1544504198384</v>
      </c>
      <c r="E26" s="78">
        <f>[6]U66!F20</f>
        <v>115.01748634544282</v>
      </c>
      <c r="F26" s="78">
        <f>[6]U66!G20</f>
        <v>18.328379413595162</v>
      </c>
      <c r="G26" s="78">
        <f>[6]U66!H20</f>
        <v>1343.5423753500258</v>
      </c>
      <c r="H26" s="78">
        <f>[6]U66!I20</f>
        <v>2325.6890475919799</v>
      </c>
      <c r="I26" s="78">
        <f>[6]U66!J20</f>
        <v>0</v>
      </c>
      <c r="J26" s="78">
        <f>[6]U66!K20</f>
        <v>235.12116470093477</v>
      </c>
      <c r="K26" s="78">
        <f>[6]U66!L20</f>
        <v>0</v>
      </c>
      <c r="L26" s="78">
        <f>[6]U66!M20</f>
        <v>51.228111185778673</v>
      </c>
      <c r="M26" s="78">
        <f>[6]U66!N20</f>
        <v>21.089980628333837</v>
      </c>
      <c r="N26" s="78">
        <f>[6]U66!O20</f>
        <v>279.06746696932754</v>
      </c>
      <c r="O26" s="78">
        <f>[6]U66!P20</f>
        <v>19.052575891954348</v>
      </c>
      <c r="P26" s="78">
        <f>[6]U66!Q20</f>
        <v>97.232721777726482</v>
      </c>
      <c r="Q26" s="78">
        <f>[6]U66!R20</f>
        <v>392.36383937468014</v>
      </c>
      <c r="R26" s="78">
        <f>[6]U66!S20</f>
        <v>0</v>
      </c>
      <c r="S26" s="78">
        <f>[6]U66!T20</f>
        <v>0</v>
      </c>
      <c r="T26" s="78">
        <f>[6]U66!U20</f>
        <v>0</v>
      </c>
      <c r="U26" s="78">
        <f>[6]U66!V20</f>
        <v>0</v>
      </c>
      <c r="V26" s="78">
        <f>[6]U66!W20</f>
        <v>0</v>
      </c>
      <c r="W26" s="78">
        <f>[6]U66!X20</f>
        <v>793.7934516679278</v>
      </c>
      <c r="X26" s="78">
        <f>[6]U66!Y20</f>
        <v>2.5093256403852022</v>
      </c>
      <c r="Y26" s="78">
        <f>[6]U66!Z20</f>
        <v>240.85851957544429</v>
      </c>
      <c r="Z26" s="78">
        <f>[6]U66!AA20</f>
        <v>501.63341287298789</v>
      </c>
      <c r="AA26" s="78">
        <f>[6]U66!AB20</f>
        <v>1603.2162784881259</v>
      </c>
      <c r="AB26" s="78">
        <f>[6]U66!AC20</f>
        <v>11.867250308713006</v>
      </c>
      <c r="AC26" s="78">
        <f>[6]U66!AD20</f>
        <v>60.222559304051721</v>
      </c>
      <c r="AD26" s="78">
        <f>[6]U66!AE20</f>
        <v>12953.552125110817</v>
      </c>
      <c r="AE26" s="78">
        <f>[6]U66!AF20</f>
        <v>40.539900621864497</v>
      </c>
      <c r="AF26" s="78">
        <f>[6]U66!AG20</f>
        <v>629.41793174315342</v>
      </c>
      <c r="AG26" s="78">
        <f>[6]U66!AH20</f>
        <v>177.34375050248795</v>
      </c>
      <c r="AH26" s="78">
        <f>[6]U66!AI20</f>
        <v>1007.7400030118641</v>
      </c>
      <c r="AI26" s="78">
        <f>[6]U66!AJ20</f>
        <v>23.854040771747272</v>
      </c>
      <c r="AJ26" s="78">
        <f>[6]U66!AK20</f>
        <v>4.8258478847245465</v>
      </c>
      <c r="AK26" s="78">
        <f>[6]U66!AL20</f>
        <v>167.14971170308309</v>
      </c>
      <c r="AL26" s="78">
        <f>[6]U66!AM20</f>
        <v>108.7090234212644</v>
      </c>
      <c r="AM26" s="78">
        <f>[6]U66!AN20</f>
        <v>423.98756548934557</v>
      </c>
      <c r="AN26" s="78">
        <f>[6]U66!AO20</f>
        <v>28.334732768568067</v>
      </c>
      <c r="AO26" s="78">
        <f>[6]U66!AP20</f>
        <v>79.432840363210843</v>
      </c>
      <c r="AP26" s="78">
        <f>[6]U66!AQ20</f>
        <v>5668.1652213360258</v>
      </c>
      <c r="AQ26" s="78">
        <f>[6]U66!AR20</f>
        <v>483.07660307359322</v>
      </c>
      <c r="AR26" s="78">
        <f>[6]U66!AS20</f>
        <v>93.13514558843832</v>
      </c>
      <c r="AS26" s="78">
        <f>[6]U66!AT20</f>
        <v>157.74691941570657</v>
      </c>
      <c r="AT26" s="78">
        <f>[6]U66!AU20</f>
        <v>7.8013555579949649</v>
      </c>
      <c r="AU26" s="78">
        <f>[6]U66!AV20+[6]U66!AW20</f>
        <v>114.29010851336143</v>
      </c>
      <c r="AV26" s="78">
        <f>[6]U66!AX20</f>
        <v>325.83893072988258</v>
      </c>
      <c r="AW26" s="78">
        <f>[6]U66!AY20</f>
        <v>1025.578929798344</v>
      </c>
      <c r="AX26" s="78">
        <f>[6]U66!AZ20</f>
        <v>0</v>
      </c>
      <c r="AY26" s="78">
        <f>[6]U66!BA20</f>
        <v>55.202514005938561</v>
      </c>
      <c r="AZ26" s="78">
        <f>[6]U66!BB20</f>
        <v>185.12943141769452</v>
      </c>
      <c r="BA26" s="78">
        <f>[6]U66!BC20</f>
        <v>111.75532441604638</v>
      </c>
      <c r="BB26" s="78">
        <f>[6]U66!BD20</f>
        <v>8.619028534774511</v>
      </c>
      <c r="BC26" s="78">
        <f>[6]U66!BE20</f>
        <v>238.03769424958614</v>
      </c>
      <c r="BD26" s="78">
        <f>[6]U66!BF20</f>
        <v>300.28506730843191</v>
      </c>
      <c r="BE26" s="78">
        <f>[6]U66!BG20</f>
        <v>0</v>
      </c>
      <c r="BF26" s="78">
        <f>[6]U66!BH20</f>
        <v>1.5465580410737911</v>
      </c>
      <c r="BG26" s="78">
        <f>[6]U66!BI20</f>
        <v>15.073448179552706</v>
      </c>
      <c r="BH26" s="78">
        <f>[6]U66!BJ20</f>
        <v>2.769998044042379E-2</v>
      </c>
      <c r="BI26" s="78">
        <f>[6]U66!BK20</f>
        <v>30.419833883357484</v>
      </c>
      <c r="BJ26" s="78">
        <f>[6]U66!BL20</f>
        <v>6.9531956390003691</v>
      </c>
      <c r="BK26" s="78">
        <f>[6]U66!BM20</f>
        <v>70.012559819256481</v>
      </c>
      <c r="BL26" s="78">
        <f>[6]U66!BN20</f>
        <v>273.70614717482528</v>
      </c>
      <c r="BM26" s="78">
        <f>[6]U66!BO20</f>
        <v>14.638722169184124</v>
      </c>
      <c r="BN26" s="78">
        <f>[6]U66!BP20</f>
        <v>0</v>
      </c>
      <c r="BO26" s="78">
        <f>[6]U66!BQ20</f>
        <v>0</v>
      </c>
      <c r="BP26" s="120">
        <f t="shared" si="0"/>
        <v>34550.916309731881</v>
      </c>
      <c r="BQ26" s="121">
        <f>[6]U66!BS20</f>
        <v>27008.459519965723</v>
      </c>
      <c r="BR26" s="121">
        <f>[6]U66!BT20</f>
        <v>0</v>
      </c>
      <c r="BS26" s="120">
        <f t="shared" si="1"/>
        <v>27008.459519965723</v>
      </c>
      <c r="BT26" s="121">
        <f>[6]U66!BV20</f>
        <v>7832.0459791143139</v>
      </c>
      <c r="BU26" s="121">
        <f>[6]U66!BW20</f>
        <v>1325.4112447784078</v>
      </c>
      <c r="BV26" s="120">
        <f t="shared" si="2"/>
        <v>9157.4572238927212</v>
      </c>
      <c r="BW26" s="121">
        <f>[6]U66!BY20</f>
        <v>10210.533483637402</v>
      </c>
      <c r="BX26" s="120">
        <f t="shared" si="3"/>
        <v>46376.45022749585</v>
      </c>
      <c r="BY26" s="122">
        <f t="shared" si="4"/>
        <v>80927.366537227732</v>
      </c>
      <c r="BZ26" s="100"/>
      <c r="CA26" s="100"/>
      <c r="CB26" s="83"/>
    </row>
    <row r="27" spans="1:80" ht="14.25" customHeight="1">
      <c r="A27" s="31" t="s">
        <v>422</v>
      </c>
      <c r="B27" s="141" t="s">
        <v>338</v>
      </c>
      <c r="C27" s="101" t="s">
        <v>135</v>
      </c>
      <c r="D27" s="78">
        <f>[6]U66!E21</f>
        <v>74.963085101358828</v>
      </c>
      <c r="E27" s="78">
        <f>[6]U66!F21</f>
        <v>4.2477365242885545</v>
      </c>
      <c r="F27" s="78">
        <f>[6]U66!G21</f>
        <v>1.9484567273091264</v>
      </c>
      <c r="G27" s="78">
        <f>[6]U66!H21</f>
        <v>318.44944052282756</v>
      </c>
      <c r="H27" s="78">
        <f>[6]U66!I21</f>
        <v>259.18785423045392</v>
      </c>
      <c r="I27" s="78">
        <f>[6]U66!J21</f>
        <v>0</v>
      </c>
      <c r="J27" s="78">
        <f>[6]U66!K21</f>
        <v>11.441344380534876</v>
      </c>
      <c r="K27" s="78">
        <f>[6]U66!L21</f>
        <v>0</v>
      </c>
      <c r="L27" s="78">
        <f>[6]U66!M21</f>
        <v>4.600337575933402</v>
      </c>
      <c r="M27" s="78">
        <f>[6]U66!N21</f>
        <v>34.856646226800322</v>
      </c>
      <c r="N27" s="78">
        <f>[6]U66!O21</f>
        <v>0</v>
      </c>
      <c r="O27" s="78">
        <f>[6]U66!P21</f>
        <v>5.8753468453607427</v>
      </c>
      <c r="P27" s="78">
        <f>[6]U66!Q21</f>
        <v>3.715072228381703</v>
      </c>
      <c r="Q27" s="78">
        <f>[6]U66!R21</f>
        <v>62.534945212915105</v>
      </c>
      <c r="R27" s="78">
        <f>[6]U66!S21</f>
        <v>0</v>
      </c>
      <c r="S27" s="78">
        <f>[6]U66!T21</f>
        <v>0</v>
      </c>
      <c r="T27" s="78">
        <f>[6]U66!U21</f>
        <v>0</v>
      </c>
      <c r="U27" s="78">
        <f>[6]U66!V21</f>
        <v>0</v>
      </c>
      <c r="V27" s="78">
        <f>[6]U66!W21</f>
        <v>0</v>
      </c>
      <c r="W27" s="78">
        <f>[6]U66!X21</f>
        <v>0.26641999073134226</v>
      </c>
      <c r="X27" s="78">
        <f>[6]U66!Y21</f>
        <v>1.7491311382859861E-2</v>
      </c>
      <c r="Y27" s="78">
        <f>[6]U66!Z21</f>
        <v>0.2868812298829318</v>
      </c>
      <c r="Z27" s="78">
        <f>[6]U66!AA21</f>
        <v>54.78524670029929</v>
      </c>
      <c r="AA27" s="78">
        <f>[6]U66!AB21</f>
        <v>4114.4410393412763</v>
      </c>
      <c r="AB27" s="78">
        <f>[6]U66!AC21</f>
        <v>2.4699727864919776</v>
      </c>
      <c r="AC27" s="78">
        <f>[6]U66!AD21</f>
        <v>5.2762369945539467</v>
      </c>
      <c r="AD27" s="78">
        <f>[6]U66!AE21</f>
        <v>5763.8733513645529</v>
      </c>
      <c r="AE27" s="78">
        <f>[6]U66!AF21</f>
        <v>55.889965759536999</v>
      </c>
      <c r="AF27" s="78">
        <f>[6]U66!AG21</f>
        <v>241.50911461739557</v>
      </c>
      <c r="AG27" s="78">
        <f>[6]U66!AH21</f>
        <v>353.94178143467246</v>
      </c>
      <c r="AH27" s="78">
        <f>[6]U66!AI21</f>
        <v>113.73611810723433</v>
      </c>
      <c r="AI27" s="78">
        <f>[6]U66!AJ21</f>
        <v>13.286243893315714</v>
      </c>
      <c r="AJ27" s="78">
        <f>[6]U66!AK21</f>
        <v>1973.2370040288019</v>
      </c>
      <c r="AK27" s="78">
        <f>[6]U66!AL21</f>
        <v>304.94833810775577</v>
      </c>
      <c r="AL27" s="78">
        <f>[6]U66!AM21</f>
        <v>339.25933221340262</v>
      </c>
      <c r="AM27" s="78">
        <f>[6]U66!AN21</f>
        <v>190.6122305674607</v>
      </c>
      <c r="AN27" s="78">
        <f>[6]U66!AO21</f>
        <v>92.764786591656687</v>
      </c>
      <c r="AO27" s="78">
        <f>[6]U66!AP21</f>
        <v>305.40120702073807</v>
      </c>
      <c r="AP27" s="78">
        <f>[6]U66!AQ21</f>
        <v>1925.2981223780255</v>
      </c>
      <c r="AQ27" s="78">
        <f>[6]U66!AR21</f>
        <v>2383.2033370172644</v>
      </c>
      <c r="AR27" s="78">
        <f>[6]U66!AS21</f>
        <v>305.95111333388439</v>
      </c>
      <c r="AS27" s="78">
        <f>[6]U66!AT21</f>
        <v>78.549332100991023</v>
      </c>
      <c r="AT27" s="78">
        <f>[6]U66!AU21</f>
        <v>9.3855796470421726</v>
      </c>
      <c r="AU27" s="78">
        <f>[6]U66!AV21+[6]U66!AW21</f>
        <v>23.646336231295567</v>
      </c>
      <c r="AV27" s="78">
        <f>[6]U66!AX21</f>
        <v>401.49003695378815</v>
      </c>
      <c r="AW27" s="78">
        <f>[6]U66!AY21</f>
        <v>373.93661502927722</v>
      </c>
      <c r="AX27" s="78">
        <f>[6]U66!AZ21</f>
        <v>2.9908223717275306E-2</v>
      </c>
      <c r="AY27" s="78">
        <f>[6]U66!BA21</f>
        <v>44.601470391276145</v>
      </c>
      <c r="AZ27" s="78">
        <f>[6]U66!BB21</f>
        <v>106.92434383833626</v>
      </c>
      <c r="BA27" s="78">
        <f>[6]U66!BC21</f>
        <v>17.204304999317795</v>
      </c>
      <c r="BB27" s="78">
        <f>[6]U66!BD21</f>
        <v>5.0719525230155091E-2</v>
      </c>
      <c r="BC27" s="78">
        <f>[6]U66!BE21</f>
        <v>84.914736343160115</v>
      </c>
      <c r="BD27" s="78">
        <f>[6]U66!BF21</f>
        <v>330.75962507051116</v>
      </c>
      <c r="BE27" s="78">
        <f>[6]U66!BG21</f>
        <v>470.41528141969485</v>
      </c>
      <c r="BF27" s="78">
        <f>[6]U66!BH21</f>
        <v>3.4550602725235375</v>
      </c>
      <c r="BG27" s="78">
        <f>[6]U66!BI21</f>
        <v>24.956411516162373</v>
      </c>
      <c r="BH27" s="78">
        <f>[6]U66!BJ21</f>
        <v>3.5507565602714757</v>
      </c>
      <c r="BI27" s="78">
        <f>[6]U66!BK21</f>
        <v>47.914201685708996</v>
      </c>
      <c r="BJ27" s="78">
        <f>[6]U66!BL21</f>
        <v>21.668183456507357</v>
      </c>
      <c r="BK27" s="78">
        <f>[6]U66!BM21</f>
        <v>61.920268544879875</v>
      </c>
      <c r="BL27" s="78">
        <f>[6]U66!BN21</f>
        <v>224.86063491200977</v>
      </c>
      <c r="BM27" s="78">
        <f>[6]U66!BO21</f>
        <v>47.240592663001372</v>
      </c>
      <c r="BN27" s="78">
        <f>[6]U66!BP21</f>
        <v>0</v>
      </c>
      <c r="BO27" s="78">
        <f>[6]U66!BQ21</f>
        <v>0</v>
      </c>
      <c r="BP27" s="120">
        <f t="shared" si="0"/>
        <v>21699.74999975118</v>
      </c>
      <c r="BQ27" s="121">
        <f>[6]U66!BS21</f>
        <v>23122.669192630034</v>
      </c>
      <c r="BR27" s="121">
        <f>[6]U66!BT21</f>
        <v>0</v>
      </c>
      <c r="BS27" s="120">
        <f t="shared" si="1"/>
        <v>23122.669192630034</v>
      </c>
      <c r="BT27" s="121">
        <f>[6]U66!BV21</f>
        <v>489.28655956067206</v>
      </c>
      <c r="BU27" s="121">
        <f>[6]U66!BW21</f>
        <v>141.40245211916317</v>
      </c>
      <c r="BV27" s="120">
        <f t="shared" si="2"/>
        <v>630.68901167983518</v>
      </c>
      <c r="BW27" s="121">
        <f>[6]U66!BY21</f>
        <v>1131.8089260984532</v>
      </c>
      <c r="BX27" s="120">
        <f t="shared" si="3"/>
        <v>24885.167130408321</v>
      </c>
      <c r="BY27" s="122">
        <f t="shared" si="4"/>
        <v>46584.917130159505</v>
      </c>
      <c r="BZ27" s="100"/>
      <c r="CA27" s="100"/>
      <c r="CB27" s="83"/>
    </row>
    <row r="28" spans="1:80" ht="14.25" customHeight="1">
      <c r="A28" s="31" t="s">
        <v>423</v>
      </c>
      <c r="B28" s="141" t="s">
        <v>339</v>
      </c>
      <c r="C28" s="101" t="s">
        <v>136</v>
      </c>
      <c r="D28" s="78">
        <f>[6]U66!E22</f>
        <v>460.14556240107686</v>
      </c>
      <c r="E28" s="78">
        <f>[6]U66!F22</f>
        <v>3.1473286716055244</v>
      </c>
      <c r="F28" s="78">
        <f>[6]U66!G22</f>
        <v>11.769465147354946</v>
      </c>
      <c r="G28" s="78">
        <f>[6]U66!H22</f>
        <v>2535.9197478084961</v>
      </c>
      <c r="H28" s="78">
        <f>[6]U66!I22</f>
        <v>194.40325634582777</v>
      </c>
      <c r="I28" s="78">
        <f>[6]U66!J22</f>
        <v>0</v>
      </c>
      <c r="J28" s="78">
        <f>[6]U66!K22</f>
        <v>15.661375302708221</v>
      </c>
      <c r="K28" s="78">
        <f>[6]U66!L22</f>
        <v>0</v>
      </c>
      <c r="L28" s="78">
        <f>[6]U66!M22</f>
        <v>28.925573422133322</v>
      </c>
      <c r="M28" s="78">
        <f>[6]U66!N22</f>
        <v>41.002366771019922</v>
      </c>
      <c r="N28" s="78">
        <f>[6]U66!O22</f>
        <v>0</v>
      </c>
      <c r="O28" s="78">
        <f>[6]U66!P22</f>
        <v>1.6699645559978398</v>
      </c>
      <c r="P28" s="78">
        <f>[6]U66!Q22</f>
        <v>65.259656461028015</v>
      </c>
      <c r="Q28" s="78">
        <f>[6]U66!R22</f>
        <v>285.45765694479388</v>
      </c>
      <c r="R28" s="78">
        <f>[6]U66!S22</f>
        <v>0</v>
      </c>
      <c r="S28" s="78">
        <f>[6]U66!T22</f>
        <v>0</v>
      </c>
      <c r="T28" s="78">
        <f>[6]U66!U22</f>
        <v>0</v>
      </c>
      <c r="U28" s="78">
        <f>[6]U66!V22</f>
        <v>0</v>
      </c>
      <c r="V28" s="78">
        <f>[6]U66!W22</f>
        <v>0</v>
      </c>
      <c r="W28" s="78">
        <f>[6]U66!X22</f>
        <v>0</v>
      </c>
      <c r="X28" s="78">
        <f>[6]U66!Y22</f>
        <v>71.097704918232438</v>
      </c>
      <c r="Y28" s="78">
        <f>[6]U66!Z22</f>
        <v>13.700224690070756</v>
      </c>
      <c r="Z28" s="78">
        <f>[6]U66!AA22</f>
        <v>466.75193164075688</v>
      </c>
      <c r="AA28" s="78">
        <f>[6]U66!AB22</f>
        <v>865.88297558299939</v>
      </c>
      <c r="AB28" s="78">
        <f>[6]U66!AC22</f>
        <v>29.77028912081192</v>
      </c>
      <c r="AC28" s="78">
        <f>[6]U66!AD22</f>
        <v>80.766257601533695</v>
      </c>
      <c r="AD28" s="78">
        <f>[6]U66!AE22</f>
        <v>8310.0658954105966</v>
      </c>
      <c r="AE28" s="78">
        <f>[6]U66!AF22</f>
        <v>504.1387005959744</v>
      </c>
      <c r="AF28" s="78">
        <f>[6]U66!AG22</f>
        <v>1021.7044488311358</v>
      </c>
      <c r="AG28" s="78">
        <f>[6]U66!AH22</f>
        <v>450.95693049346562</v>
      </c>
      <c r="AH28" s="78">
        <f>[6]U66!AI22</f>
        <v>449.49361977928436</v>
      </c>
      <c r="AI28" s="78">
        <f>[6]U66!AJ22</f>
        <v>14.707067956241646</v>
      </c>
      <c r="AJ28" s="78">
        <f>[6]U66!AK22</f>
        <v>392.33557068222149</v>
      </c>
      <c r="AK28" s="78">
        <f>[6]U66!AL22</f>
        <v>254.36429516120367</v>
      </c>
      <c r="AL28" s="78">
        <f>[6]U66!AM22</f>
        <v>293.20400718878284</v>
      </c>
      <c r="AM28" s="78">
        <f>[6]U66!AN22</f>
        <v>420.76663103192561</v>
      </c>
      <c r="AN28" s="78">
        <f>[6]U66!AO22</f>
        <v>18.44745539439004</v>
      </c>
      <c r="AO28" s="78">
        <f>[6]U66!AP22</f>
        <v>213.40434961546694</v>
      </c>
      <c r="AP28" s="78">
        <f>[6]U66!AQ22</f>
        <v>3688.7249574896082</v>
      </c>
      <c r="AQ28" s="78">
        <f>[6]U66!AR22</f>
        <v>1059.9418477270697</v>
      </c>
      <c r="AR28" s="78">
        <f>[6]U66!AS22</f>
        <v>111.22586350273187</v>
      </c>
      <c r="AS28" s="78">
        <f>[6]U66!AT22</f>
        <v>145.11087428460502</v>
      </c>
      <c r="AT28" s="78">
        <f>[6]U66!AU22</f>
        <v>2.4784966759051397</v>
      </c>
      <c r="AU28" s="78">
        <f>[6]U66!AV22+[6]U66!AW22</f>
        <v>106.19072484356363</v>
      </c>
      <c r="AV28" s="78">
        <f>[6]U66!AX22</f>
        <v>745.01017757974739</v>
      </c>
      <c r="AW28" s="78">
        <f>[6]U66!AY22</f>
        <v>1153.532379753429</v>
      </c>
      <c r="AX28" s="78">
        <f>[6]U66!AZ22</f>
        <v>19.902486791299552</v>
      </c>
      <c r="AY28" s="78">
        <f>[6]U66!BA22</f>
        <v>124.65947500446676</v>
      </c>
      <c r="AZ28" s="78">
        <f>[6]U66!BB22</f>
        <v>52.905863523551069</v>
      </c>
      <c r="BA28" s="78">
        <f>[6]U66!BC22</f>
        <v>28.227880692423057</v>
      </c>
      <c r="BB28" s="78">
        <f>[6]U66!BD22</f>
        <v>0.3249283312778033</v>
      </c>
      <c r="BC28" s="78">
        <f>[6]U66!BE22</f>
        <v>518.56728274222883</v>
      </c>
      <c r="BD28" s="78">
        <f>[6]U66!BF22</f>
        <v>914.61791202581651</v>
      </c>
      <c r="BE28" s="78">
        <f>[6]U66!BG22</f>
        <v>302.92737384880661</v>
      </c>
      <c r="BF28" s="78">
        <f>[6]U66!BH22</f>
        <v>129.38651283403308</v>
      </c>
      <c r="BG28" s="78">
        <f>[6]U66!BI22</f>
        <v>48.704052521081145</v>
      </c>
      <c r="BH28" s="78">
        <f>[6]U66!BJ22</f>
        <v>32.572835348137183</v>
      </c>
      <c r="BI28" s="78">
        <f>[6]U66!BK22</f>
        <v>149.9359810295789</v>
      </c>
      <c r="BJ28" s="78">
        <f>[6]U66!BL22</f>
        <v>179.03694898964633</v>
      </c>
      <c r="BK28" s="78">
        <f>[6]U66!BM22</f>
        <v>423.47639449743531</v>
      </c>
      <c r="BL28" s="78">
        <f>[6]U66!BN22</f>
        <v>103.50210114895994</v>
      </c>
      <c r="BM28" s="78">
        <f>[6]U66!BO22</f>
        <v>21.827954190114593</v>
      </c>
      <c r="BN28" s="78">
        <f>[6]U66!BP22</f>
        <v>0</v>
      </c>
      <c r="BO28" s="78">
        <f>[6]U66!BQ22</f>
        <v>0</v>
      </c>
      <c r="BP28" s="120">
        <f t="shared" si="0"/>
        <v>27577.711614902651</v>
      </c>
      <c r="BQ28" s="121">
        <f>[6]U66!BS22</f>
        <v>30086.114424257648</v>
      </c>
      <c r="BR28" s="121">
        <f>[6]U66!BT22</f>
        <v>0</v>
      </c>
      <c r="BS28" s="120">
        <f t="shared" si="1"/>
        <v>30086.114424257648</v>
      </c>
      <c r="BT28" s="121">
        <f>[6]U66!BV22</f>
        <v>14048.976705786579</v>
      </c>
      <c r="BU28" s="121">
        <f>[6]U66!BW22</f>
        <v>97.69025993228685</v>
      </c>
      <c r="BV28" s="120">
        <f t="shared" si="2"/>
        <v>14146.666965718867</v>
      </c>
      <c r="BW28" s="121">
        <f>[6]U66!BY22</f>
        <v>2032.7639599760064</v>
      </c>
      <c r="BX28" s="120">
        <f t="shared" si="3"/>
        <v>46265.545349952525</v>
      </c>
      <c r="BY28" s="122">
        <f t="shared" si="4"/>
        <v>73843.256964855173</v>
      </c>
      <c r="BZ28" s="100"/>
      <c r="CA28" s="100"/>
      <c r="CB28" s="83"/>
    </row>
    <row r="29" spans="1:80" ht="14.25" customHeight="1">
      <c r="A29" s="31" t="s">
        <v>424</v>
      </c>
      <c r="B29" s="141" t="s">
        <v>340</v>
      </c>
      <c r="C29" s="101" t="s">
        <v>137</v>
      </c>
      <c r="D29" s="78">
        <f>[6]U66!E23</f>
        <v>297.60547149427782</v>
      </c>
      <c r="E29" s="78">
        <f>[6]U66!F23</f>
        <v>76.2152896440777</v>
      </c>
      <c r="F29" s="78">
        <f>[6]U66!G23</f>
        <v>254.91754045291933</v>
      </c>
      <c r="G29" s="78">
        <f>[6]U66!H23</f>
        <v>4527.9016756136498</v>
      </c>
      <c r="H29" s="78">
        <f>[6]U66!I23</f>
        <v>1317.1931020457037</v>
      </c>
      <c r="I29" s="78">
        <f>[6]U66!J23</f>
        <v>0</v>
      </c>
      <c r="J29" s="78">
        <f>[6]U66!K23</f>
        <v>146.39153074765568</v>
      </c>
      <c r="K29" s="78">
        <f>[6]U66!L23</f>
        <v>0</v>
      </c>
      <c r="L29" s="78">
        <f>[6]U66!M23</f>
        <v>57.281328103201403</v>
      </c>
      <c r="M29" s="78">
        <f>[6]U66!N23</f>
        <v>9.5979622335051662</v>
      </c>
      <c r="N29" s="78">
        <f>[6]U66!O23</f>
        <v>0</v>
      </c>
      <c r="O29" s="78">
        <f>[6]U66!P23</f>
        <v>46.255141060301355</v>
      </c>
      <c r="P29" s="78">
        <f>[6]U66!Q23</f>
        <v>68.203506544058271</v>
      </c>
      <c r="Q29" s="78">
        <f>[6]U66!R23</f>
        <v>2305.2606096384284</v>
      </c>
      <c r="R29" s="78">
        <f>[6]U66!S23</f>
        <v>526.10950744734441</v>
      </c>
      <c r="S29" s="78">
        <f>[6]U66!T23</f>
        <v>0</v>
      </c>
      <c r="T29" s="78">
        <f>[6]U66!U23</f>
        <v>0</v>
      </c>
      <c r="U29" s="78">
        <f>[6]U66!V23</f>
        <v>0</v>
      </c>
      <c r="V29" s="78">
        <f>[6]U66!W23</f>
        <v>0</v>
      </c>
      <c r="W29" s="78">
        <f>[6]U66!X23</f>
        <v>0</v>
      </c>
      <c r="X29" s="78">
        <f>[6]U66!Y23</f>
        <v>0.76733209001495684</v>
      </c>
      <c r="Y29" s="78">
        <f>[6]U66!Z23</f>
        <v>10.262271482816391</v>
      </c>
      <c r="Z29" s="78">
        <f>[6]U66!AA23</f>
        <v>258.76585809519736</v>
      </c>
      <c r="AA29" s="78">
        <f>[6]U66!AB23</f>
        <v>519.9202682340283</v>
      </c>
      <c r="AB29" s="78">
        <f>[6]U66!AC23</f>
        <v>100.06265808126706</v>
      </c>
      <c r="AC29" s="78">
        <f>[6]U66!AD23</f>
        <v>168.94323644680136</v>
      </c>
      <c r="AD29" s="78">
        <f>[6]U66!AE23</f>
        <v>6213.3236874187151</v>
      </c>
      <c r="AE29" s="78">
        <f>[6]U66!AF23</f>
        <v>4903.7877983869976</v>
      </c>
      <c r="AF29" s="78">
        <f>[6]U66!AG23</f>
        <v>745.83191098196198</v>
      </c>
      <c r="AG29" s="78">
        <f>[6]U66!AH23</f>
        <v>384.34452267590092</v>
      </c>
      <c r="AH29" s="78">
        <f>[6]U66!AI23</f>
        <v>539.80485033177365</v>
      </c>
      <c r="AI29" s="78">
        <f>[6]U66!AJ23</f>
        <v>281.14574933404805</v>
      </c>
      <c r="AJ29" s="78">
        <f>[6]U66!AK23</f>
        <v>2.8205027363049817</v>
      </c>
      <c r="AK29" s="78">
        <f>[6]U66!AL23</f>
        <v>288.39337272710276</v>
      </c>
      <c r="AL29" s="78">
        <f>[6]U66!AM23</f>
        <v>27.280687443678215</v>
      </c>
      <c r="AM29" s="78">
        <f>[6]U66!AN23</f>
        <v>551.62270001701711</v>
      </c>
      <c r="AN29" s="78">
        <f>[6]U66!AO23</f>
        <v>17.570773348353125</v>
      </c>
      <c r="AO29" s="78">
        <f>[6]U66!AP23</f>
        <v>184.2699973540123</v>
      </c>
      <c r="AP29" s="78">
        <f>[6]U66!AQ23</f>
        <v>363.55210226310913</v>
      </c>
      <c r="AQ29" s="78">
        <f>[6]U66!AR23</f>
        <v>3740.0275401380195</v>
      </c>
      <c r="AR29" s="78">
        <f>[6]U66!AS23</f>
        <v>691.04331623419989</v>
      </c>
      <c r="AS29" s="78">
        <f>[6]U66!AT23</f>
        <v>454.45310664099611</v>
      </c>
      <c r="AT29" s="78">
        <f>[6]U66!AU23</f>
        <v>8.9642911649557586</v>
      </c>
      <c r="AU29" s="78">
        <f>[6]U66!AV23+[6]U66!AW23</f>
        <v>142.28342462261236</v>
      </c>
      <c r="AV29" s="78">
        <f>[6]U66!AX23</f>
        <v>1425.4247619739522</v>
      </c>
      <c r="AW29" s="78">
        <f>[6]U66!AY23</f>
        <v>1949.5619139561995</v>
      </c>
      <c r="AX29" s="78">
        <f>[6]U66!AZ23</f>
        <v>5.7529203056731655</v>
      </c>
      <c r="AY29" s="78">
        <f>[6]U66!BA23</f>
        <v>85.98572069726211</v>
      </c>
      <c r="AZ29" s="78">
        <f>[6]U66!BB23</f>
        <v>220.61496407558346</v>
      </c>
      <c r="BA29" s="78">
        <f>[6]U66!BC23</f>
        <v>1385.9322961615626</v>
      </c>
      <c r="BB29" s="78">
        <f>[6]U66!BD23</f>
        <v>1.5540269804423701</v>
      </c>
      <c r="BC29" s="78">
        <f>[6]U66!BE23</f>
        <v>459.37082627247952</v>
      </c>
      <c r="BD29" s="78">
        <f>[6]U66!BF23</f>
        <v>524.31238799923813</v>
      </c>
      <c r="BE29" s="78">
        <f>[6]U66!BG23</f>
        <v>25.41601007952903</v>
      </c>
      <c r="BF29" s="78">
        <f>[6]U66!BH23</f>
        <v>63.612140871637024</v>
      </c>
      <c r="BG29" s="78">
        <f>[6]U66!BI23</f>
        <v>1301.0267042585508</v>
      </c>
      <c r="BH29" s="78">
        <f>[6]U66!BJ23</f>
        <v>2.5937117578923443</v>
      </c>
      <c r="BI29" s="78">
        <f>[6]U66!BK23</f>
        <v>135.02436349327002</v>
      </c>
      <c r="BJ29" s="78">
        <f>[6]U66!BL23</f>
        <v>96.992541003097131</v>
      </c>
      <c r="BK29" s="78">
        <f>[6]U66!BM23</f>
        <v>156.54734455495705</v>
      </c>
      <c r="BL29" s="78">
        <f>[6]U66!BN23</f>
        <v>317.60788671526876</v>
      </c>
      <c r="BM29" s="78">
        <f>[6]U66!BO23</f>
        <v>65.47965126169062</v>
      </c>
      <c r="BN29" s="78">
        <f>[6]U66!BP23</f>
        <v>0</v>
      </c>
      <c r="BO29" s="78">
        <f>[6]U66!BQ23</f>
        <v>0</v>
      </c>
      <c r="BP29" s="120">
        <f t="shared" si="0"/>
        <v>38454.984795693279</v>
      </c>
      <c r="BQ29" s="121">
        <f>[6]U66!BS23</f>
        <v>1214.6914019103626</v>
      </c>
      <c r="BR29" s="121">
        <f>[6]U66!BT23</f>
        <v>0</v>
      </c>
      <c r="BS29" s="120">
        <f t="shared" si="1"/>
        <v>1214.6914019103626</v>
      </c>
      <c r="BT29" s="121">
        <f>[6]U66!BV23</f>
        <v>26677.353142471457</v>
      </c>
      <c r="BU29" s="121">
        <f>[6]U66!BW23</f>
        <v>-203.70996721413013</v>
      </c>
      <c r="BV29" s="120">
        <f t="shared" si="2"/>
        <v>26473.643175257326</v>
      </c>
      <c r="BW29" s="121">
        <f>[6]U66!BY23</f>
        <v>2481.0372372500192</v>
      </c>
      <c r="BX29" s="120">
        <f t="shared" si="3"/>
        <v>30169.371814417707</v>
      </c>
      <c r="BY29" s="122">
        <f t="shared" si="4"/>
        <v>68624.35661011099</v>
      </c>
      <c r="BZ29" s="100"/>
      <c r="CA29" s="100"/>
      <c r="CB29" s="83"/>
    </row>
    <row r="30" spans="1:80" ht="14.25" customHeight="1">
      <c r="A30" s="31" t="s">
        <v>425</v>
      </c>
      <c r="B30" s="141" t="s">
        <v>363</v>
      </c>
      <c r="C30" s="101" t="s">
        <v>138</v>
      </c>
      <c r="D30" s="78">
        <f>[6]U66!E24</f>
        <v>93.566761625160083</v>
      </c>
      <c r="E30" s="78">
        <f>[6]U66!F24</f>
        <v>4.1848448127993576</v>
      </c>
      <c r="F30" s="78">
        <f>[6]U66!G24</f>
        <v>58.305308614350309</v>
      </c>
      <c r="G30" s="78">
        <f>[6]U66!H24</f>
        <v>126.9660235355654</v>
      </c>
      <c r="H30" s="78">
        <f>[6]U66!I24</f>
        <v>25.70169501757319</v>
      </c>
      <c r="I30" s="78">
        <f>[6]U66!J24</f>
        <v>0</v>
      </c>
      <c r="J30" s="78">
        <f>[6]U66!K24</f>
        <v>2.2289263160161679</v>
      </c>
      <c r="K30" s="78">
        <f>[6]U66!L24</f>
        <v>0</v>
      </c>
      <c r="L30" s="78">
        <f>[6]U66!M24</f>
        <v>1.1615679618000869</v>
      </c>
      <c r="M30" s="78">
        <f>[6]U66!N24</f>
        <v>0.51459579922282084</v>
      </c>
      <c r="N30" s="78">
        <f>[6]U66!O24</f>
        <v>0</v>
      </c>
      <c r="O30" s="78">
        <f>[6]U66!P24</f>
        <v>0</v>
      </c>
      <c r="P30" s="78">
        <f>[6]U66!Q24</f>
        <v>7.0887896325724791</v>
      </c>
      <c r="Q30" s="78">
        <f>[6]U66!R24</f>
        <v>203.86388322559031</v>
      </c>
      <c r="R30" s="78">
        <f>[6]U66!S24</f>
        <v>0</v>
      </c>
      <c r="S30" s="78">
        <f>[6]U66!T24</f>
        <v>0</v>
      </c>
      <c r="T30" s="78">
        <f>[6]U66!U24</f>
        <v>0</v>
      </c>
      <c r="U30" s="78">
        <f>[6]U66!V24</f>
        <v>0</v>
      </c>
      <c r="V30" s="78">
        <f>[6]U66!W24</f>
        <v>0</v>
      </c>
      <c r="W30" s="78">
        <f>[6]U66!X24</f>
        <v>0</v>
      </c>
      <c r="X30" s="78">
        <f>[6]U66!Y24</f>
        <v>0.32595618620679767</v>
      </c>
      <c r="Y30" s="78">
        <f>[6]U66!Z24</f>
        <v>2.4171327556534616</v>
      </c>
      <c r="Z30" s="78">
        <f>[6]U66!AA24</f>
        <v>21.151036236416015</v>
      </c>
      <c r="AA30" s="78">
        <f>[6]U66!AB24</f>
        <v>44.511895054076362</v>
      </c>
      <c r="AB30" s="78">
        <f>[6]U66!AC24</f>
        <v>2.7380018337550133E-2</v>
      </c>
      <c r="AC30" s="78">
        <f>[6]U66!AD24</f>
        <v>139.74934911426561</v>
      </c>
      <c r="AD30" s="78">
        <f>[6]U66!AE24</f>
        <v>466.46294046972537</v>
      </c>
      <c r="AE30" s="78">
        <f>[6]U66!AF24</f>
        <v>860.45612430180881</v>
      </c>
      <c r="AF30" s="78">
        <f>[6]U66!AG24</f>
        <v>73.40420283436346</v>
      </c>
      <c r="AG30" s="78">
        <f>[6]U66!AH24</f>
        <v>40.75657441058403</v>
      </c>
      <c r="AH30" s="78">
        <f>[6]U66!AI24</f>
        <v>135.61776109875555</v>
      </c>
      <c r="AI30" s="78">
        <f>[6]U66!AJ24</f>
        <v>6.2927291357101796</v>
      </c>
      <c r="AJ30" s="78">
        <f>[6]U66!AK24</f>
        <v>6.261280855463415</v>
      </c>
      <c r="AK30" s="78">
        <f>[6]U66!AL24</f>
        <v>104.10145051446577</v>
      </c>
      <c r="AL30" s="78">
        <f>[6]U66!AM24</f>
        <v>156.64816874090002</v>
      </c>
      <c r="AM30" s="78">
        <f>[6]U66!AN24</f>
        <v>92.062044625864445</v>
      </c>
      <c r="AN30" s="78">
        <f>[6]U66!AO24</f>
        <v>2.3972473044048819</v>
      </c>
      <c r="AO30" s="78">
        <f>[6]U66!AP24</f>
        <v>2.8287909575023917</v>
      </c>
      <c r="AP30" s="78">
        <f>[6]U66!AQ24</f>
        <v>11.31926901195216</v>
      </c>
      <c r="AQ30" s="78">
        <f>[6]U66!AR24</f>
        <v>32.550297108983756</v>
      </c>
      <c r="AR30" s="78">
        <f>[6]U66!AS24</f>
        <v>35.423550342857737</v>
      </c>
      <c r="AS30" s="78">
        <f>[6]U66!AT24</f>
        <v>25.563769992926218</v>
      </c>
      <c r="AT30" s="78">
        <f>[6]U66!AU24</f>
        <v>0.46858361747123844</v>
      </c>
      <c r="AU30" s="78">
        <f>[6]U66!AV24+[6]U66!AW24</f>
        <v>5.5177303804671283</v>
      </c>
      <c r="AV30" s="78">
        <f>[6]U66!AX24</f>
        <v>158.96809405504027</v>
      </c>
      <c r="AW30" s="78">
        <f>[6]U66!AY24</f>
        <v>165.90437455311684</v>
      </c>
      <c r="AX30" s="78">
        <f>[6]U66!AZ24</f>
        <v>9.9485427555627226E-2</v>
      </c>
      <c r="AY30" s="78">
        <f>[6]U66!BA24</f>
        <v>4.864447591347739</v>
      </c>
      <c r="AZ30" s="78">
        <f>[6]U66!BB24</f>
        <v>19.937763125982347</v>
      </c>
      <c r="BA30" s="78">
        <f>[6]U66!BC24</f>
        <v>58.334014513183845</v>
      </c>
      <c r="BB30" s="78">
        <f>[6]U66!BD24</f>
        <v>3.6232642005893254</v>
      </c>
      <c r="BC30" s="78">
        <f>[6]U66!BE24</f>
        <v>43.178450177250475</v>
      </c>
      <c r="BD30" s="78">
        <f>[6]U66!BF24</f>
        <v>70.80008378101472</v>
      </c>
      <c r="BE30" s="78">
        <f>[6]U66!BG24</f>
        <v>188.10032795744903</v>
      </c>
      <c r="BF30" s="78">
        <f>[6]U66!BH24</f>
        <v>11.131079059809773</v>
      </c>
      <c r="BG30" s="78">
        <f>[6]U66!BI24</f>
        <v>306.63749301117008</v>
      </c>
      <c r="BH30" s="78">
        <f>[6]U66!BJ24</f>
        <v>2.0842951871445861</v>
      </c>
      <c r="BI30" s="78">
        <f>[6]U66!BK24</f>
        <v>8.7831842195786205</v>
      </c>
      <c r="BJ30" s="78">
        <f>[6]U66!BL24</f>
        <v>2.4353528064532646</v>
      </c>
      <c r="BK30" s="78">
        <f>[6]U66!BM24</f>
        <v>4.0824851128964141</v>
      </c>
      <c r="BL30" s="78">
        <f>[6]U66!BN24</f>
        <v>8.8336683452692775</v>
      </c>
      <c r="BM30" s="78">
        <f>[6]U66!BO24</f>
        <v>40.518491727695498</v>
      </c>
      <c r="BN30" s="78">
        <f>[6]U66!BP24</f>
        <v>0</v>
      </c>
      <c r="BO30" s="78">
        <f>[6]U66!BQ24</f>
        <v>0</v>
      </c>
      <c r="BP30" s="120">
        <f t="shared" si="0"/>
        <v>3888.2140164623602</v>
      </c>
      <c r="BQ30" s="121">
        <f>[6]U66!BS24</f>
        <v>35033.139692836849</v>
      </c>
      <c r="BR30" s="121">
        <f>[6]U66!BT24</f>
        <v>0</v>
      </c>
      <c r="BS30" s="120">
        <f t="shared" si="1"/>
        <v>35033.139692836849</v>
      </c>
      <c r="BT30" s="121">
        <f>[6]U66!BV24</f>
        <v>25916.023690478702</v>
      </c>
      <c r="BU30" s="121">
        <f>[6]U66!BW24</f>
        <v>-1460.3569889729602</v>
      </c>
      <c r="BV30" s="120">
        <f t="shared" si="2"/>
        <v>24455.666701505743</v>
      </c>
      <c r="BW30" s="121">
        <f>[6]U66!BY24</f>
        <v>11089.752070837396</v>
      </c>
      <c r="BX30" s="120">
        <f t="shared" si="3"/>
        <v>70578.558465179987</v>
      </c>
      <c r="BY30" s="122">
        <f t="shared" si="4"/>
        <v>74466.772481642343</v>
      </c>
      <c r="BZ30" s="100"/>
      <c r="CA30" s="100"/>
      <c r="CB30" s="83"/>
    </row>
    <row r="31" spans="1:80" ht="14.25" customHeight="1">
      <c r="A31" s="31" t="s">
        <v>426</v>
      </c>
      <c r="B31" s="141" t="s">
        <v>341</v>
      </c>
      <c r="C31" s="101" t="s">
        <v>139</v>
      </c>
      <c r="D31" s="78">
        <f>[6]U66!E25</f>
        <v>31.320541094651634</v>
      </c>
      <c r="E31" s="78">
        <f>[6]U66!F25</f>
        <v>1.345190619607525</v>
      </c>
      <c r="F31" s="78">
        <f>[6]U66!G25</f>
        <v>0.40995111483242624</v>
      </c>
      <c r="G31" s="78">
        <f>[6]U66!H25</f>
        <v>31.474566595423923</v>
      </c>
      <c r="H31" s="78">
        <f>[6]U66!I25</f>
        <v>8.7935562755553676</v>
      </c>
      <c r="I31" s="78">
        <f>[6]U66!J25</f>
        <v>9.5697719325848034E-5</v>
      </c>
      <c r="J31" s="78">
        <f>[6]U66!K25</f>
        <v>1.2247729682264084</v>
      </c>
      <c r="K31" s="78">
        <f>[6]U66!L25</f>
        <v>1.2778243197009006E-3</v>
      </c>
      <c r="L31" s="78">
        <f>[6]U66!M25</f>
        <v>1.4197834568751724E-2</v>
      </c>
      <c r="M31" s="78">
        <f>[6]U66!N25</f>
        <v>0</v>
      </c>
      <c r="N31" s="78">
        <f>[6]U66!O25</f>
        <v>0</v>
      </c>
      <c r="O31" s="78">
        <f>[6]U66!P25</f>
        <v>2.6128205119473748E-3</v>
      </c>
      <c r="P31" s="78">
        <f>[6]U66!Q25</f>
        <v>0.63647936514305703</v>
      </c>
      <c r="Q31" s="78">
        <f>[6]U66!R25</f>
        <v>84.019674684010596</v>
      </c>
      <c r="R31" s="78">
        <f>[6]U66!S25</f>
        <v>2.369402398294175</v>
      </c>
      <c r="S31" s="78">
        <f>[6]U66!T25</f>
        <v>0</v>
      </c>
      <c r="T31" s="78">
        <f>[6]U66!U25</f>
        <v>0</v>
      </c>
      <c r="U31" s="78">
        <f>[6]U66!V25</f>
        <v>3.8414168241261172E-4</v>
      </c>
      <c r="V31" s="78">
        <f>[6]U66!W25</f>
        <v>0</v>
      </c>
      <c r="W31" s="78">
        <f>[6]U66!X25</f>
        <v>0.19552081420113634</v>
      </c>
      <c r="X31" s="78">
        <f>[6]U66!Y25</f>
        <v>57.26544066454948</v>
      </c>
      <c r="Y31" s="78">
        <f>[6]U66!Z25</f>
        <v>1.4152196664179166</v>
      </c>
      <c r="Z31" s="78">
        <f>[6]U66!AA25</f>
        <v>0.49675042594246605</v>
      </c>
      <c r="AA31" s="78">
        <f>[6]U66!AB25</f>
        <v>2.7575933084193559E-2</v>
      </c>
      <c r="AB31" s="78">
        <f>[6]U66!AC25</f>
        <v>9.252131499929602E-5</v>
      </c>
      <c r="AC31" s="78">
        <f>[6]U66!AD25</f>
        <v>0.1769145579875788</v>
      </c>
      <c r="AD31" s="78">
        <f>[6]U66!AE25</f>
        <v>26.791599417391577</v>
      </c>
      <c r="AE31" s="78">
        <f>[6]U66!AF25</f>
        <v>8.0043132961564005</v>
      </c>
      <c r="AF31" s="78">
        <f>[6]U66!AG25</f>
        <v>2.5001508320940449</v>
      </c>
      <c r="AG31" s="78">
        <f>[6]U66!AH25</f>
        <v>1.1043899450701653</v>
      </c>
      <c r="AH31" s="78">
        <f>[6]U66!AI25</f>
        <v>0.91250052386077163</v>
      </c>
      <c r="AI31" s="78">
        <f>[6]U66!AJ25</f>
        <v>0.15756015893757319</v>
      </c>
      <c r="AJ31" s="78">
        <f>[6]U66!AK25</f>
        <v>3088.1788263769736</v>
      </c>
      <c r="AK31" s="78">
        <f>[6]U66!AL25</f>
        <v>214.06365316007469</v>
      </c>
      <c r="AL31" s="78">
        <f>[6]U66!AM25</f>
        <v>4.928700319025717</v>
      </c>
      <c r="AM31" s="78">
        <f>[6]U66!AN25</f>
        <v>3.7775943762441564</v>
      </c>
      <c r="AN31" s="78">
        <f>[6]U66!AO25</f>
        <v>0.10214123719089568</v>
      </c>
      <c r="AO31" s="78">
        <f>[6]U66!AP25</f>
        <v>0.96956825068893671</v>
      </c>
      <c r="AP31" s="78">
        <f>[6]U66!AQ25</f>
        <v>0.65003949458520338</v>
      </c>
      <c r="AQ31" s="78">
        <f>[6]U66!AR25</f>
        <v>4.9778730126136299</v>
      </c>
      <c r="AR31" s="78">
        <f>[6]U66!AS25</f>
        <v>0.6447047036858834</v>
      </c>
      <c r="AS31" s="78">
        <f>[6]U66!AT25</f>
        <v>0.14464773689466318</v>
      </c>
      <c r="AT31" s="78">
        <f>[6]U66!AU25</f>
        <v>1.7335202884834651E-3</v>
      </c>
      <c r="AU31" s="78">
        <f>[6]U66!AV25+[6]U66!AW25</f>
        <v>6.8893201160634396E-2</v>
      </c>
      <c r="AV31" s="78">
        <f>[6]U66!AX25</f>
        <v>3.6739750537277631</v>
      </c>
      <c r="AW31" s="78">
        <f>[6]U66!AY25</f>
        <v>2.5411921900024397</v>
      </c>
      <c r="AX31" s="78">
        <f>[6]U66!AZ25</f>
        <v>0</v>
      </c>
      <c r="AY31" s="78">
        <f>[6]U66!BA25</f>
        <v>1.3274486212968735</v>
      </c>
      <c r="AZ31" s="78">
        <f>[6]U66!BB25</f>
        <v>1.8101893721080797E-2</v>
      </c>
      <c r="BA31" s="78">
        <f>[6]U66!BC25</f>
        <v>3.1339908202383485E-2</v>
      </c>
      <c r="BB31" s="78">
        <f>[6]U66!BD25</f>
        <v>4.3431550781258734E-3</v>
      </c>
      <c r="BC31" s="78">
        <f>[6]U66!BE25</f>
        <v>10.618874261583523</v>
      </c>
      <c r="BD31" s="78">
        <f>[6]U66!BF25</f>
        <v>7.9795021973347842</v>
      </c>
      <c r="BE31" s="78">
        <f>[6]U66!BG25</f>
        <v>0</v>
      </c>
      <c r="BF31" s="78">
        <f>[6]U66!BH25</f>
        <v>2.4130878057551836E-2</v>
      </c>
      <c r="BG31" s="78">
        <f>[6]U66!BI25</f>
        <v>0</v>
      </c>
      <c r="BH31" s="78">
        <f>[6]U66!BJ25</f>
        <v>0</v>
      </c>
      <c r="BI31" s="78">
        <f>[6]U66!BK25</f>
        <v>0.1687565357175575</v>
      </c>
      <c r="BJ31" s="78">
        <f>[6]U66!BL25</f>
        <v>2.3541397759482073E-2</v>
      </c>
      <c r="BK31" s="78">
        <f>[6]U66!BM25</f>
        <v>0.70364293062269645</v>
      </c>
      <c r="BL31" s="78">
        <f>[6]U66!BN25</f>
        <v>2.9683688134721931</v>
      </c>
      <c r="BM31" s="78">
        <f>[6]U66!BO25</f>
        <v>0.46030521997767826</v>
      </c>
      <c r="BN31" s="78">
        <f>[6]U66!BP25</f>
        <v>0</v>
      </c>
      <c r="BO31" s="78">
        <f>[6]U66!BQ25</f>
        <v>0</v>
      </c>
      <c r="BP31" s="120">
        <f t="shared" si="0"/>
        <v>3609.7126306375353</v>
      </c>
      <c r="BQ31" s="121">
        <f>[6]U66!BS25</f>
        <v>3635.7312360656033</v>
      </c>
      <c r="BR31" s="121">
        <f>[6]U66!BT25</f>
        <v>0</v>
      </c>
      <c r="BS31" s="120">
        <f t="shared" si="1"/>
        <v>3635.7312360656033</v>
      </c>
      <c r="BT31" s="121">
        <f>[6]U66!BV25</f>
        <v>740.11813280008346</v>
      </c>
      <c r="BU31" s="121">
        <f>[6]U66!BW25</f>
        <v>-15.174662171645004</v>
      </c>
      <c r="BV31" s="120">
        <f t="shared" si="2"/>
        <v>724.94347062843849</v>
      </c>
      <c r="BW31" s="121">
        <f>[6]U66!BY25</f>
        <v>999.05267527055787</v>
      </c>
      <c r="BX31" s="120">
        <f t="shared" si="3"/>
        <v>5359.7273819645998</v>
      </c>
      <c r="BY31" s="122">
        <f t="shared" si="4"/>
        <v>8969.4400126021355</v>
      </c>
      <c r="BZ31" s="100"/>
      <c r="CA31" s="100"/>
      <c r="CB31" s="83"/>
    </row>
    <row r="32" spans="1:80" ht="14.25" customHeight="1">
      <c r="A32" s="31" t="s">
        <v>427</v>
      </c>
      <c r="B32" s="141" t="s">
        <v>342</v>
      </c>
      <c r="C32" s="101" t="s">
        <v>140</v>
      </c>
      <c r="D32" s="78">
        <f>[6]U66!E26</f>
        <v>6.5166247693259134</v>
      </c>
      <c r="E32" s="78">
        <f>[6]U66!F26</f>
        <v>4.5411180880247484</v>
      </c>
      <c r="F32" s="78">
        <f>[6]U66!G26</f>
        <v>0.58888956449717222</v>
      </c>
      <c r="G32" s="78">
        <f>[6]U66!H26</f>
        <v>171.47957168955688</v>
      </c>
      <c r="H32" s="78">
        <f>[6]U66!I26</f>
        <v>97.567615993589072</v>
      </c>
      <c r="I32" s="78">
        <f>[6]U66!J26</f>
        <v>91.406014024896152</v>
      </c>
      <c r="J32" s="78">
        <f>[6]U66!K26</f>
        <v>58.777649007688026</v>
      </c>
      <c r="K32" s="78">
        <f>[6]U66!L26</f>
        <v>4.0002676408092346E-2</v>
      </c>
      <c r="L32" s="78">
        <f>[6]U66!M26</f>
        <v>2.6546790091694588</v>
      </c>
      <c r="M32" s="78">
        <f>[6]U66!N26</f>
        <v>9.5283933141962436</v>
      </c>
      <c r="N32" s="78">
        <f>[6]U66!O26</f>
        <v>0.37762184284735156</v>
      </c>
      <c r="O32" s="78">
        <f>[6]U66!P26</f>
        <v>12.952712078282339</v>
      </c>
      <c r="P32" s="78">
        <f>[6]U66!Q26</f>
        <v>71.917612077301541</v>
      </c>
      <c r="Q32" s="78">
        <f>[6]U66!R26</f>
        <v>99.842455389294116</v>
      </c>
      <c r="R32" s="78">
        <f>[6]U66!S26</f>
        <v>412.59876790132068</v>
      </c>
      <c r="S32" s="78">
        <f>[6]U66!T26</f>
        <v>0</v>
      </c>
      <c r="T32" s="78">
        <f>[6]U66!U26</f>
        <v>0</v>
      </c>
      <c r="U32" s="78">
        <f>[6]U66!V26</f>
        <v>1.3933925093416533</v>
      </c>
      <c r="V32" s="78">
        <f>[6]U66!W26</f>
        <v>0</v>
      </c>
      <c r="W32" s="78">
        <f>[6]U66!X26</f>
        <v>0</v>
      </c>
      <c r="X32" s="78">
        <f>[6]U66!Y26</f>
        <v>6.6968308964798856E-2</v>
      </c>
      <c r="Y32" s="78">
        <f>[6]U66!Z26</f>
        <v>119.09741396157301</v>
      </c>
      <c r="Z32" s="78">
        <f>[6]U66!AA26</f>
        <v>1.5901272162506039</v>
      </c>
      <c r="AA32" s="78">
        <f>[6]U66!AB26</f>
        <v>0.48840853878270685</v>
      </c>
      <c r="AB32" s="78">
        <f>[6]U66!AC26</f>
        <v>1.3995333152547597E-2</v>
      </c>
      <c r="AC32" s="78">
        <f>[6]U66!AD26</f>
        <v>25.681233786529212</v>
      </c>
      <c r="AD32" s="78">
        <f>[6]U66!AE26</f>
        <v>236.09751114626684</v>
      </c>
      <c r="AE32" s="78">
        <f>[6]U66!AF26</f>
        <v>28.918464617232402</v>
      </c>
      <c r="AF32" s="78">
        <f>[6]U66!AG26</f>
        <v>1329.3848306649268</v>
      </c>
      <c r="AG32" s="78">
        <f>[6]U66!AH26</f>
        <v>11.38650689211379</v>
      </c>
      <c r="AH32" s="78">
        <f>[6]U66!AI26</f>
        <v>71.940893343456878</v>
      </c>
      <c r="AI32" s="78">
        <f>[6]U66!AJ26</f>
        <v>0.3285525939095863</v>
      </c>
      <c r="AJ32" s="78">
        <f>[6]U66!AK26</f>
        <v>352.54889466218782</v>
      </c>
      <c r="AK32" s="78">
        <f>[6]U66!AL26</f>
        <v>137.30131035685173</v>
      </c>
      <c r="AL32" s="78">
        <f>[6]U66!AM26</f>
        <v>28.348957564265373</v>
      </c>
      <c r="AM32" s="78">
        <f>[6]U66!AN26</f>
        <v>163.80135387595777</v>
      </c>
      <c r="AN32" s="78">
        <f>[6]U66!AO26</f>
        <v>5.3256839740544892</v>
      </c>
      <c r="AO32" s="78">
        <f>[6]U66!AP26</f>
        <v>18.229387958929692</v>
      </c>
      <c r="AP32" s="78">
        <f>[6]U66!AQ26</f>
        <v>625.80812535048824</v>
      </c>
      <c r="AQ32" s="78">
        <f>[6]U66!AR26</f>
        <v>85.751645036007332</v>
      </c>
      <c r="AR32" s="78">
        <f>[6]U66!AS26</f>
        <v>139.87063801241862</v>
      </c>
      <c r="AS32" s="78">
        <f>[6]U66!AT26</f>
        <v>22.260212960532506</v>
      </c>
      <c r="AT32" s="78">
        <f>[6]U66!AU26</f>
        <v>1.4271979722679753</v>
      </c>
      <c r="AU32" s="78">
        <f>[6]U66!AV26+[6]U66!AW26</f>
        <v>36.903013706409844</v>
      </c>
      <c r="AV32" s="78">
        <f>[6]U66!AX26</f>
        <v>71.976752957106115</v>
      </c>
      <c r="AW32" s="78">
        <f>[6]U66!AY26</f>
        <v>31.445858059686778</v>
      </c>
      <c r="AX32" s="78">
        <f>[6]U66!AZ26</f>
        <v>0</v>
      </c>
      <c r="AY32" s="78">
        <f>[6]U66!BA26</f>
        <v>24.606481663122892</v>
      </c>
      <c r="AZ32" s="78">
        <f>[6]U66!BB26</f>
        <v>60.672557194862996</v>
      </c>
      <c r="BA32" s="78">
        <f>[6]U66!BC26</f>
        <v>10.70886129504076</v>
      </c>
      <c r="BB32" s="78">
        <f>[6]U66!BD26</f>
        <v>4.8533278690887131E-2</v>
      </c>
      <c r="BC32" s="78">
        <f>[6]U66!BE26</f>
        <v>30.421572410159609</v>
      </c>
      <c r="BD32" s="78">
        <f>[6]U66!BF26</f>
        <v>188.5290855866354</v>
      </c>
      <c r="BE32" s="78">
        <f>[6]U66!BG26</f>
        <v>0</v>
      </c>
      <c r="BF32" s="78">
        <f>[6]U66!BH26</f>
        <v>0.17802438825368427</v>
      </c>
      <c r="BG32" s="78">
        <f>[6]U66!BI26</f>
        <v>223.02158825600623</v>
      </c>
      <c r="BH32" s="78">
        <f>[6]U66!BJ26</f>
        <v>1.9036546499635767</v>
      </c>
      <c r="BI32" s="78">
        <f>[6]U66!BK26</f>
        <v>30.233873319765163</v>
      </c>
      <c r="BJ32" s="78">
        <f>[6]U66!BL26</f>
        <v>136.67280918494757</v>
      </c>
      <c r="BK32" s="78">
        <f>[6]U66!BM26</f>
        <v>261.5255761523847</v>
      </c>
      <c r="BL32" s="78">
        <f>[6]U66!BN26</f>
        <v>67.428442882398144</v>
      </c>
      <c r="BM32" s="78">
        <f>[6]U66!BO26</f>
        <v>46.804570221889726</v>
      </c>
      <c r="BN32" s="78">
        <f>[6]U66!BP26</f>
        <v>0</v>
      </c>
      <c r="BO32" s="78">
        <f>[6]U66!BQ26</f>
        <v>0</v>
      </c>
      <c r="BP32" s="120">
        <f t="shared" si="0"/>
        <v>5670.9326892701847</v>
      </c>
      <c r="BQ32" s="121">
        <f>[6]U66!BS26</f>
        <v>39393.242271348616</v>
      </c>
      <c r="BR32" s="121">
        <f>[6]U66!BT26</f>
        <v>0</v>
      </c>
      <c r="BS32" s="120">
        <f t="shared" si="1"/>
        <v>39393.242271348616</v>
      </c>
      <c r="BT32" s="121">
        <f>[6]U66!BV26</f>
        <v>1235.8247345761911</v>
      </c>
      <c r="BU32" s="121">
        <f>[6]U66!BW26</f>
        <v>58.931750518106583</v>
      </c>
      <c r="BV32" s="120">
        <f t="shared" si="2"/>
        <v>1294.7564850942977</v>
      </c>
      <c r="BW32" s="121">
        <f>[6]U66!BY26</f>
        <v>6755.7873128129986</v>
      </c>
      <c r="BX32" s="120">
        <f t="shared" si="3"/>
        <v>47443.786069255912</v>
      </c>
      <c r="BY32" s="122">
        <f t="shared" si="4"/>
        <v>53114.718758526098</v>
      </c>
      <c r="BZ32" s="100"/>
      <c r="CA32" s="100"/>
      <c r="CB32" s="83"/>
    </row>
    <row r="33" spans="1:80" ht="14.25" customHeight="1">
      <c r="A33" s="31" t="s">
        <v>428</v>
      </c>
      <c r="B33" s="141" t="s">
        <v>343</v>
      </c>
      <c r="C33" s="101" t="s">
        <v>141</v>
      </c>
      <c r="D33" s="78">
        <f>[6]U66!E27</f>
        <v>0</v>
      </c>
      <c r="E33" s="78">
        <f>[6]U66!F27</f>
        <v>7.9232315373878537</v>
      </c>
      <c r="F33" s="78">
        <f>[6]U66!G27</f>
        <v>0.70593891418526855</v>
      </c>
      <c r="G33" s="78">
        <f>[6]U66!H27</f>
        <v>0</v>
      </c>
      <c r="H33" s="78">
        <f>[6]U66!I27</f>
        <v>0</v>
      </c>
      <c r="I33" s="78">
        <f>[6]U66!J27</f>
        <v>0</v>
      </c>
      <c r="J33" s="78">
        <f>[6]U66!K27</f>
        <v>0</v>
      </c>
      <c r="K33" s="78">
        <f>[6]U66!L27</f>
        <v>0</v>
      </c>
      <c r="L33" s="78">
        <f>[6]U66!M27</f>
        <v>0</v>
      </c>
      <c r="M33" s="78">
        <f>[6]U66!N27</f>
        <v>1.3591115206773594</v>
      </c>
      <c r="N33" s="78">
        <f>[6]U66!O27</f>
        <v>0</v>
      </c>
      <c r="O33" s="78">
        <f>[6]U66!P27</f>
        <v>9.026071045346697</v>
      </c>
      <c r="P33" s="78">
        <f>[6]U66!Q27</f>
        <v>0</v>
      </c>
      <c r="Q33" s="78">
        <f>[6]U66!R27</f>
        <v>0</v>
      </c>
      <c r="R33" s="78">
        <f>[6]U66!S27</f>
        <v>0</v>
      </c>
      <c r="S33" s="78">
        <f>[6]U66!T27</f>
        <v>0</v>
      </c>
      <c r="T33" s="78">
        <f>[6]U66!U27</f>
        <v>0</v>
      </c>
      <c r="U33" s="78">
        <f>[6]U66!V27</f>
        <v>0</v>
      </c>
      <c r="V33" s="78">
        <f>[6]U66!W27</f>
        <v>0</v>
      </c>
      <c r="W33" s="78">
        <f>[6]U66!X27</f>
        <v>0</v>
      </c>
      <c r="X33" s="78">
        <f>[6]U66!Y27</f>
        <v>0</v>
      </c>
      <c r="Y33" s="78">
        <f>[6]U66!Z27</f>
        <v>0</v>
      </c>
      <c r="Z33" s="78">
        <f>[6]U66!AA27</f>
        <v>22.552982445774543</v>
      </c>
      <c r="AA33" s="78">
        <f>[6]U66!AB27</f>
        <v>0</v>
      </c>
      <c r="AB33" s="78">
        <f>[6]U66!AC27</f>
        <v>0</v>
      </c>
      <c r="AC33" s="78">
        <f>[6]U66!AD27</f>
        <v>59.88381138091647</v>
      </c>
      <c r="AD33" s="78">
        <f>[6]U66!AE27</f>
        <v>264.63067544075602</v>
      </c>
      <c r="AE33" s="78">
        <f>[6]U66!AF27</f>
        <v>0.49399947020016749</v>
      </c>
      <c r="AF33" s="78">
        <f>[6]U66!AG27</f>
        <v>496.81311933692621</v>
      </c>
      <c r="AG33" s="78">
        <f>[6]U66!AH27</f>
        <v>75.470756358185184</v>
      </c>
      <c r="AH33" s="78">
        <f>[6]U66!AI27</f>
        <v>1.8691769199566757</v>
      </c>
      <c r="AI33" s="78">
        <f>[6]U66!AJ27</f>
        <v>4.3127617356497998E-2</v>
      </c>
      <c r="AJ33" s="78">
        <f>[6]U66!AK27</f>
        <v>0</v>
      </c>
      <c r="AK33" s="78">
        <f>[6]U66!AL27</f>
        <v>231.46328820735656</v>
      </c>
      <c r="AL33" s="78">
        <f>[6]U66!AM27</f>
        <v>13.047081972540024</v>
      </c>
      <c r="AM33" s="78">
        <f>[6]U66!AN27</f>
        <v>17.021791608733377</v>
      </c>
      <c r="AN33" s="78">
        <f>[6]U66!AO27</f>
        <v>0.70273172961179875</v>
      </c>
      <c r="AO33" s="78">
        <f>[6]U66!AP27</f>
        <v>6.297750574709851</v>
      </c>
      <c r="AP33" s="78">
        <f>[6]U66!AQ27</f>
        <v>1395.5274059763567</v>
      </c>
      <c r="AQ33" s="78">
        <f>[6]U66!AR27</f>
        <v>13.04214877042824</v>
      </c>
      <c r="AR33" s="78">
        <f>[6]U66!AS27</f>
        <v>4.3854005547140034</v>
      </c>
      <c r="AS33" s="78">
        <f>[6]U66!AT27</f>
        <v>2.0320319340024495</v>
      </c>
      <c r="AT33" s="78">
        <f>[6]U66!AU27</f>
        <v>1.901578785528997E-2</v>
      </c>
      <c r="AU33" s="78">
        <f>[6]U66!AV27+[6]U66!AW27</f>
        <v>5.1477188626777437</v>
      </c>
      <c r="AV33" s="78">
        <f>[6]U66!AX27</f>
        <v>80.914609034406979</v>
      </c>
      <c r="AW33" s="78">
        <f>[6]U66!AY27</f>
        <v>107.93605398292411</v>
      </c>
      <c r="AX33" s="78">
        <f>[6]U66!AZ27</f>
        <v>2.7016241584979248</v>
      </c>
      <c r="AY33" s="78">
        <f>[6]U66!BA27</f>
        <v>55.452426743319343</v>
      </c>
      <c r="AZ33" s="78">
        <f>[6]U66!BB27</f>
        <v>5.5313711291707364</v>
      </c>
      <c r="BA33" s="78">
        <f>[6]U66!BC27</f>
        <v>9.7845767919537405E-2</v>
      </c>
      <c r="BB33" s="78">
        <f>[6]U66!BD27</f>
        <v>1.3173212161221274E-2</v>
      </c>
      <c r="BC33" s="78">
        <f>[6]U66!BE27</f>
        <v>266.07421543199399</v>
      </c>
      <c r="BD33" s="78">
        <f>[6]U66!BF27</f>
        <v>73.208416397020329</v>
      </c>
      <c r="BE33" s="78">
        <f>[6]U66!BG27</f>
        <v>972.58572251770204</v>
      </c>
      <c r="BF33" s="78">
        <f>[6]U66!BH27</f>
        <v>157.13013187739847</v>
      </c>
      <c r="BG33" s="78">
        <f>[6]U66!BI27</f>
        <v>863.430276849861</v>
      </c>
      <c r="BH33" s="78">
        <f>[6]U66!BJ27</f>
        <v>8.8260090410918259</v>
      </c>
      <c r="BI33" s="78">
        <f>[6]U66!BK27</f>
        <v>9.4423268958012958</v>
      </c>
      <c r="BJ33" s="78">
        <f>[6]U66!BL27</f>
        <v>2.6031740984277576</v>
      </c>
      <c r="BK33" s="78">
        <f>[6]U66!BM27</f>
        <v>0.34938906977329642</v>
      </c>
      <c r="BL33" s="78">
        <f>[6]U66!BN27</f>
        <v>1.0670896674399728</v>
      </c>
      <c r="BM33" s="78">
        <f>[6]U66!BO27</f>
        <v>244.10741534200554</v>
      </c>
      <c r="BN33" s="78">
        <f>[6]U66!BP27</f>
        <v>0</v>
      </c>
      <c r="BO33" s="78">
        <f>[6]U66!BQ27</f>
        <v>0</v>
      </c>
      <c r="BP33" s="120">
        <f t="shared" si="0"/>
        <v>5480.9296391835724</v>
      </c>
      <c r="BQ33" s="121">
        <f>[6]U66!BS27</f>
        <v>619.96791129137819</v>
      </c>
      <c r="BR33" s="121">
        <f>[6]U66!BT27</f>
        <v>27.73312</v>
      </c>
      <c r="BS33" s="120">
        <f t="shared" si="1"/>
        <v>647.70103129137817</v>
      </c>
      <c r="BT33" s="121">
        <f>[6]U66!BV27</f>
        <v>970.08556881714378</v>
      </c>
      <c r="BU33" s="121">
        <f>[6]U66!BW27</f>
        <v>-23.105514411622043</v>
      </c>
      <c r="BV33" s="120">
        <f t="shared" si="2"/>
        <v>946.98005440552174</v>
      </c>
      <c r="BW33" s="121">
        <f>[6]U66!BY27</f>
        <v>0</v>
      </c>
      <c r="BX33" s="120">
        <f t="shared" si="3"/>
        <v>1594.6810856969</v>
      </c>
      <c r="BY33" s="122">
        <f t="shared" si="4"/>
        <v>7075.6107248804728</v>
      </c>
      <c r="BZ33" s="100"/>
      <c r="CA33" s="100"/>
      <c r="CB33" s="83"/>
    </row>
    <row r="34" spans="1:80" ht="14.25" customHeight="1">
      <c r="A34" s="31" t="s">
        <v>429</v>
      </c>
      <c r="B34" s="141" t="s">
        <v>364</v>
      </c>
      <c r="C34" s="101" t="s">
        <v>53</v>
      </c>
      <c r="D34" s="78">
        <f>[6]U66!E28</f>
        <v>1553.8578392141533</v>
      </c>
      <c r="E34" s="78">
        <f>[6]U66!F28</f>
        <v>13.969485796643843</v>
      </c>
      <c r="F34" s="78">
        <f>[6]U66!G28</f>
        <v>0.82984422836196359</v>
      </c>
      <c r="G34" s="78">
        <f>[6]U66!H28</f>
        <v>2040.2277814742692</v>
      </c>
      <c r="H34" s="78">
        <f>[6]U66!I28</f>
        <v>3896.7836603794717</v>
      </c>
      <c r="I34" s="78">
        <f>[6]U66!J28</f>
        <v>1381.5393722763472</v>
      </c>
      <c r="J34" s="78">
        <f>[6]U66!K28</f>
        <v>25.820219244256485</v>
      </c>
      <c r="K34" s="78">
        <f>[6]U66!L28</f>
        <v>244.22304107913615</v>
      </c>
      <c r="L34" s="78">
        <f>[6]U66!M28</f>
        <v>79.102060036243387</v>
      </c>
      <c r="M34" s="78">
        <f>[6]U66!N28</f>
        <v>27.088501141637234</v>
      </c>
      <c r="N34" s="78">
        <f>[6]U66!O28</f>
        <v>222.7543530635362</v>
      </c>
      <c r="O34" s="78">
        <f>[6]U66!P28</f>
        <v>94.001072789981905</v>
      </c>
      <c r="P34" s="78">
        <f>[6]U66!Q28</f>
        <v>53.516233918023012</v>
      </c>
      <c r="Q34" s="78">
        <f>[6]U66!R28</f>
        <v>1922.5863035884206</v>
      </c>
      <c r="R34" s="78">
        <f>[6]U66!S28</f>
        <v>5174.1718335614951</v>
      </c>
      <c r="S34" s="78">
        <f>[6]U66!T28</f>
        <v>1585.3574406814221</v>
      </c>
      <c r="T34" s="78">
        <f>[6]U66!U28</f>
        <v>7.6795540296824552</v>
      </c>
      <c r="U34" s="78">
        <f>[6]U66!V28</f>
        <v>181.67137166895455</v>
      </c>
      <c r="V34" s="78">
        <f>[6]U66!W28</f>
        <v>38.066152617249571</v>
      </c>
      <c r="W34" s="78">
        <f>[6]U66!X28</f>
        <v>0</v>
      </c>
      <c r="X34" s="78">
        <f>[6]U66!Y28</f>
        <v>5.2964156105268687</v>
      </c>
      <c r="Y34" s="78">
        <f>[6]U66!Z28</f>
        <v>139.14473341732463</v>
      </c>
      <c r="Z34" s="78">
        <f>[6]U66!AA28</f>
        <v>21.000012546894503</v>
      </c>
      <c r="AA34" s="78">
        <f>[6]U66!AB28</f>
        <v>9575.7597553311225</v>
      </c>
      <c r="AB34" s="78">
        <f>[6]U66!AC28</f>
        <v>1.8606237458066215E-6</v>
      </c>
      <c r="AC34" s="78">
        <f>[6]U66!AD28</f>
        <v>243.80144956604124</v>
      </c>
      <c r="AD34" s="78">
        <f>[6]U66!AE28</f>
        <v>2235.6868507437243</v>
      </c>
      <c r="AE34" s="78">
        <f>[6]U66!AF28</f>
        <v>350.85419206144991</v>
      </c>
      <c r="AF34" s="78">
        <f>[6]U66!AG28</f>
        <v>1720.8916712094226</v>
      </c>
      <c r="AG34" s="78">
        <f>[6]U66!AH28</f>
        <v>696.85201178537022</v>
      </c>
      <c r="AH34" s="78">
        <f>[6]U66!AI28</f>
        <v>679.77638091903657</v>
      </c>
      <c r="AI34" s="78">
        <f>[6]U66!AJ28</f>
        <v>35.071497575136839</v>
      </c>
      <c r="AJ34" s="78">
        <f>[6]U66!AK28</f>
        <v>241.03922512247357</v>
      </c>
      <c r="AK34" s="78">
        <f>[6]U66!AL28</f>
        <v>503.32515257571617</v>
      </c>
      <c r="AL34" s="78">
        <f>[6]U66!AM28</f>
        <v>59.375131053863889</v>
      </c>
      <c r="AM34" s="78">
        <f>[6]U66!AN28</f>
        <v>1528.3484603606912</v>
      </c>
      <c r="AN34" s="78">
        <f>[6]U66!AO28</f>
        <v>33.066104780315669</v>
      </c>
      <c r="AO34" s="78">
        <f>[6]U66!AP28</f>
        <v>218.89727785011786</v>
      </c>
      <c r="AP34" s="78">
        <f>[6]U66!AQ28</f>
        <v>1202.6798435498818</v>
      </c>
      <c r="AQ34" s="78">
        <f>[6]U66!AR28</f>
        <v>266.14492753113814</v>
      </c>
      <c r="AR34" s="78">
        <f>[6]U66!AS28</f>
        <v>655.68281911270708</v>
      </c>
      <c r="AS34" s="78">
        <f>[6]U66!AT28</f>
        <v>187.01761779589762</v>
      </c>
      <c r="AT34" s="78">
        <f>[6]U66!AU28</f>
        <v>2.7406758494136059E-7</v>
      </c>
      <c r="AU34" s="78">
        <f>[6]U66!AV28+[6]U66!AW28</f>
        <v>559.46337909244812</v>
      </c>
      <c r="AV34" s="78">
        <f>[6]U66!AX28</f>
        <v>641.16311259849863</v>
      </c>
      <c r="AW34" s="78">
        <f>[6]U66!AY28</f>
        <v>436.82305726940018</v>
      </c>
      <c r="AX34" s="78">
        <f>[6]U66!AZ28</f>
        <v>8.5010230428520792</v>
      </c>
      <c r="AY34" s="78">
        <f>[6]U66!BA28</f>
        <v>122.41482499502538</v>
      </c>
      <c r="AZ34" s="78">
        <f>[6]U66!BB28</f>
        <v>64.193327497262445</v>
      </c>
      <c r="BA34" s="78">
        <f>[6]U66!BC28</f>
        <v>43.851597774502977</v>
      </c>
      <c r="BB34" s="78">
        <f>[6]U66!BD28</f>
        <v>6.1846792742626828</v>
      </c>
      <c r="BC34" s="78">
        <f>[6]U66!BE28</f>
        <v>809.82092972264502</v>
      </c>
      <c r="BD34" s="78">
        <f>[6]U66!BF28</f>
        <v>358.30547512883174</v>
      </c>
      <c r="BE34" s="78">
        <f>[6]U66!BG28</f>
        <v>2387.0095729780237</v>
      </c>
      <c r="BF34" s="78">
        <f>[6]U66!BH28</f>
        <v>557.92298234312511</v>
      </c>
      <c r="BG34" s="78">
        <f>[6]U66!BI28</f>
        <v>2065.5495295750238</v>
      </c>
      <c r="BH34" s="78">
        <f>[6]U66!BJ28</f>
        <v>45.732388409469522</v>
      </c>
      <c r="BI34" s="78">
        <f>[6]U66!BK28</f>
        <v>140.68175089484305</v>
      </c>
      <c r="BJ34" s="78">
        <f>[6]U66!BL28</f>
        <v>104.74250444650123</v>
      </c>
      <c r="BK34" s="78">
        <f>[6]U66!BM28</f>
        <v>111.217444270299</v>
      </c>
      <c r="BL34" s="78">
        <f>[6]U66!BN28</f>
        <v>86.462046287501053</v>
      </c>
      <c r="BM34" s="78">
        <f>[6]U66!BO28</f>
        <v>116.16823992791198</v>
      </c>
      <c r="BN34" s="78">
        <f>[6]U66!BP28</f>
        <v>0</v>
      </c>
      <c r="BO34" s="78">
        <f>[6]U66!BQ28</f>
        <v>0</v>
      </c>
      <c r="BP34" s="120">
        <f t="shared" si="0"/>
        <v>47809.16551895126</v>
      </c>
      <c r="BQ34" s="121">
        <f>[6]U66!BS28</f>
        <v>38390.303450382671</v>
      </c>
      <c r="BR34" s="121">
        <f>[6]U66!BT28</f>
        <v>277.02038945686564</v>
      </c>
      <c r="BS34" s="120">
        <f t="shared" si="1"/>
        <v>38667.323839839533</v>
      </c>
      <c r="BT34" s="121">
        <f>[6]U66!BV28</f>
        <v>0</v>
      </c>
      <c r="BU34" s="121">
        <f>[6]U66!BW28</f>
        <v>6.8542830591079767E-2</v>
      </c>
      <c r="BV34" s="120">
        <f t="shared" si="2"/>
        <v>6.8542830591079767E-2</v>
      </c>
      <c r="BW34" s="121">
        <f>[6]U66!BY28</f>
        <v>30906.262345796786</v>
      </c>
      <c r="BX34" s="120">
        <f t="shared" si="3"/>
        <v>69573.654728466907</v>
      </c>
      <c r="BY34" s="122">
        <f t="shared" si="4"/>
        <v>117382.82024741816</v>
      </c>
      <c r="BZ34" s="100"/>
      <c r="CA34" s="100"/>
      <c r="CB34" s="83"/>
    </row>
    <row r="35" spans="1:80" ht="14.25" customHeight="1">
      <c r="A35" s="31" t="s">
        <v>430</v>
      </c>
      <c r="B35" s="141" t="s">
        <v>344</v>
      </c>
      <c r="C35" s="101" t="s">
        <v>54</v>
      </c>
      <c r="D35" s="78">
        <f>[6]U66!E29</f>
        <v>557.38260757914986</v>
      </c>
      <c r="E35" s="78">
        <f>[6]U66!F29</f>
        <v>7.1530988953500921E-2</v>
      </c>
      <c r="F35" s="78">
        <f>[6]U66!G29</f>
        <v>1.5407540304385057</v>
      </c>
      <c r="G35" s="78">
        <f>[6]U66!H29</f>
        <v>16.139145695391996</v>
      </c>
      <c r="H35" s="78">
        <f>[6]U66!I29</f>
        <v>4.7400037704064584</v>
      </c>
      <c r="I35" s="78">
        <f>[6]U66!J29</f>
        <v>96.220917385517083</v>
      </c>
      <c r="J35" s="78">
        <f>[6]U66!K29</f>
        <v>1.4981016422629001E-2</v>
      </c>
      <c r="K35" s="78">
        <f>[6]U66!L29</f>
        <v>0.5380930643472579</v>
      </c>
      <c r="L35" s="78">
        <f>[6]U66!M29</f>
        <v>1.303261173844549E-2</v>
      </c>
      <c r="M35" s="78">
        <f>[6]U66!N29</f>
        <v>0</v>
      </c>
      <c r="N35" s="78">
        <f>[6]U66!O29</f>
        <v>0.1739364783790211</v>
      </c>
      <c r="O35" s="78">
        <f>[6]U66!P29</f>
        <v>0</v>
      </c>
      <c r="P35" s="78">
        <f>[6]U66!Q29</f>
        <v>0.16836375103349588</v>
      </c>
      <c r="Q35" s="78">
        <f>[6]U66!R29</f>
        <v>14.626669489025996</v>
      </c>
      <c r="R35" s="78">
        <f>[6]U66!S29</f>
        <v>0</v>
      </c>
      <c r="S35" s="78">
        <f>[6]U66!T29</f>
        <v>12.273900149739276</v>
      </c>
      <c r="T35" s="78">
        <f>[6]U66!U29</f>
        <v>0</v>
      </c>
      <c r="U35" s="78">
        <f>[6]U66!V29</f>
        <v>0</v>
      </c>
      <c r="V35" s="78">
        <f>[6]U66!W29</f>
        <v>8.1349537793790976</v>
      </c>
      <c r="W35" s="78">
        <f>[6]U66!X29</f>
        <v>10.082484698705221</v>
      </c>
      <c r="X35" s="78">
        <f>[6]U66!Y29</f>
        <v>0.30147583393056454</v>
      </c>
      <c r="Y35" s="78">
        <f>[6]U66!Z29</f>
        <v>0.3324187883859534</v>
      </c>
      <c r="Z35" s="78">
        <f>[6]U66!AA29</f>
        <v>5.407490967545904</v>
      </c>
      <c r="AA35" s="78">
        <f>[6]U66!AB29</f>
        <v>0.90515305910952792</v>
      </c>
      <c r="AB35" s="78">
        <f>[6]U66!AC29</f>
        <v>4450.434018694119</v>
      </c>
      <c r="AC35" s="78">
        <f>[6]U66!AD29</f>
        <v>12.657762237512081</v>
      </c>
      <c r="AD35" s="78">
        <f>[6]U66!AE29</f>
        <v>216.85548020956759</v>
      </c>
      <c r="AE35" s="78">
        <f>[6]U66!AF29</f>
        <v>0.45248588243791438</v>
      </c>
      <c r="AF35" s="78">
        <f>[6]U66!AG29</f>
        <v>50.200379498315918</v>
      </c>
      <c r="AG35" s="78">
        <f>[6]U66!AH29</f>
        <v>7.995799517833686</v>
      </c>
      <c r="AH35" s="78">
        <f>[6]U66!AI29</f>
        <v>99.202211755484626</v>
      </c>
      <c r="AI35" s="78">
        <f>[6]U66!AJ29</f>
        <v>0</v>
      </c>
      <c r="AJ35" s="78">
        <f>[6]U66!AK29</f>
        <v>0</v>
      </c>
      <c r="AK35" s="78">
        <f>[6]U66!AL29</f>
        <v>18.790027022278171</v>
      </c>
      <c r="AL35" s="78">
        <f>[6]U66!AM29</f>
        <v>2.1630894876765021</v>
      </c>
      <c r="AM35" s="78">
        <f>[6]U66!AN29</f>
        <v>183.69340674379555</v>
      </c>
      <c r="AN35" s="78">
        <f>[6]U66!AO29</f>
        <v>4.8519206527039067E-2</v>
      </c>
      <c r="AO35" s="78">
        <f>[6]U66!AP29</f>
        <v>46.361565253804102</v>
      </c>
      <c r="AP35" s="78">
        <f>[6]U66!AQ29</f>
        <v>0.28205987073110522</v>
      </c>
      <c r="AQ35" s="78">
        <f>[6]U66!AR29</f>
        <v>0.74603373145930407</v>
      </c>
      <c r="AR35" s="78">
        <f>[6]U66!AS29</f>
        <v>16.230524944557317</v>
      </c>
      <c r="AS35" s="78">
        <f>[6]U66!AT29</f>
        <v>54.303170781982494</v>
      </c>
      <c r="AT35" s="78">
        <f>[6]U66!AU29</f>
        <v>0.5081929577602291</v>
      </c>
      <c r="AU35" s="78">
        <f>[6]U66!AV29+[6]U66!AW29</f>
        <v>37.108628200025215</v>
      </c>
      <c r="AV35" s="78">
        <f>[6]U66!AX29</f>
        <v>34.414755158452451</v>
      </c>
      <c r="AW35" s="78">
        <f>[6]U66!AY29</f>
        <v>18.084476648061877</v>
      </c>
      <c r="AX35" s="78">
        <f>[6]U66!AZ29</f>
        <v>0.76948689283035177</v>
      </c>
      <c r="AY35" s="78">
        <f>[6]U66!BA29</f>
        <v>22.144592279718534</v>
      </c>
      <c r="AZ35" s="78">
        <f>[6]U66!BB29</f>
        <v>1.7245284807888575</v>
      </c>
      <c r="BA35" s="78">
        <f>[6]U66!BC29</f>
        <v>0.25225907544546256</v>
      </c>
      <c r="BB35" s="78">
        <f>[6]U66!BD29</f>
        <v>0</v>
      </c>
      <c r="BC35" s="78">
        <f>[6]U66!BE29</f>
        <v>75.253303101576734</v>
      </c>
      <c r="BD35" s="78">
        <f>[6]U66!BF29</f>
        <v>8.3994297378745575</v>
      </c>
      <c r="BE35" s="78">
        <f>[6]U66!BG29</f>
        <v>475.88477958555507</v>
      </c>
      <c r="BF35" s="78">
        <f>[6]U66!BH29</f>
        <v>106.7394255637446</v>
      </c>
      <c r="BG35" s="78">
        <f>[6]U66!BI29</f>
        <v>690.21956160274704</v>
      </c>
      <c r="BH35" s="78">
        <f>[6]U66!BJ29</f>
        <v>13.263244894402876</v>
      </c>
      <c r="BI35" s="78">
        <f>[6]U66!BK29</f>
        <v>154.08797562538683</v>
      </c>
      <c r="BJ35" s="78">
        <f>[6]U66!BL29</f>
        <v>16.049859936390124</v>
      </c>
      <c r="BK35" s="78">
        <f>[6]U66!BM29</f>
        <v>14.854684091655876</v>
      </c>
      <c r="BL35" s="78">
        <f>[6]U66!BN29</f>
        <v>0.13392200806136409</v>
      </c>
      <c r="BM35" s="78">
        <f>[6]U66!BO29</f>
        <v>13.458118564573375</v>
      </c>
      <c r="BN35" s="78">
        <f>[6]U66!BP29</f>
        <v>0</v>
      </c>
      <c r="BO35" s="78">
        <f>[6]U66!BQ29</f>
        <v>0</v>
      </c>
      <c r="BP35" s="120">
        <f t="shared" si="0"/>
        <v>7572.8356723807337</v>
      </c>
      <c r="BQ35" s="121">
        <f>[6]U66!BS29</f>
        <v>4837.7180956366938</v>
      </c>
      <c r="BR35" s="121">
        <f>[6]U66!BT29</f>
        <v>4162.7284528975006</v>
      </c>
      <c r="BS35" s="120">
        <f t="shared" si="1"/>
        <v>9000.4465485341934</v>
      </c>
      <c r="BT35" s="121">
        <f>[6]U66!BV29</f>
        <v>0</v>
      </c>
      <c r="BU35" s="121">
        <f>[6]U66!BW29</f>
        <v>0</v>
      </c>
      <c r="BV35" s="120">
        <f t="shared" si="2"/>
        <v>0</v>
      </c>
      <c r="BW35" s="121">
        <f>[6]U66!BY29</f>
        <v>0</v>
      </c>
      <c r="BX35" s="120">
        <f t="shared" si="3"/>
        <v>9000.4465485341934</v>
      </c>
      <c r="BY35" s="122">
        <f t="shared" si="4"/>
        <v>16573.282220914927</v>
      </c>
      <c r="BZ35" s="100"/>
      <c r="CA35" s="100"/>
      <c r="CB35" s="83"/>
    </row>
    <row r="36" spans="1:80" ht="14.25" customHeight="1">
      <c r="A36" s="31" t="s">
        <v>431</v>
      </c>
      <c r="B36" s="141" t="s">
        <v>365</v>
      </c>
      <c r="C36" s="101" t="s">
        <v>55</v>
      </c>
      <c r="D36" s="78">
        <f>[6]U66!E30</f>
        <v>0.36661726748435119</v>
      </c>
      <c r="E36" s="78">
        <f>[6]U66!F30</f>
        <v>3.6419248984246129E-3</v>
      </c>
      <c r="F36" s="78">
        <f>[6]U66!G30</f>
        <v>1.6713365895658929E-3</v>
      </c>
      <c r="G36" s="78">
        <f>[6]U66!H30</f>
        <v>257.94947452630021</v>
      </c>
      <c r="H36" s="78">
        <f>[6]U66!I30</f>
        <v>31.338821181493213</v>
      </c>
      <c r="I36" s="78">
        <f>[6]U66!J30</f>
        <v>449.44936246429683</v>
      </c>
      <c r="J36" s="78">
        <f>[6]U66!K30</f>
        <v>0.30030027254950964</v>
      </c>
      <c r="K36" s="78">
        <f>[6]U66!L30</f>
        <v>2653.3539530750395</v>
      </c>
      <c r="L36" s="78">
        <f>[6]U66!M30</f>
        <v>7.3071089855922446E-3</v>
      </c>
      <c r="M36" s="78">
        <f>[6]U66!N30</f>
        <v>55.311327457140237</v>
      </c>
      <c r="N36" s="78">
        <f>[6]U66!O30</f>
        <v>162.75215430143666</v>
      </c>
      <c r="O36" s="78">
        <f>[6]U66!P30</f>
        <v>2.8684333275273751E-3</v>
      </c>
      <c r="P36" s="78">
        <f>[6]U66!Q30</f>
        <v>19.687472850344264</v>
      </c>
      <c r="Q36" s="78">
        <f>[6]U66!R30</f>
        <v>115.74427889521861</v>
      </c>
      <c r="R36" s="78">
        <f>[6]U66!S30</f>
        <v>255.52872736851643</v>
      </c>
      <c r="S36" s="78">
        <f>[6]U66!T30</f>
        <v>2.0352006678254546</v>
      </c>
      <c r="T36" s="78">
        <f>[6]U66!U30</f>
        <v>9.5783346489010889E-4</v>
      </c>
      <c r="U36" s="78">
        <f>[6]U66!V30</f>
        <v>1.0167893459941584E-3</v>
      </c>
      <c r="V36" s="78">
        <f>[6]U66!W30</f>
        <v>0.41994162740718982</v>
      </c>
      <c r="W36" s="78">
        <f>[6]U66!X30</f>
        <v>6.3291192881022862E-3</v>
      </c>
      <c r="X36" s="78">
        <f>[6]U66!Y30</f>
        <v>3.3428665744322321E-3</v>
      </c>
      <c r="Y36" s="78">
        <f>[6]U66!Z30</f>
        <v>3.2662965163092759</v>
      </c>
      <c r="Z36" s="78">
        <f>[6]U66!AA30</f>
        <v>9.1710132556130528</v>
      </c>
      <c r="AA36" s="78">
        <f>[6]U66!AB30</f>
        <v>244.24427280874184</v>
      </c>
      <c r="AB36" s="78">
        <f>[6]U66!AC30</f>
        <v>1677.5180265741269</v>
      </c>
      <c r="AC36" s="78">
        <f>[6]U66!AD30</f>
        <v>2318.845995568116</v>
      </c>
      <c r="AD36" s="78">
        <f>[6]U66!AE30</f>
        <v>338.3690090457705</v>
      </c>
      <c r="AE36" s="78">
        <f>[6]U66!AF30</f>
        <v>18.037234073124154</v>
      </c>
      <c r="AF36" s="78">
        <f>[6]U66!AG30</f>
        <v>377.29192090086303</v>
      </c>
      <c r="AG36" s="78">
        <f>[6]U66!AH30</f>
        <v>6.6506957594229306</v>
      </c>
      <c r="AH36" s="78">
        <f>[6]U66!AI30</f>
        <v>0.92911162857233842</v>
      </c>
      <c r="AI36" s="78">
        <f>[6]U66!AJ30</f>
        <v>2.3065569438315885E-2</v>
      </c>
      <c r="AJ36" s="78">
        <f>[6]U66!AK30</f>
        <v>2.2975540547714247E-4</v>
      </c>
      <c r="AK36" s="78">
        <f>[6]U66!AL30</f>
        <v>0.50941827402292783</v>
      </c>
      <c r="AL36" s="78">
        <f>[6]U66!AM30</f>
        <v>24.157829409974983</v>
      </c>
      <c r="AM36" s="78">
        <f>[6]U66!AN30</f>
        <v>171.66616844182809</v>
      </c>
      <c r="AN36" s="78">
        <f>[6]U66!AO30</f>
        <v>1.0935592005184163</v>
      </c>
      <c r="AO36" s="78">
        <f>[6]U66!AP30</f>
        <v>0.21080618451914424</v>
      </c>
      <c r="AP36" s="78">
        <f>[6]U66!AQ30</f>
        <v>58.748793549129815</v>
      </c>
      <c r="AQ36" s="78">
        <f>[6]U66!AR30</f>
        <v>14.558460760167804</v>
      </c>
      <c r="AR36" s="78">
        <f>[6]U66!AS30</f>
        <v>0.55521792982904772</v>
      </c>
      <c r="AS36" s="78">
        <f>[6]U66!AT30</f>
        <v>0.12493319466440181</v>
      </c>
      <c r="AT36" s="78">
        <f>[6]U66!AU30</f>
        <v>1.1710764900394223E-3</v>
      </c>
      <c r="AU36" s="78">
        <f>[6]U66!AV30+[6]U66!AW30</f>
        <v>3.5652549918114147</v>
      </c>
      <c r="AV36" s="78">
        <f>[6]U66!AX30</f>
        <v>1.1817194281608376</v>
      </c>
      <c r="AW36" s="78">
        <f>[6]U66!AY30</f>
        <v>1.4124342513234711</v>
      </c>
      <c r="AX36" s="78">
        <f>[6]U66!AZ30</f>
        <v>1.1736725013886163E-3</v>
      </c>
      <c r="AY36" s="78">
        <f>[6]U66!BA30</f>
        <v>0.47595375892508368</v>
      </c>
      <c r="AZ36" s="78">
        <f>[6]U66!BB30</f>
        <v>0.18980981998097965</v>
      </c>
      <c r="BA36" s="78">
        <f>[6]U66!BC30</f>
        <v>7.048914449942361E-3</v>
      </c>
      <c r="BB36" s="78">
        <f>[6]U66!BD30</f>
        <v>1.0851702472253699</v>
      </c>
      <c r="BC36" s="78">
        <f>[6]U66!BE30</f>
        <v>0.98786640994182862</v>
      </c>
      <c r="BD36" s="78">
        <f>[6]U66!BF30</f>
        <v>194.70193431188724</v>
      </c>
      <c r="BE36" s="78">
        <f>[6]U66!BG30</f>
        <v>0</v>
      </c>
      <c r="BF36" s="78">
        <f>[6]U66!BH30</f>
        <v>5.2088226374522361E-3</v>
      </c>
      <c r="BG36" s="78">
        <f>[6]U66!BI30</f>
        <v>2.1879266247026692</v>
      </c>
      <c r="BH36" s="78">
        <f>[6]U66!BJ30</f>
        <v>7.8471995331229468E-4</v>
      </c>
      <c r="BI36" s="78">
        <f>[6]U66!BK30</f>
        <v>0.11892672600680487</v>
      </c>
      <c r="BJ36" s="78">
        <f>[6]U66!BL30</f>
        <v>2.3164142597849901E-3</v>
      </c>
      <c r="BK36" s="78">
        <f>[6]U66!BM30</f>
        <v>0.91752198870357438</v>
      </c>
      <c r="BL36" s="78">
        <f>[6]U66!BN30</f>
        <v>4.3009881632673563</v>
      </c>
      <c r="BM36" s="78">
        <f>[6]U66!BO30</f>
        <v>1.9684617501555396E-2</v>
      </c>
      <c r="BN36" s="78">
        <f>[6]U66!BP30</f>
        <v>0</v>
      </c>
      <c r="BO36" s="78">
        <f>[6]U66!BQ30</f>
        <v>0</v>
      </c>
      <c r="BP36" s="120">
        <f t="shared" si="0"/>
        <v>9481.3997207274188</v>
      </c>
      <c r="BQ36" s="121">
        <f>[6]U66!BS30</f>
        <v>9111.4009195818653</v>
      </c>
      <c r="BR36" s="121">
        <f>[6]U66!BT30</f>
        <v>3474.7999728680957</v>
      </c>
      <c r="BS36" s="120">
        <f t="shared" si="1"/>
        <v>12586.200892449961</v>
      </c>
      <c r="BT36" s="121">
        <f>[6]U66!BV30</f>
        <v>0</v>
      </c>
      <c r="BU36" s="121">
        <f>[6]U66!BW30</f>
        <v>-103.04736207969239</v>
      </c>
      <c r="BV36" s="120">
        <f t="shared" si="2"/>
        <v>-103.04736207969239</v>
      </c>
      <c r="BW36" s="121">
        <f>[6]U66!BY30</f>
        <v>5292.6491080875949</v>
      </c>
      <c r="BX36" s="120">
        <f t="shared" si="3"/>
        <v>17775.802638457862</v>
      </c>
      <c r="BY36" s="122">
        <f t="shared" si="4"/>
        <v>27257.202359185281</v>
      </c>
      <c r="BZ36" s="100"/>
      <c r="CA36" s="100"/>
      <c r="CB36" s="83"/>
    </row>
    <row r="37" spans="1:80" ht="14.25" customHeight="1">
      <c r="A37" s="31" t="s">
        <v>432</v>
      </c>
      <c r="B37" s="141" t="s">
        <v>366</v>
      </c>
      <c r="C37" s="101" t="s">
        <v>56</v>
      </c>
      <c r="D37" s="78">
        <f>[6]U66!E31</f>
        <v>73.652505739021493</v>
      </c>
      <c r="E37" s="78">
        <f>[6]U66!F31</f>
        <v>17.738695476398775</v>
      </c>
      <c r="F37" s="78">
        <f>[6]U66!G31</f>
        <v>2.6592709841543355E-2</v>
      </c>
      <c r="G37" s="78">
        <f>[6]U66!H31</f>
        <v>31.924154666348123</v>
      </c>
      <c r="H37" s="78">
        <f>[6]U66!I31</f>
        <v>13.2502234453718</v>
      </c>
      <c r="I37" s="78">
        <f>[6]U66!J31</f>
        <v>627.89116847279035</v>
      </c>
      <c r="J37" s="78">
        <f>[6]U66!K31</f>
        <v>9.4859305435425478E-3</v>
      </c>
      <c r="K37" s="78">
        <f>[6]U66!L31</f>
        <v>19.309369282174494</v>
      </c>
      <c r="L37" s="78">
        <f>[6]U66!M31</f>
        <v>0.92391527349584068</v>
      </c>
      <c r="M37" s="78">
        <f>[6]U66!N31</f>
        <v>0</v>
      </c>
      <c r="N37" s="78">
        <f>[6]U66!O31</f>
        <v>0.97378020217885619</v>
      </c>
      <c r="O37" s="78">
        <f>[6]U66!P31</f>
        <v>0</v>
      </c>
      <c r="P37" s="78">
        <f>[6]U66!Q31</f>
        <v>1.2145394029000052</v>
      </c>
      <c r="Q37" s="78">
        <f>[6]U66!R31</f>
        <v>1097.4848720220862</v>
      </c>
      <c r="R37" s="78">
        <f>[6]U66!S31</f>
        <v>2916.0177949397971</v>
      </c>
      <c r="S37" s="78">
        <f>[6]U66!T31</f>
        <v>524.69063446360167</v>
      </c>
      <c r="T37" s="78">
        <f>[6]U66!U31</f>
        <v>3.1587017830774378</v>
      </c>
      <c r="U37" s="78">
        <f>[6]U66!V31</f>
        <v>510.85313736702989</v>
      </c>
      <c r="V37" s="78">
        <f>[6]U66!W31</f>
        <v>67.378632543754946</v>
      </c>
      <c r="W37" s="78">
        <f>[6]U66!X31</f>
        <v>83.509289224152141</v>
      </c>
      <c r="X37" s="78">
        <f>[6]U66!Y31</f>
        <v>2.4969846994264757</v>
      </c>
      <c r="Y37" s="78">
        <f>[6]U66!Z31</f>
        <v>7.5711473904521105</v>
      </c>
      <c r="Z37" s="78">
        <f>[6]U66!AA31</f>
        <v>1.9570161822805452</v>
      </c>
      <c r="AA37" s="78">
        <f>[6]U66!AB31</f>
        <v>7.379997093548754</v>
      </c>
      <c r="AB37" s="78">
        <f>[6]U66!AC31</f>
        <v>0</v>
      </c>
      <c r="AC37" s="78">
        <f>[6]U66!AD31</f>
        <v>323.45617383563211</v>
      </c>
      <c r="AD37" s="78">
        <f>[6]U66!AE31</f>
        <v>25513.935218373328</v>
      </c>
      <c r="AE37" s="78">
        <f>[6]U66!AF31</f>
        <v>38.087310831431317</v>
      </c>
      <c r="AF37" s="78">
        <f>[6]U66!AG31</f>
        <v>628.5568561983614</v>
      </c>
      <c r="AG37" s="78">
        <f>[6]U66!AH31</f>
        <v>23.072906563757321</v>
      </c>
      <c r="AH37" s="78">
        <f>[6]U66!AI31</f>
        <v>104.24991097903849</v>
      </c>
      <c r="AI37" s="78">
        <f>[6]U66!AJ31</f>
        <v>0</v>
      </c>
      <c r="AJ37" s="78">
        <f>[6]U66!AK31</f>
        <v>2.0032793722806443E-2</v>
      </c>
      <c r="AK37" s="78">
        <f>[6]U66!AL31</f>
        <v>769.68453778271316</v>
      </c>
      <c r="AL37" s="78">
        <f>[6]U66!AM31</f>
        <v>33.299918981934766</v>
      </c>
      <c r="AM37" s="78">
        <f>[6]U66!AN31</f>
        <v>274.45932404621828</v>
      </c>
      <c r="AN37" s="78">
        <f>[6]U66!AO31</f>
        <v>0.62276331887282776</v>
      </c>
      <c r="AO37" s="78">
        <f>[6]U66!AP31</f>
        <v>18.021940797671881</v>
      </c>
      <c r="AP37" s="78">
        <f>[6]U66!AQ31</f>
        <v>270.40689135203633</v>
      </c>
      <c r="AQ37" s="78">
        <f>[6]U66!AR31</f>
        <v>269.46162920364691</v>
      </c>
      <c r="AR37" s="78">
        <f>[6]U66!AS31</f>
        <v>1.4955116692792978</v>
      </c>
      <c r="AS37" s="78">
        <f>[6]U66!AT31</f>
        <v>0.41194739049274742</v>
      </c>
      <c r="AT37" s="78">
        <f>[6]U66!AU31</f>
        <v>3.8586003148130166E-3</v>
      </c>
      <c r="AU37" s="78">
        <f>[6]U66!AV31+[6]U66!AW31</f>
        <v>7762.8014419837064</v>
      </c>
      <c r="AV37" s="78">
        <f>[6]U66!AX31</f>
        <v>153.16719843053673</v>
      </c>
      <c r="AW37" s="78">
        <f>[6]U66!AY31</f>
        <v>73.988210965488406</v>
      </c>
      <c r="AX37" s="78">
        <f>[6]U66!AZ31</f>
        <v>5.5479042481634426</v>
      </c>
      <c r="AY37" s="78">
        <f>[6]U66!BA31</f>
        <v>309.64833208264236</v>
      </c>
      <c r="AZ37" s="78">
        <f>[6]U66!BB31</f>
        <v>3.3112518992235715</v>
      </c>
      <c r="BA37" s="78">
        <f>[6]U66!BC31</f>
        <v>1.751340053993085</v>
      </c>
      <c r="BB37" s="78">
        <f>[6]U66!BD31</f>
        <v>0</v>
      </c>
      <c r="BC37" s="78">
        <f>[6]U66!BE31</f>
        <v>3033.947107804976</v>
      </c>
      <c r="BD37" s="78">
        <f>[6]U66!BF31</f>
        <v>99.743248639169039</v>
      </c>
      <c r="BE37" s="78">
        <f>[6]U66!BG31</f>
        <v>3198.7314082659436</v>
      </c>
      <c r="BF37" s="78">
        <f>[6]U66!BH31</f>
        <v>119.31247958443112</v>
      </c>
      <c r="BG37" s="78">
        <f>[6]U66!BI31</f>
        <v>575.10970551909577</v>
      </c>
      <c r="BH37" s="78">
        <f>[6]U66!BJ31</f>
        <v>19.967506113195238</v>
      </c>
      <c r="BI37" s="78">
        <f>[6]U66!BK31</f>
        <v>61.767506620516158</v>
      </c>
      <c r="BJ37" s="78">
        <f>[6]U66!BL31</f>
        <v>9.3111638395062482</v>
      </c>
      <c r="BK37" s="78">
        <f>[6]U66!BM31</f>
        <v>10.244093050430946</v>
      </c>
      <c r="BL37" s="78">
        <f>[6]U66!BN31</f>
        <v>16.92412710870483</v>
      </c>
      <c r="BM37" s="78">
        <f>[6]U66!BO31</f>
        <v>30.362254509626794</v>
      </c>
      <c r="BN37" s="78">
        <f>[6]U66!BP31</f>
        <v>0</v>
      </c>
      <c r="BO37" s="78">
        <f>[6]U66!BQ31</f>
        <v>0</v>
      </c>
      <c r="BP37" s="120">
        <f t="shared" si="0"/>
        <v>49764.295651748071</v>
      </c>
      <c r="BQ37" s="121">
        <f>[6]U66!BS31</f>
        <v>23817.587371279657</v>
      </c>
      <c r="BR37" s="121">
        <f>[6]U66!BT31</f>
        <v>8441.4421134861059</v>
      </c>
      <c r="BS37" s="120">
        <f t="shared" si="1"/>
        <v>32259.029484765764</v>
      </c>
      <c r="BT37" s="121">
        <f>[6]U66!BV31</f>
        <v>436491.77407715819</v>
      </c>
      <c r="BU37" s="121">
        <f>[6]U66!BW31</f>
        <v>0</v>
      </c>
      <c r="BV37" s="120">
        <f t="shared" si="2"/>
        <v>436491.77407715819</v>
      </c>
      <c r="BW37" s="121">
        <f>[6]U66!BY31</f>
        <v>2867.0291587584816</v>
      </c>
      <c r="BX37" s="120">
        <f t="shared" si="3"/>
        <v>471617.83272068243</v>
      </c>
      <c r="BY37" s="122">
        <f t="shared" si="4"/>
        <v>521382.12837243051</v>
      </c>
      <c r="BZ37" s="100"/>
      <c r="CA37" s="100"/>
      <c r="CB37" s="83"/>
    </row>
    <row r="38" spans="1:80" ht="14.25" customHeight="1">
      <c r="A38" s="31" t="s">
        <v>433</v>
      </c>
      <c r="B38" s="141" t="s">
        <v>345</v>
      </c>
      <c r="C38" s="101" t="s">
        <v>57</v>
      </c>
      <c r="D38" s="78">
        <f>[6]U66!E32</f>
        <v>163.0852861718204</v>
      </c>
      <c r="E38" s="78">
        <f>[6]U66!F32</f>
        <v>0.7447094611005376</v>
      </c>
      <c r="F38" s="78">
        <f>[6]U66!G32</f>
        <v>0</v>
      </c>
      <c r="G38" s="78">
        <f>[6]U66!H32</f>
        <v>162.75158141202871</v>
      </c>
      <c r="H38" s="78">
        <f>[6]U66!I32</f>
        <v>31.957694030216729</v>
      </c>
      <c r="I38" s="78">
        <f>[6]U66!J32</f>
        <v>2345.8589668720178</v>
      </c>
      <c r="J38" s="78">
        <f>[6]U66!K32</f>
        <v>3.3549702307127463E-2</v>
      </c>
      <c r="K38" s="78">
        <f>[6]U66!L32</f>
        <v>216.52817501098616</v>
      </c>
      <c r="L38" s="78">
        <f>[6]U66!M32</f>
        <v>2.2570232110444399</v>
      </c>
      <c r="M38" s="78">
        <f>[6]U66!N32</f>
        <v>0</v>
      </c>
      <c r="N38" s="78">
        <f>[6]U66!O32</f>
        <v>0.63130745867625471</v>
      </c>
      <c r="O38" s="78">
        <f>[6]U66!P32</f>
        <v>0</v>
      </c>
      <c r="P38" s="78">
        <f>[6]U66!Q32</f>
        <v>15.45687398025985</v>
      </c>
      <c r="Q38" s="78">
        <f>[6]U66!R32</f>
        <v>76.489167318699728</v>
      </c>
      <c r="R38" s="78">
        <f>[6]U66!S32</f>
        <v>0.31388021772710417</v>
      </c>
      <c r="S38" s="78">
        <f>[6]U66!T32</f>
        <v>1333.5983839602222</v>
      </c>
      <c r="T38" s="78">
        <f>[6]U66!U32</f>
        <v>0.72890845448139396</v>
      </c>
      <c r="U38" s="78">
        <f>[6]U66!V32</f>
        <v>122.2587690852819</v>
      </c>
      <c r="V38" s="78">
        <f>[6]U66!W32</f>
        <v>0</v>
      </c>
      <c r="W38" s="78">
        <f>[6]U66!X32</f>
        <v>0</v>
      </c>
      <c r="X38" s="78">
        <f>[6]U66!Y32</f>
        <v>0</v>
      </c>
      <c r="Y38" s="78">
        <f>[6]U66!Z32</f>
        <v>88.048331347601732</v>
      </c>
      <c r="Z38" s="78">
        <f>[6]U66!AA32</f>
        <v>651.81169693777031</v>
      </c>
      <c r="AA38" s="78">
        <f>[6]U66!AB32</f>
        <v>11.501133101526822</v>
      </c>
      <c r="AB38" s="78">
        <f>[6]U66!AC32</f>
        <v>0</v>
      </c>
      <c r="AC38" s="78">
        <f>[6]U66!AD32</f>
        <v>41.044393688193722</v>
      </c>
      <c r="AD38" s="78">
        <f>[6]U66!AE32</f>
        <v>391.46445418764313</v>
      </c>
      <c r="AE38" s="78">
        <f>[6]U66!AF32</f>
        <v>449.80899359132655</v>
      </c>
      <c r="AF38" s="78">
        <f>[6]U66!AG32</f>
        <v>4433.80888565241</v>
      </c>
      <c r="AG38" s="78">
        <f>[6]U66!AH32</f>
        <v>209.3459530031044</v>
      </c>
      <c r="AH38" s="78">
        <f>[6]U66!AI32</f>
        <v>32.610191225114676</v>
      </c>
      <c r="AI38" s="78">
        <f>[6]U66!AJ32</f>
        <v>1.2515721244637974</v>
      </c>
      <c r="AJ38" s="78">
        <f>[6]U66!AK32</f>
        <v>733.73780037806114</v>
      </c>
      <c r="AK38" s="78">
        <f>[6]U66!AL32</f>
        <v>784.13036480120059</v>
      </c>
      <c r="AL38" s="78">
        <f>[6]U66!AM32</f>
        <v>23.45398326022957</v>
      </c>
      <c r="AM38" s="78">
        <f>[6]U66!AN32</f>
        <v>47.169129147744442</v>
      </c>
      <c r="AN38" s="78">
        <f>[6]U66!AO32</f>
        <v>5.1196036246069214</v>
      </c>
      <c r="AO38" s="78">
        <f>[6]U66!AP32</f>
        <v>5.0673782579247525E-2</v>
      </c>
      <c r="AP38" s="78">
        <f>[6]U66!AQ32</f>
        <v>633.94976206496756</v>
      </c>
      <c r="AQ38" s="78">
        <f>[6]U66!AR32</f>
        <v>0.84205559956259379</v>
      </c>
      <c r="AR38" s="78">
        <f>[6]U66!AS32</f>
        <v>46.871571995113904</v>
      </c>
      <c r="AS38" s="78">
        <f>[6]U66!AT32</f>
        <v>45.604047666275441</v>
      </c>
      <c r="AT38" s="78">
        <f>[6]U66!AU32</f>
        <v>0.42678134933735717</v>
      </c>
      <c r="AU38" s="78">
        <f>[6]U66!AV32+[6]U66!AW32</f>
        <v>27.051058392563924</v>
      </c>
      <c r="AV38" s="78">
        <f>[6]U66!AX32</f>
        <v>5141.194280173584</v>
      </c>
      <c r="AW38" s="78">
        <f>[6]U66!AY32</f>
        <v>300.35733561375685</v>
      </c>
      <c r="AX38" s="78">
        <f>[6]U66!AZ32</f>
        <v>3.413258135796262E-2</v>
      </c>
      <c r="AY38" s="78">
        <f>[6]U66!BA32</f>
        <v>45.64955537098615</v>
      </c>
      <c r="AZ38" s="78">
        <f>[6]U66!BB32</f>
        <v>3.3198380843484672</v>
      </c>
      <c r="BA38" s="78">
        <f>[6]U66!BC32</f>
        <v>55.809410638327861</v>
      </c>
      <c r="BB38" s="78">
        <f>[6]U66!BD32</f>
        <v>22.545992349710172</v>
      </c>
      <c r="BC38" s="78">
        <f>[6]U66!BE32</f>
        <v>5019.9369637464542</v>
      </c>
      <c r="BD38" s="78">
        <f>[6]U66!BF32</f>
        <v>133.57702885450763</v>
      </c>
      <c r="BE38" s="78">
        <f>[6]U66!BG32</f>
        <v>0</v>
      </c>
      <c r="BF38" s="78">
        <f>[6]U66!BH32</f>
        <v>5.8962826220053133</v>
      </c>
      <c r="BG38" s="78">
        <f>[6]U66!BI32</f>
        <v>112.85661093090798</v>
      </c>
      <c r="BH38" s="78">
        <f>[6]U66!BJ32</f>
        <v>3.0131127758115008</v>
      </c>
      <c r="BI38" s="78">
        <f>[6]U66!BK32</f>
        <v>61.243559422140386</v>
      </c>
      <c r="BJ38" s="78">
        <f>[6]U66!BL32</f>
        <v>0.97564044318230936</v>
      </c>
      <c r="BK38" s="78">
        <f>[6]U66!BM32</f>
        <v>1.0649439594133423</v>
      </c>
      <c r="BL38" s="78">
        <f>[6]U66!BN32</f>
        <v>5.8122361691726049E-3</v>
      </c>
      <c r="BM38" s="78">
        <f>[6]U66!BO32</f>
        <v>143.72861331061182</v>
      </c>
      <c r="BN38" s="78">
        <f>[6]U66!BP32</f>
        <v>0</v>
      </c>
      <c r="BO38" s="78">
        <f>[6]U66!BQ32</f>
        <v>0</v>
      </c>
      <c r="BP38" s="120">
        <f t="shared" si="0"/>
        <v>24183.005826381544</v>
      </c>
      <c r="BQ38" s="121">
        <f>[6]U66!BS32</f>
        <v>13994.567813935282</v>
      </c>
      <c r="BR38" s="121">
        <f>[6]U66!BT32</f>
        <v>0</v>
      </c>
      <c r="BS38" s="120">
        <f t="shared" si="1"/>
        <v>13994.567813935282</v>
      </c>
      <c r="BT38" s="121">
        <f>[6]U66!BV32</f>
        <v>0</v>
      </c>
      <c r="BU38" s="121">
        <f>[6]U66!BW32</f>
        <v>0</v>
      </c>
      <c r="BV38" s="120">
        <f t="shared" si="2"/>
        <v>0</v>
      </c>
      <c r="BW38" s="121">
        <f>[6]U66!BY32</f>
        <v>498.8751882300698</v>
      </c>
      <c r="BX38" s="120">
        <f t="shared" si="3"/>
        <v>14493.443002165352</v>
      </c>
      <c r="BY38" s="122">
        <f t="shared" si="4"/>
        <v>38676.448828546898</v>
      </c>
      <c r="BZ38" s="100"/>
      <c r="CA38" s="100"/>
      <c r="CB38" s="83"/>
    </row>
    <row r="39" spans="1:80" ht="14.25" customHeight="1">
      <c r="A39" s="31" t="s">
        <v>434</v>
      </c>
      <c r="B39" s="141" t="s">
        <v>367</v>
      </c>
      <c r="C39" s="101" t="s">
        <v>58</v>
      </c>
      <c r="D39" s="78">
        <f>[6]U66!E33</f>
        <v>0</v>
      </c>
      <c r="E39" s="78">
        <f>[6]U66!F33</f>
        <v>0</v>
      </c>
      <c r="F39" s="78">
        <f>[6]U66!G33</f>
        <v>0</v>
      </c>
      <c r="G39" s="78">
        <f>[6]U66!H33</f>
        <v>15.353830440445336</v>
      </c>
      <c r="H39" s="78">
        <f>[6]U66!I33</f>
        <v>0.22967978890760762</v>
      </c>
      <c r="I39" s="78">
        <f>[6]U66!J33</f>
        <v>30.608246042516015</v>
      </c>
      <c r="J39" s="78">
        <f>[6]U66!K33</f>
        <v>2.5032965870203479E-4</v>
      </c>
      <c r="K39" s="78">
        <f>[6]U66!L33</f>
        <v>5.8933523960772748E-2</v>
      </c>
      <c r="L39" s="78">
        <f>[6]U66!M33</f>
        <v>0.14265502544931918</v>
      </c>
      <c r="M39" s="78">
        <f>[6]U66!N33</f>
        <v>0</v>
      </c>
      <c r="N39" s="78">
        <f>[6]U66!O33</f>
        <v>3.9124445236087685E-3</v>
      </c>
      <c r="O39" s="78">
        <f>[6]U66!P33</f>
        <v>0</v>
      </c>
      <c r="P39" s="78">
        <f>[6]U66!Q33</f>
        <v>1.5659466678210349E-2</v>
      </c>
      <c r="Q39" s="78">
        <f>[6]U66!R33</f>
        <v>9.5481598330572737E-2</v>
      </c>
      <c r="R39" s="78">
        <f>[6]U66!S33</f>
        <v>0</v>
      </c>
      <c r="S39" s="78">
        <f>[6]U66!T33</f>
        <v>62.6757622154025</v>
      </c>
      <c r="T39" s="78">
        <f>[6]U66!U33</f>
        <v>0</v>
      </c>
      <c r="U39" s="78">
        <f>[6]U66!V33</f>
        <v>0</v>
      </c>
      <c r="V39" s="78">
        <f>[6]U66!W33</f>
        <v>0</v>
      </c>
      <c r="W39" s="78">
        <f>[6]U66!X33</f>
        <v>0</v>
      </c>
      <c r="X39" s="78">
        <f>[6]U66!Y33</f>
        <v>0</v>
      </c>
      <c r="Y39" s="78">
        <f>[6]U66!Z33</f>
        <v>0.70630942852667788</v>
      </c>
      <c r="Z39" s="78">
        <f>[6]U66!AA33</f>
        <v>0.51212456684907082</v>
      </c>
      <c r="AA39" s="78">
        <f>[6]U66!AB33</f>
        <v>6.2668454482118718E-2</v>
      </c>
      <c r="AB39" s="78">
        <f>[6]U66!AC33</f>
        <v>0</v>
      </c>
      <c r="AC39" s="78">
        <f>[6]U66!AD33</f>
        <v>0.13389566968570579</v>
      </c>
      <c r="AD39" s="78">
        <f>[6]U66!AE33</f>
        <v>77.527537647381948</v>
      </c>
      <c r="AE39" s="78">
        <f>[6]U66!AF33</f>
        <v>0.22050984396048867</v>
      </c>
      <c r="AF39" s="78">
        <f>[6]U66!AG33</f>
        <v>669.26377788714956</v>
      </c>
      <c r="AG39" s="78">
        <f>[6]U66!AH33</f>
        <v>7.5060680638909067</v>
      </c>
      <c r="AH39" s="78">
        <f>[6]U66!AI33</f>
        <v>18.115607133567295</v>
      </c>
      <c r="AI39" s="78">
        <f>[6]U66!AJ33</f>
        <v>0</v>
      </c>
      <c r="AJ39" s="78">
        <f>[6]U66!AK33</f>
        <v>2.1638726424659787</v>
      </c>
      <c r="AK39" s="78">
        <f>[6]U66!AL33</f>
        <v>35.250724923413919</v>
      </c>
      <c r="AL39" s="78">
        <f>[6]U66!AM33</f>
        <v>0</v>
      </c>
      <c r="AM39" s="78">
        <f>[6]U66!AN33</f>
        <v>3.9462608637385497</v>
      </c>
      <c r="AN39" s="78">
        <f>[6]U66!AO33</f>
        <v>0.87846502924348246</v>
      </c>
      <c r="AO39" s="78">
        <f>[6]U66!AP33</f>
        <v>6.3303276320481841</v>
      </c>
      <c r="AP39" s="78">
        <f>[6]U66!AQ33</f>
        <v>0.69017248062396896</v>
      </c>
      <c r="AQ39" s="78">
        <f>[6]U66!AR33</f>
        <v>2.9374853357487556</v>
      </c>
      <c r="AR39" s="78">
        <f>[6]U66!AS33</f>
        <v>50.152079548114493</v>
      </c>
      <c r="AS39" s="78">
        <f>[6]U66!AT33</f>
        <v>15.799270996034936</v>
      </c>
      <c r="AT39" s="78">
        <f>[6]U66!AU33</f>
        <v>0.14785506831800135</v>
      </c>
      <c r="AU39" s="78">
        <f>[6]U66!AV33+[6]U66!AW33</f>
        <v>1.463565829467478</v>
      </c>
      <c r="AV39" s="78">
        <f>[6]U66!AX33</f>
        <v>11.430957254500937</v>
      </c>
      <c r="AW39" s="78">
        <f>[6]U66!AY33</f>
        <v>4.9223166042726332</v>
      </c>
      <c r="AX39" s="78">
        <f>[6]U66!AZ33</f>
        <v>6.867828479841738E-4</v>
      </c>
      <c r="AY39" s="78">
        <f>[6]U66!BA33</f>
        <v>7.2361137397730504</v>
      </c>
      <c r="AZ39" s="78">
        <f>[6]U66!BB33</f>
        <v>0.15782985246793596</v>
      </c>
      <c r="BA39" s="78">
        <f>[6]U66!BC33</f>
        <v>3.2796242468993942E-3</v>
      </c>
      <c r="BB39" s="78">
        <f>[6]U66!BD33</f>
        <v>0</v>
      </c>
      <c r="BC39" s="78">
        <f>[6]U66!BE33</f>
        <v>161.71143991985903</v>
      </c>
      <c r="BD39" s="78">
        <f>[6]U66!BF33</f>
        <v>0.53439147542258914</v>
      </c>
      <c r="BE39" s="78">
        <f>[6]U66!BG33</f>
        <v>0</v>
      </c>
      <c r="BF39" s="78">
        <f>[6]U66!BH33</f>
        <v>0.21279215718093092</v>
      </c>
      <c r="BG39" s="78">
        <f>[6]U66!BI33</f>
        <v>29.696378092364832</v>
      </c>
      <c r="BH39" s="78">
        <f>[6]U66!BJ33</f>
        <v>0.10896235111072561</v>
      </c>
      <c r="BI39" s="78">
        <f>[6]U66!BK33</f>
        <v>19.249753474743866</v>
      </c>
      <c r="BJ39" s="78">
        <f>[6]U66!BL33</f>
        <v>1.3975601035118277</v>
      </c>
      <c r="BK39" s="78">
        <f>[6]U66!BM33</f>
        <v>39.629294940602506</v>
      </c>
      <c r="BL39" s="78">
        <f>[6]U66!BN33</f>
        <v>0.26633490369292634</v>
      </c>
      <c r="BM39" s="78">
        <f>[6]U66!BO33</f>
        <v>0.16833692193415462</v>
      </c>
      <c r="BN39" s="78">
        <f>[6]U66!BP33</f>
        <v>0</v>
      </c>
      <c r="BO39" s="78">
        <f>[6]U66!BQ33</f>
        <v>0</v>
      </c>
      <c r="BP39" s="120">
        <f t="shared" si="0"/>
        <v>1279.7194181191167</v>
      </c>
      <c r="BQ39" s="121">
        <f>[6]U66!BS33</f>
        <v>0</v>
      </c>
      <c r="BR39" s="121">
        <f>[6]U66!BT33</f>
        <v>3361.0069504674393</v>
      </c>
      <c r="BS39" s="120">
        <f t="shared" si="1"/>
        <v>3361.0069504674393</v>
      </c>
      <c r="BT39" s="121">
        <f>[6]U66!BV33</f>
        <v>0</v>
      </c>
      <c r="BU39" s="121">
        <f>[6]U66!BW33</f>
        <v>0</v>
      </c>
      <c r="BV39" s="120">
        <f t="shared" si="2"/>
        <v>0</v>
      </c>
      <c r="BW39" s="121">
        <f>[6]U66!BY33</f>
        <v>2095.2757905662934</v>
      </c>
      <c r="BX39" s="120">
        <f t="shared" si="3"/>
        <v>5456.2827410337322</v>
      </c>
      <c r="BY39" s="122">
        <f t="shared" si="4"/>
        <v>6736.0021591528493</v>
      </c>
      <c r="BZ39" s="100"/>
      <c r="CA39" s="100"/>
      <c r="CB39" s="83"/>
    </row>
    <row r="40" spans="1:80" ht="14.25" customHeight="1">
      <c r="A40" s="31" t="s">
        <v>435</v>
      </c>
      <c r="B40" s="141" t="s">
        <v>368</v>
      </c>
      <c r="C40" s="101" t="s">
        <v>59</v>
      </c>
      <c r="D40" s="78">
        <f>[6]U66!E34</f>
        <v>0</v>
      </c>
      <c r="E40" s="78">
        <f>[6]U66!F34</f>
        <v>1.7817440505404325</v>
      </c>
      <c r="F40" s="78">
        <f>[6]U66!G34</f>
        <v>8.3259987443342981E-2</v>
      </c>
      <c r="G40" s="78">
        <f>[6]U66!H34</f>
        <v>52.594247236463715</v>
      </c>
      <c r="H40" s="78">
        <f>[6]U66!I34</f>
        <v>22.760805675608445</v>
      </c>
      <c r="I40" s="78">
        <f>[6]U66!J34</f>
        <v>500.9879359582788</v>
      </c>
      <c r="J40" s="78">
        <f>[6]U66!K34</f>
        <v>1.8587426176730464E-2</v>
      </c>
      <c r="K40" s="78">
        <f>[6]U66!L34</f>
        <v>74.340374726453518</v>
      </c>
      <c r="L40" s="78">
        <f>[6]U66!M34</f>
        <v>0.39179241261700931</v>
      </c>
      <c r="M40" s="78">
        <f>[6]U66!N34</f>
        <v>8.9013186921071782E-2</v>
      </c>
      <c r="N40" s="78">
        <f>[6]U66!O34</f>
        <v>0.32692631592125954</v>
      </c>
      <c r="O40" s="78">
        <f>[6]U66!P34</f>
        <v>1.2853646660406834</v>
      </c>
      <c r="P40" s="78">
        <f>[6]U66!Q34</f>
        <v>1.8672781704071517</v>
      </c>
      <c r="Q40" s="78">
        <f>[6]U66!R34</f>
        <v>11.996803483248367</v>
      </c>
      <c r="R40" s="78">
        <f>[6]U66!S34</f>
        <v>0.38419929827519483</v>
      </c>
      <c r="S40" s="78">
        <f>[6]U66!T34</f>
        <v>660.44670738868479</v>
      </c>
      <c r="T40" s="78">
        <f>[6]U66!U34</f>
        <v>0.64026771212629707</v>
      </c>
      <c r="U40" s="78">
        <f>[6]U66!V34</f>
        <v>613.10264201460257</v>
      </c>
      <c r="V40" s="78">
        <f>[6]U66!W34</f>
        <v>38.679811279847563</v>
      </c>
      <c r="W40" s="78">
        <f>[6]U66!X34</f>
        <v>47.939883022263999</v>
      </c>
      <c r="X40" s="78">
        <f>[6]U66!Y34</f>
        <v>1.4334332592588841</v>
      </c>
      <c r="Y40" s="78">
        <f>[6]U66!Z34</f>
        <v>88.546446348025668</v>
      </c>
      <c r="Z40" s="78">
        <f>[6]U66!AA34</f>
        <v>24.338371429886205</v>
      </c>
      <c r="AA40" s="78">
        <f>[6]U66!AB34</f>
        <v>1.1566379795099273</v>
      </c>
      <c r="AB40" s="78">
        <f>[6]U66!AC34</f>
        <v>0</v>
      </c>
      <c r="AC40" s="78">
        <f>[6]U66!AD34</f>
        <v>73.082713038647057</v>
      </c>
      <c r="AD40" s="78">
        <f>[6]U66!AE34</f>
        <v>448.37555225030343</v>
      </c>
      <c r="AE40" s="78">
        <f>[6]U66!AF34</f>
        <v>43.395983923708357</v>
      </c>
      <c r="AF40" s="78">
        <f>[6]U66!AG34</f>
        <v>126.19720675076427</v>
      </c>
      <c r="AG40" s="78">
        <f>[6]U66!AH34</f>
        <v>7.3328516919898341</v>
      </c>
      <c r="AH40" s="78">
        <f>[6]U66!AI34</f>
        <v>29.618729299093644</v>
      </c>
      <c r="AI40" s="78">
        <f>[6]U66!AJ34</f>
        <v>1.4573387502097393E-2</v>
      </c>
      <c r="AJ40" s="78">
        <f>[6]U66!AK34</f>
        <v>1.8839858979396717</v>
      </c>
      <c r="AK40" s="78">
        <f>[6]U66!AL34</f>
        <v>141.39620351078796</v>
      </c>
      <c r="AL40" s="78">
        <f>[6]U66!AM34</f>
        <v>14.011305794767212</v>
      </c>
      <c r="AM40" s="78">
        <f>[6]U66!AN34</f>
        <v>29.176138152663942</v>
      </c>
      <c r="AN40" s="78">
        <f>[6]U66!AO34</f>
        <v>0.85020101449901631</v>
      </c>
      <c r="AO40" s="78">
        <f>[6]U66!AP34</f>
        <v>7.4316519262228482</v>
      </c>
      <c r="AP40" s="78">
        <f>[6]U66!AQ34</f>
        <v>128.6326973342322</v>
      </c>
      <c r="AQ40" s="78">
        <f>[6]U66!AR34</f>
        <v>17.709558605757358</v>
      </c>
      <c r="AR40" s="78">
        <f>[6]U66!AS34</f>
        <v>120.77222426892699</v>
      </c>
      <c r="AS40" s="78">
        <f>[6]U66!AT34</f>
        <v>64.393641754957883</v>
      </c>
      <c r="AT40" s="78">
        <f>[6]U66!AU34</f>
        <v>0.60261961761919858</v>
      </c>
      <c r="AU40" s="78">
        <f>[6]U66!AV34+[6]U66!AW34</f>
        <v>6.5456225641288706</v>
      </c>
      <c r="AV40" s="78">
        <f>[6]U66!AX34</f>
        <v>25.184694927045484</v>
      </c>
      <c r="AW40" s="78">
        <f>[6]U66!AY34</f>
        <v>292.06214112711433</v>
      </c>
      <c r="AX40" s="78">
        <f>[6]U66!AZ34</f>
        <v>4.1061914634444499</v>
      </c>
      <c r="AY40" s="78">
        <f>[6]U66!BA34</f>
        <v>7.9402812543621115</v>
      </c>
      <c r="AZ40" s="78">
        <f>[6]U66!BB34</f>
        <v>9.8920168757000937</v>
      </c>
      <c r="BA40" s="78">
        <f>[6]U66!BC34</f>
        <v>9.7183020802850181E-3</v>
      </c>
      <c r="BB40" s="78">
        <f>[6]U66!BD34</f>
        <v>2.6291345155871042</v>
      </c>
      <c r="BC40" s="78">
        <f>[6]U66!BE34</f>
        <v>534.2010080452219</v>
      </c>
      <c r="BD40" s="78">
        <f>[6]U66!BF34</f>
        <v>37.580028376555639</v>
      </c>
      <c r="BE40" s="78">
        <f>[6]U66!BG34</f>
        <v>500.45784478583869</v>
      </c>
      <c r="BF40" s="78">
        <f>[6]U66!BH34</f>
        <v>213.8378614308001</v>
      </c>
      <c r="BG40" s="78">
        <f>[6]U66!BI34</f>
        <v>354.04038015144562</v>
      </c>
      <c r="BH40" s="78">
        <f>[6]U66!BJ34</f>
        <v>19.355326837336374</v>
      </c>
      <c r="BI40" s="78">
        <f>[6]U66!BK34</f>
        <v>35.227171572199708</v>
      </c>
      <c r="BJ40" s="78">
        <f>[6]U66!BL34</f>
        <v>8.4209232579140636</v>
      </c>
      <c r="BK40" s="78">
        <f>[6]U66!BM34</f>
        <v>32.429897454017421</v>
      </c>
      <c r="BL40" s="78">
        <f>[6]U66!BN34</f>
        <v>0.30151015759219119</v>
      </c>
      <c r="BM40" s="78">
        <f>[6]U66!BO34</f>
        <v>3.0739220650573373</v>
      </c>
      <c r="BN40" s="78">
        <f>[6]U66!BP34</f>
        <v>0</v>
      </c>
      <c r="BO40" s="78">
        <f>[6]U66!BQ34</f>
        <v>0</v>
      </c>
      <c r="BP40" s="120">
        <f t="shared" si="0"/>
        <v>5487.3660464124241</v>
      </c>
      <c r="BQ40" s="121">
        <f>[6]U66!BS34</f>
        <v>0</v>
      </c>
      <c r="BR40" s="121">
        <f>[6]U66!BT34</f>
        <v>0</v>
      </c>
      <c r="BS40" s="120">
        <f t="shared" si="1"/>
        <v>0</v>
      </c>
      <c r="BT40" s="121">
        <f>[6]U66!BV34</f>
        <v>0</v>
      </c>
      <c r="BU40" s="121">
        <f>[6]U66!BW34</f>
        <v>0</v>
      </c>
      <c r="BV40" s="120">
        <f t="shared" si="2"/>
        <v>0</v>
      </c>
      <c r="BW40" s="121">
        <f>[6]U66!BY34</f>
        <v>6357.8008000916925</v>
      </c>
      <c r="BX40" s="120">
        <f t="shared" si="3"/>
        <v>6357.8008000916925</v>
      </c>
      <c r="BY40" s="122">
        <f t="shared" si="4"/>
        <v>11845.166846504117</v>
      </c>
      <c r="BZ40" s="100"/>
      <c r="CA40" s="100"/>
      <c r="CB40" s="83"/>
    </row>
    <row r="41" spans="1:80" ht="14.25" customHeight="1">
      <c r="A41" s="31" t="s">
        <v>436</v>
      </c>
      <c r="B41" s="141" t="s">
        <v>369</v>
      </c>
      <c r="C41" s="101" t="s">
        <v>60</v>
      </c>
      <c r="D41" s="78">
        <f>[6]U66!E35</f>
        <v>157.4056301487893</v>
      </c>
      <c r="E41" s="78">
        <f>[6]U66!F35</f>
        <v>5.6209869332600881</v>
      </c>
      <c r="F41" s="78">
        <f>[6]U66!G35</f>
        <v>0.33724779413545808</v>
      </c>
      <c r="G41" s="78">
        <f>[6]U66!H35</f>
        <v>70.764037569812686</v>
      </c>
      <c r="H41" s="78">
        <f>[6]U66!I35</f>
        <v>4.147143237469872</v>
      </c>
      <c r="I41" s="78">
        <f>[6]U66!J35</f>
        <v>568.89269283894396</v>
      </c>
      <c r="J41" s="78">
        <f>[6]U66!K35</f>
        <v>1.629397058204099E-2</v>
      </c>
      <c r="K41" s="78">
        <f>[6]U66!L35</f>
        <v>34.200992175507032</v>
      </c>
      <c r="L41" s="78">
        <f>[6]U66!M35</f>
        <v>0.55536770886203757</v>
      </c>
      <c r="M41" s="78">
        <f>[6]U66!N35</f>
        <v>3.4251222142255469E-2</v>
      </c>
      <c r="N41" s="78">
        <f>[6]U66!O35</f>
        <v>2.3247024055848136</v>
      </c>
      <c r="O41" s="78">
        <f>[6]U66!P35</f>
        <v>8.8986857248868831E-3</v>
      </c>
      <c r="P41" s="78">
        <f>[6]U66!Q35</f>
        <v>1.2740255032676999</v>
      </c>
      <c r="Q41" s="78">
        <f>[6]U66!R35</f>
        <v>22.856120353801995</v>
      </c>
      <c r="R41" s="78">
        <f>[6]U66!S35</f>
        <v>8.7146880966699722</v>
      </c>
      <c r="S41" s="78">
        <f>[6]U66!T35</f>
        <v>392.63422232290668</v>
      </c>
      <c r="T41" s="78">
        <f>[6]U66!U35</f>
        <v>2.1559162000852128</v>
      </c>
      <c r="U41" s="78">
        <f>[6]U66!V35</f>
        <v>290.50932284702327</v>
      </c>
      <c r="V41" s="78">
        <f>[6]U66!W35</f>
        <v>24.254558552204138</v>
      </c>
      <c r="W41" s="78">
        <f>[6]U66!X35</f>
        <v>30.061177360075362</v>
      </c>
      <c r="X41" s="78">
        <f>[6]U66!Y35</f>
        <v>0.89884909464353047</v>
      </c>
      <c r="Y41" s="78">
        <f>[6]U66!Z35</f>
        <v>44.255043059121292</v>
      </c>
      <c r="Z41" s="78">
        <f>[6]U66!AA35</f>
        <v>5.6154566573149536</v>
      </c>
      <c r="AA41" s="78">
        <f>[6]U66!AB35</f>
        <v>2.1991786882958779</v>
      </c>
      <c r="AB41" s="78">
        <f>[6]U66!AC35</f>
        <v>0</v>
      </c>
      <c r="AC41" s="78">
        <f>[6]U66!AD35</f>
        <v>17.508607242839702</v>
      </c>
      <c r="AD41" s="78">
        <f>[6]U66!AE35</f>
        <v>214.20785638952427</v>
      </c>
      <c r="AE41" s="78">
        <f>[6]U66!AF35</f>
        <v>13.171559455698688</v>
      </c>
      <c r="AF41" s="78">
        <f>[6]U66!AG35</f>
        <v>422.11998993680191</v>
      </c>
      <c r="AG41" s="78">
        <f>[6]U66!AH35</f>
        <v>14.255205197749763</v>
      </c>
      <c r="AH41" s="78">
        <f>[6]U66!AI35</f>
        <v>2971.9349812806627</v>
      </c>
      <c r="AI41" s="78">
        <f>[6]U66!AJ35</f>
        <v>0.15738862371551138</v>
      </c>
      <c r="AJ41" s="78">
        <f>[6]U66!AK35</f>
        <v>0</v>
      </c>
      <c r="AK41" s="78">
        <f>[6]U66!AL35</f>
        <v>70.681186675809215</v>
      </c>
      <c r="AL41" s="78">
        <f>[6]U66!AM35</f>
        <v>4.9779765761127344</v>
      </c>
      <c r="AM41" s="78">
        <f>[6]U66!AN35</f>
        <v>10.25271915107367</v>
      </c>
      <c r="AN41" s="78">
        <f>[6]U66!AO35</f>
        <v>0.94204802181927139</v>
      </c>
      <c r="AO41" s="78">
        <f>[6]U66!AP35</f>
        <v>1.4254887768830966</v>
      </c>
      <c r="AP41" s="78">
        <f>[6]U66!AQ35</f>
        <v>31.639655200791296</v>
      </c>
      <c r="AQ41" s="78">
        <f>[6]U66!AR35</f>
        <v>3.080315071917858</v>
      </c>
      <c r="AR41" s="78">
        <f>[6]U66!AS35</f>
        <v>4.6218712292440003</v>
      </c>
      <c r="AS41" s="78">
        <f>[6]U66!AT35</f>
        <v>7.4263935153871676</v>
      </c>
      <c r="AT41" s="78">
        <f>[6]U66!AU35</f>
        <v>6.9501274209315955E-2</v>
      </c>
      <c r="AU41" s="78">
        <f>[6]U66!AV35+[6]U66!AW35</f>
        <v>14.94574895649896</v>
      </c>
      <c r="AV41" s="78">
        <f>[6]U66!AX35</f>
        <v>12.053962055623797</v>
      </c>
      <c r="AW41" s="78">
        <f>[6]U66!AY35</f>
        <v>16.997046419131841</v>
      </c>
      <c r="AX41" s="78">
        <f>[6]U66!AZ35</f>
        <v>0.38073281216637062</v>
      </c>
      <c r="AY41" s="78">
        <f>[6]U66!BA35</f>
        <v>5.3938480590125417</v>
      </c>
      <c r="AZ41" s="78">
        <f>[6]U66!BB35</f>
        <v>1.4020070441511292</v>
      </c>
      <c r="BA41" s="78">
        <f>[6]U66!BC35</f>
        <v>1.1673900410192034E-5</v>
      </c>
      <c r="BB41" s="78">
        <f>[6]U66!BD35</f>
        <v>69.197198154934881</v>
      </c>
      <c r="BC41" s="78">
        <f>[6]U66!BE35</f>
        <v>130.8299548038809</v>
      </c>
      <c r="BD41" s="78">
        <f>[6]U66!BF35</f>
        <v>45.435286185704641</v>
      </c>
      <c r="BE41" s="78">
        <f>[6]U66!BG35</f>
        <v>192.9940327694697</v>
      </c>
      <c r="BF41" s="78">
        <f>[6]U66!BH35</f>
        <v>1984.1273445632512</v>
      </c>
      <c r="BG41" s="78">
        <f>[6]U66!BI35</f>
        <v>41.505983578948204</v>
      </c>
      <c r="BH41" s="78">
        <f>[6]U66!BJ35</f>
        <v>4.0502413759810976</v>
      </c>
      <c r="BI41" s="78">
        <f>[6]U66!BK35</f>
        <v>8.2285809270974095</v>
      </c>
      <c r="BJ41" s="78">
        <f>[6]U66!BL35</f>
        <v>3.4289899271067008</v>
      </c>
      <c r="BK41" s="78">
        <f>[6]U66!BM35</f>
        <v>0.80208595619630585</v>
      </c>
      <c r="BL41" s="78">
        <f>[6]U66!BN35</f>
        <v>0.21120033921510703</v>
      </c>
      <c r="BM41" s="78">
        <f>[6]U66!BO35</f>
        <v>1.4208523029746447</v>
      </c>
      <c r="BN41" s="78">
        <f>[6]U66!BP35</f>
        <v>0</v>
      </c>
      <c r="BO41" s="78">
        <f>[6]U66!BQ35</f>
        <v>0</v>
      </c>
      <c r="BP41" s="120">
        <f t="shared" si="0"/>
        <v>7991.6146549517107</v>
      </c>
      <c r="BQ41" s="121">
        <f>[6]U66!BS35</f>
        <v>16015.330060309996</v>
      </c>
      <c r="BR41" s="121">
        <f>[6]U66!BT35</f>
        <v>1062.9761357177867</v>
      </c>
      <c r="BS41" s="120">
        <f t="shared" si="1"/>
        <v>17078.306196027785</v>
      </c>
      <c r="BT41" s="121">
        <f>[6]U66!BV35</f>
        <v>0</v>
      </c>
      <c r="BU41" s="121">
        <f>[6]U66!BW35</f>
        <v>0</v>
      </c>
      <c r="BV41" s="120">
        <f t="shared" si="2"/>
        <v>0</v>
      </c>
      <c r="BW41" s="121">
        <f>[6]U66!BY35</f>
        <v>31077.081324204955</v>
      </c>
      <c r="BX41" s="120">
        <f t="shared" si="3"/>
        <v>48155.38752023274</v>
      </c>
      <c r="BY41" s="122">
        <f t="shared" si="4"/>
        <v>56147.002175184447</v>
      </c>
      <c r="BZ41" s="100"/>
      <c r="CA41" s="100"/>
      <c r="CB41" s="83"/>
    </row>
    <row r="42" spans="1:80" ht="14.25" customHeight="1">
      <c r="A42" s="31" t="s">
        <v>437</v>
      </c>
      <c r="B42" s="141" t="s">
        <v>370</v>
      </c>
      <c r="C42" s="101" t="s">
        <v>142</v>
      </c>
      <c r="D42" s="78">
        <f>[6]U66!E36</f>
        <v>0</v>
      </c>
      <c r="E42" s="78">
        <f>[6]U66!F36</f>
        <v>0</v>
      </c>
      <c r="F42" s="78">
        <f>[6]U66!G36</f>
        <v>0</v>
      </c>
      <c r="G42" s="78">
        <f>[6]U66!H36</f>
        <v>13.812478160150048</v>
      </c>
      <c r="H42" s="78">
        <f>[6]U66!I36</f>
        <v>1.2755623247749324</v>
      </c>
      <c r="I42" s="78">
        <f>[6]U66!J36</f>
        <v>570.30143891357659</v>
      </c>
      <c r="J42" s="78">
        <f>[6]U66!K36</f>
        <v>8.6662773812622965E-4</v>
      </c>
      <c r="K42" s="78">
        <f>[6]U66!L36</f>
        <v>32.523437499295106</v>
      </c>
      <c r="L42" s="78">
        <f>[6]U66!M36</f>
        <v>6.3103875535526793E-2</v>
      </c>
      <c r="M42" s="78">
        <f>[6]U66!N36</f>
        <v>0</v>
      </c>
      <c r="N42" s="78">
        <f>[6]U66!O36</f>
        <v>2.0877849007975204E-2</v>
      </c>
      <c r="O42" s="78">
        <f>[6]U66!P36</f>
        <v>0</v>
      </c>
      <c r="P42" s="78">
        <f>[6]U66!Q36</f>
        <v>2.436098553202164E-3</v>
      </c>
      <c r="Q42" s="78">
        <f>[6]U66!R36</f>
        <v>1.1092151716816723</v>
      </c>
      <c r="R42" s="78">
        <f>[6]U66!S36</f>
        <v>0</v>
      </c>
      <c r="S42" s="78">
        <f>[6]U66!T36</f>
        <v>156.79825953650797</v>
      </c>
      <c r="T42" s="78">
        <f>[6]U66!U36</f>
        <v>0</v>
      </c>
      <c r="U42" s="78">
        <f>[6]U66!V36</f>
        <v>0</v>
      </c>
      <c r="V42" s="78">
        <f>[6]U66!W36</f>
        <v>0</v>
      </c>
      <c r="W42" s="78">
        <f>[6]U66!X36</f>
        <v>0</v>
      </c>
      <c r="X42" s="78">
        <f>[6]U66!Y36</f>
        <v>0</v>
      </c>
      <c r="Y42" s="78">
        <f>[6]U66!Z36</f>
        <v>4.6351963599982353</v>
      </c>
      <c r="Z42" s="78">
        <f>[6]U66!AA36</f>
        <v>0</v>
      </c>
      <c r="AA42" s="78">
        <f>[6]U66!AB36</f>
        <v>0</v>
      </c>
      <c r="AB42" s="78">
        <f>[6]U66!AC36</f>
        <v>0</v>
      </c>
      <c r="AC42" s="78">
        <f>[6]U66!AD36</f>
        <v>0.23494760245981891</v>
      </c>
      <c r="AD42" s="78">
        <f>[6]U66!AE36</f>
        <v>26.349329219753606</v>
      </c>
      <c r="AE42" s="78">
        <f>[6]U66!AF36</f>
        <v>2.4367964368123367</v>
      </c>
      <c r="AF42" s="78">
        <f>[6]U66!AG36</f>
        <v>75.421345688552876</v>
      </c>
      <c r="AG42" s="78">
        <f>[6]U66!AH36</f>
        <v>2.522766373691653</v>
      </c>
      <c r="AH42" s="78">
        <f>[6]U66!AI36</f>
        <v>41.813776454799971</v>
      </c>
      <c r="AI42" s="78">
        <f>[6]U66!AJ36</f>
        <v>3.7183206465480607</v>
      </c>
      <c r="AJ42" s="78">
        <f>[6]U66!AK36</f>
        <v>0</v>
      </c>
      <c r="AK42" s="78">
        <f>[6]U66!AL36</f>
        <v>15.144699501434197</v>
      </c>
      <c r="AL42" s="78">
        <f>[6]U66!AM36</f>
        <v>0.45843124475568098</v>
      </c>
      <c r="AM42" s="78">
        <f>[6]U66!AN36</f>
        <v>6.2554171076598735</v>
      </c>
      <c r="AN42" s="78">
        <f>[6]U66!AO36</f>
        <v>0</v>
      </c>
      <c r="AO42" s="78">
        <f>[6]U66!AP36</f>
        <v>0</v>
      </c>
      <c r="AP42" s="78">
        <f>[6]U66!AQ36</f>
        <v>2.0269021962395248</v>
      </c>
      <c r="AQ42" s="78">
        <f>[6]U66!AR36</f>
        <v>0</v>
      </c>
      <c r="AR42" s="78">
        <f>[6]U66!AS36</f>
        <v>0</v>
      </c>
      <c r="AS42" s="78">
        <f>[6]U66!AT36</f>
        <v>0</v>
      </c>
      <c r="AT42" s="78">
        <f>[6]U66!AU36</f>
        <v>0</v>
      </c>
      <c r="AU42" s="78">
        <f>[6]U66!AV36+[6]U66!AW36</f>
        <v>5.6170209102957983E-3</v>
      </c>
      <c r="AV42" s="78">
        <f>[6]U66!AX36</f>
        <v>0.54251319083280669</v>
      </c>
      <c r="AW42" s="78">
        <f>[6]U66!AY36</f>
        <v>9.5545415066485742E-2</v>
      </c>
      <c r="AX42" s="78">
        <f>[6]U66!AZ36</f>
        <v>1.0595674188633156E-5</v>
      </c>
      <c r="AY42" s="78">
        <f>[6]U66!BA36</f>
        <v>8.6885520159625571E-2</v>
      </c>
      <c r="AZ42" s="78">
        <f>[6]U66!BB36</f>
        <v>0.19765295399314695</v>
      </c>
      <c r="BA42" s="78">
        <f>[6]U66!BC36</f>
        <v>0</v>
      </c>
      <c r="BB42" s="78">
        <f>[6]U66!BD36</f>
        <v>0</v>
      </c>
      <c r="BC42" s="78">
        <f>[6]U66!BE36</f>
        <v>64.630464478199315</v>
      </c>
      <c r="BD42" s="78">
        <f>[6]U66!BF36</f>
        <v>2.935137700317985</v>
      </c>
      <c r="BE42" s="78">
        <f>[6]U66!BG36</f>
        <v>0</v>
      </c>
      <c r="BF42" s="78">
        <f>[6]U66!BH36</f>
        <v>0</v>
      </c>
      <c r="BG42" s="78">
        <f>[6]U66!BI36</f>
        <v>0</v>
      </c>
      <c r="BH42" s="78">
        <f>[6]U66!BJ36</f>
        <v>0</v>
      </c>
      <c r="BI42" s="78">
        <f>[6]U66!BK36</f>
        <v>0</v>
      </c>
      <c r="BJ42" s="78">
        <f>[6]U66!BL36</f>
        <v>0.17993493985640086</v>
      </c>
      <c r="BK42" s="78">
        <f>[6]U66!BM36</f>
        <v>0</v>
      </c>
      <c r="BL42" s="78">
        <f>[6]U66!BN36</f>
        <v>3.4690473974992651E-3</v>
      </c>
      <c r="BM42" s="78">
        <f>[6]U66!BO36</f>
        <v>0</v>
      </c>
      <c r="BN42" s="78">
        <f>[6]U66!BP36</f>
        <v>0</v>
      </c>
      <c r="BO42" s="78">
        <f>[6]U66!BQ36</f>
        <v>0</v>
      </c>
      <c r="BP42" s="120">
        <f t="shared" si="0"/>
        <v>1025.6028357519344</v>
      </c>
      <c r="BQ42" s="121">
        <f>[6]U66!BS36</f>
        <v>7804.8719151305013</v>
      </c>
      <c r="BR42" s="121">
        <f>[6]U66!BT36</f>
        <v>0</v>
      </c>
      <c r="BS42" s="120">
        <f t="shared" si="1"/>
        <v>7804.8719151305013</v>
      </c>
      <c r="BT42" s="121">
        <f>[6]U66!BV36</f>
        <v>0</v>
      </c>
      <c r="BU42" s="121">
        <f>[6]U66!BW36</f>
        <v>0</v>
      </c>
      <c r="BV42" s="120">
        <f t="shared" si="2"/>
        <v>0</v>
      </c>
      <c r="BW42" s="121">
        <f>[6]U66!BY36</f>
        <v>16627.573266583604</v>
      </c>
      <c r="BX42" s="120">
        <f t="shared" si="3"/>
        <v>24432.445181714105</v>
      </c>
      <c r="BY42" s="122">
        <f t="shared" si="4"/>
        <v>25458.048017466041</v>
      </c>
      <c r="BZ42" s="100"/>
      <c r="CA42" s="100"/>
      <c r="CB42" s="83"/>
    </row>
    <row r="43" spans="1:80" ht="14.25" customHeight="1">
      <c r="A43" s="31" t="s">
        <v>438</v>
      </c>
      <c r="B43" s="141" t="s">
        <v>371</v>
      </c>
      <c r="C43" s="101" t="s">
        <v>143</v>
      </c>
      <c r="D43" s="78">
        <f>[6]U66!E37</f>
        <v>0</v>
      </c>
      <c r="E43" s="78">
        <f>[6]U66!F37</f>
        <v>0</v>
      </c>
      <c r="F43" s="78">
        <f>[6]U66!G37</f>
        <v>0</v>
      </c>
      <c r="G43" s="78">
        <f>[6]U66!H37</f>
        <v>0.19556746484453189</v>
      </c>
      <c r="H43" s="78">
        <f>[6]U66!I37</f>
        <v>2.6560200297650431E-2</v>
      </c>
      <c r="I43" s="78">
        <f>[6]U66!J37</f>
        <v>8.0096187846471961E-2</v>
      </c>
      <c r="J43" s="78">
        <f>[6]U66!K37</f>
        <v>0</v>
      </c>
      <c r="K43" s="78">
        <f>[6]U66!L37</f>
        <v>0</v>
      </c>
      <c r="L43" s="78">
        <f>[6]U66!M37</f>
        <v>0</v>
      </c>
      <c r="M43" s="78">
        <f>[6]U66!N37</f>
        <v>0</v>
      </c>
      <c r="N43" s="78">
        <f>[6]U66!O37</f>
        <v>1.3639390831687942E-2</v>
      </c>
      <c r="O43" s="78">
        <f>[6]U66!P37</f>
        <v>0</v>
      </c>
      <c r="P43" s="78">
        <f>[6]U66!Q37</f>
        <v>0</v>
      </c>
      <c r="Q43" s="78">
        <f>[6]U66!R37</f>
        <v>397.99173447484208</v>
      </c>
      <c r="R43" s="78">
        <f>[6]U66!S37</f>
        <v>295.36166887586</v>
      </c>
      <c r="S43" s="78">
        <f>[6]U66!T37</f>
        <v>0.30881129170285204</v>
      </c>
      <c r="T43" s="78">
        <f>[6]U66!U37</f>
        <v>0</v>
      </c>
      <c r="U43" s="78">
        <f>[6]U66!V37</f>
        <v>0</v>
      </c>
      <c r="V43" s="78">
        <f>[6]U66!W37</f>
        <v>0</v>
      </c>
      <c r="W43" s="78">
        <f>[6]U66!X37</f>
        <v>0</v>
      </c>
      <c r="X43" s="78">
        <f>[6]U66!Y37</f>
        <v>0</v>
      </c>
      <c r="Y43" s="78">
        <f>[6]U66!Z37</f>
        <v>0</v>
      </c>
      <c r="Z43" s="78">
        <f>[6]U66!AA37</f>
        <v>0</v>
      </c>
      <c r="AA43" s="78">
        <f>[6]U66!AB37</f>
        <v>9.5010396691316366E-3</v>
      </c>
      <c r="AB43" s="78">
        <f>[6]U66!AC37</f>
        <v>0</v>
      </c>
      <c r="AC43" s="78">
        <f>[6]U66!AD37</f>
        <v>1.6155423008469949E-2</v>
      </c>
      <c r="AD43" s="78">
        <f>[6]U66!AE37</f>
        <v>3.5006396819437833</v>
      </c>
      <c r="AE43" s="78">
        <f>[6]U66!AF37</f>
        <v>0.24038037886861702</v>
      </c>
      <c r="AF43" s="78">
        <f>[6]U66!AG37</f>
        <v>3.3124355013030953</v>
      </c>
      <c r="AG43" s="78">
        <f>[6]U66!AH37</f>
        <v>3.7408609020774675</v>
      </c>
      <c r="AH43" s="78">
        <f>[6]U66!AI37</f>
        <v>1.4421995722657426</v>
      </c>
      <c r="AI43" s="78">
        <f>[6]U66!AJ37</f>
        <v>0</v>
      </c>
      <c r="AJ43" s="78">
        <f>[6]U66!AK37</f>
        <v>0</v>
      </c>
      <c r="AK43" s="78">
        <f>[6]U66!AL37</f>
        <v>1.3810017306588229</v>
      </c>
      <c r="AL43" s="78">
        <f>[6]U66!AM37</f>
        <v>0.85351901755126247</v>
      </c>
      <c r="AM43" s="78">
        <f>[6]U66!AN37</f>
        <v>0.16922765110835017</v>
      </c>
      <c r="AN43" s="78">
        <f>[6]U66!AO37</f>
        <v>0</v>
      </c>
      <c r="AO43" s="78">
        <f>[6]U66!AP37</f>
        <v>0.46348318992529325</v>
      </c>
      <c r="AP43" s="78">
        <f>[6]U66!AQ37</f>
        <v>2.6580931483299909E-3</v>
      </c>
      <c r="AQ43" s="78">
        <f>[6]U66!AR37</f>
        <v>0</v>
      </c>
      <c r="AR43" s="78">
        <f>[6]U66!AS37</f>
        <v>0.45302564342130747</v>
      </c>
      <c r="AS43" s="78">
        <f>[6]U66!AT37</f>
        <v>0</v>
      </c>
      <c r="AT43" s="78">
        <f>[6]U66!AU37</f>
        <v>0</v>
      </c>
      <c r="AU43" s="78">
        <f>[6]U66!AV37+[6]U66!AW37</f>
        <v>0</v>
      </c>
      <c r="AV43" s="78">
        <f>[6]U66!AX37</f>
        <v>3.2434141430123228E-2</v>
      </c>
      <c r="AW43" s="78">
        <f>[6]U66!AY37</f>
        <v>40.924887206138223</v>
      </c>
      <c r="AX43" s="78">
        <f>[6]U66!AZ37</f>
        <v>13.130484298838603</v>
      </c>
      <c r="AY43" s="78">
        <f>[6]U66!BA37</f>
        <v>2.0534827167177847E-2</v>
      </c>
      <c r="AZ43" s="78">
        <f>[6]U66!BB37</f>
        <v>2.189301317678304</v>
      </c>
      <c r="BA43" s="78">
        <f>[6]U66!BC37</f>
        <v>0</v>
      </c>
      <c r="BB43" s="78">
        <f>[6]U66!BD37</f>
        <v>0</v>
      </c>
      <c r="BC43" s="78">
        <f>[6]U66!BE37</f>
        <v>768.57085525325806</v>
      </c>
      <c r="BD43" s="78">
        <f>[6]U66!BF37</f>
        <v>0.19942169092836193</v>
      </c>
      <c r="BE43" s="78">
        <f>[6]U66!BG37</f>
        <v>894.48218232970351</v>
      </c>
      <c r="BF43" s="78">
        <f>[6]U66!BH37</f>
        <v>7.4768582500055158</v>
      </c>
      <c r="BG43" s="78">
        <f>[6]U66!BI37</f>
        <v>3.2265302591449867</v>
      </c>
      <c r="BH43" s="78">
        <f>[6]U66!BJ37</f>
        <v>2.0405281358762419</v>
      </c>
      <c r="BI43" s="78">
        <f>[6]U66!BK37</f>
        <v>12.67132752522615</v>
      </c>
      <c r="BJ43" s="78">
        <f>[6]U66!BL37</f>
        <v>4.344608434781998</v>
      </c>
      <c r="BK43" s="78">
        <f>[6]U66!BM37</f>
        <v>6.4570978364672573</v>
      </c>
      <c r="BL43" s="78">
        <f>[6]U66!BN37</f>
        <v>2.570273512639165E-4</v>
      </c>
      <c r="BM43" s="78">
        <f>[6]U66!BO37</f>
        <v>0</v>
      </c>
      <c r="BN43" s="78">
        <f>[6]U66!BP37</f>
        <v>0</v>
      </c>
      <c r="BO43" s="78">
        <f>[6]U66!BQ37</f>
        <v>0</v>
      </c>
      <c r="BP43" s="120">
        <f t="shared" si="0"/>
        <v>2465.3304742451705</v>
      </c>
      <c r="BQ43" s="121">
        <f>[6]U66!BS37</f>
        <v>10294.813895743206</v>
      </c>
      <c r="BR43" s="121">
        <f>[6]U66!BT37</f>
        <v>5.6963720000000002</v>
      </c>
      <c r="BS43" s="120">
        <f t="shared" si="1"/>
        <v>10300.510267743206</v>
      </c>
      <c r="BT43" s="121">
        <f>[6]U66!BV37</f>
        <v>0</v>
      </c>
      <c r="BU43" s="121">
        <f>[6]U66!BW37</f>
        <v>0</v>
      </c>
      <c r="BV43" s="120">
        <f t="shared" si="2"/>
        <v>0</v>
      </c>
      <c r="BW43" s="121">
        <f>[6]U66!BY37</f>
        <v>15663.603213528218</v>
      </c>
      <c r="BX43" s="120">
        <f t="shared" si="3"/>
        <v>25964.113481271423</v>
      </c>
      <c r="BY43" s="122">
        <f t="shared" si="4"/>
        <v>28429.443955516592</v>
      </c>
      <c r="BZ43" s="100"/>
      <c r="CA43" s="100"/>
      <c r="CB43" s="83"/>
    </row>
    <row r="44" spans="1:80" ht="14.25" customHeight="1">
      <c r="A44" s="31" t="s">
        <v>439</v>
      </c>
      <c r="B44" s="141" t="s">
        <v>372</v>
      </c>
      <c r="C44" s="101" t="s">
        <v>144</v>
      </c>
      <c r="D44" s="78">
        <f>[6]U66!E38</f>
        <v>0</v>
      </c>
      <c r="E44" s="78">
        <f>[6]U66!F38</f>
        <v>10.891983643202762</v>
      </c>
      <c r="F44" s="78">
        <f>[6]U66!G38</f>
        <v>0</v>
      </c>
      <c r="G44" s="78">
        <f>[6]U66!H38</f>
        <v>131.12131715915919</v>
      </c>
      <c r="H44" s="78">
        <f>[6]U66!I38</f>
        <v>0.26828296646221561</v>
      </c>
      <c r="I44" s="78">
        <f>[6]U66!J38</f>
        <v>119.35313969123474</v>
      </c>
      <c r="J44" s="78">
        <f>[6]U66!K38</f>
        <v>4.4659513555753193E-4</v>
      </c>
      <c r="K44" s="78">
        <f>[6]U66!L38</f>
        <v>0.62100953619962673</v>
      </c>
      <c r="L44" s="78">
        <f>[6]U66!M38</f>
        <v>1.8821487189932432E-2</v>
      </c>
      <c r="M44" s="78">
        <f>[6]U66!N38</f>
        <v>0</v>
      </c>
      <c r="N44" s="78">
        <f>[6]U66!O38</f>
        <v>8.3358893890810026E-3</v>
      </c>
      <c r="O44" s="78">
        <f>[6]U66!P38</f>
        <v>0</v>
      </c>
      <c r="P44" s="78">
        <f>[6]U66!Q38</f>
        <v>6.9991593684824951E-2</v>
      </c>
      <c r="Q44" s="78">
        <f>[6]U66!R38</f>
        <v>0.969361834088596</v>
      </c>
      <c r="R44" s="78">
        <f>[6]U66!S38</f>
        <v>0</v>
      </c>
      <c r="S44" s="78">
        <f>[6]U66!T38</f>
        <v>12.643691017685372</v>
      </c>
      <c r="T44" s="78">
        <f>[6]U66!U38</f>
        <v>0</v>
      </c>
      <c r="U44" s="78">
        <f>[6]U66!V38</f>
        <v>0</v>
      </c>
      <c r="V44" s="78">
        <f>[6]U66!W38</f>
        <v>0</v>
      </c>
      <c r="W44" s="78">
        <f>[6]U66!X38</f>
        <v>0</v>
      </c>
      <c r="X44" s="78">
        <f>[6]U66!Y38</f>
        <v>0</v>
      </c>
      <c r="Y44" s="78">
        <f>[6]U66!Z38</f>
        <v>0.43755011882293893</v>
      </c>
      <c r="Z44" s="78">
        <f>[6]U66!AA38</f>
        <v>1.6055276161782395</v>
      </c>
      <c r="AA44" s="78">
        <f>[6]U66!AB38</f>
        <v>1.5470708555278887</v>
      </c>
      <c r="AB44" s="78">
        <f>[6]U66!AC38</f>
        <v>0</v>
      </c>
      <c r="AC44" s="78">
        <f>[6]U66!AD38</f>
        <v>1.2552578235040741</v>
      </c>
      <c r="AD44" s="78">
        <f>[6]U66!AE38</f>
        <v>177.74257348007811</v>
      </c>
      <c r="AE44" s="78">
        <f>[6]U66!AF38</f>
        <v>0.44786153917184213</v>
      </c>
      <c r="AF44" s="78">
        <f>[6]U66!AG38</f>
        <v>104.18244844266025</v>
      </c>
      <c r="AG44" s="78">
        <f>[6]U66!AH38</f>
        <v>2.2339941891392279</v>
      </c>
      <c r="AH44" s="78">
        <f>[6]U66!AI38</f>
        <v>5009.0896889362484</v>
      </c>
      <c r="AI44" s="78">
        <f>[6]U66!AJ38</f>
        <v>79.910760994251092</v>
      </c>
      <c r="AJ44" s="78">
        <f>[6]U66!AK38</f>
        <v>163.40942569893303</v>
      </c>
      <c r="AK44" s="78">
        <f>[6]U66!AL38</f>
        <v>10235.638089250086</v>
      </c>
      <c r="AL44" s="78">
        <f>[6]U66!AM38</f>
        <v>0</v>
      </c>
      <c r="AM44" s="78">
        <f>[6]U66!AN38</f>
        <v>4.2800377437276449</v>
      </c>
      <c r="AN44" s="78">
        <f>[6]U66!AO38</f>
        <v>0.1232972785681988</v>
      </c>
      <c r="AO44" s="78">
        <f>[6]U66!AP38</f>
        <v>4.9113858375529453</v>
      </c>
      <c r="AP44" s="78">
        <f>[6]U66!AQ38</f>
        <v>1560.8681257920275</v>
      </c>
      <c r="AQ44" s="78">
        <f>[6]U66!AR38</f>
        <v>7.9587654379761412</v>
      </c>
      <c r="AR44" s="78">
        <f>[6]U66!AS38</f>
        <v>30.261994581919119</v>
      </c>
      <c r="AS44" s="78">
        <f>[6]U66!AT38</f>
        <v>13.43587623332709</v>
      </c>
      <c r="AT44" s="78">
        <f>[6]U66!AU38</f>
        <v>0.12574069865733495</v>
      </c>
      <c r="AU44" s="78">
        <f>[6]U66!AV38+[6]U66!AW38</f>
        <v>4.2251025805652525</v>
      </c>
      <c r="AV44" s="78">
        <f>[6]U66!AX38</f>
        <v>61.273561180048866</v>
      </c>
      <c r="AW44" s="78">
        <f>[6]U66!AY38</f>
        <v>26.385174373264217</v>
      </c>
      <c r="AX44" s="78">
        <f>[6]U66!AZ38</f>
        <v>3.709441815620457E-3</v>
      </c>
      <c r="AY44" s="78">
        <f>[6]U66!BA38</f>
        <v>38.787870314313686</v>
      </c>
      <c r="AZ44" s="78">
        <f>[6]U66!BB38</f>
        <v>0.68326471023076085</v>
      </c>
      <c r="BA44" s="78">
        <f>[6]U66!BC38</f>
        <v>0.19531549368900261</v>
      </c>
      <c r="BB44" s="78">
        <f>[6]U66!BD38</f>
        <v>0</v>
      </c>
      <c r="BC44" s="78">
        <f>[6]U66!BE38</f>
        <v>2340.8842285462688</v>
      </c>
      <c r="BD44" s="78">
        <f>[6]U66!BF38</f>
        <v>2.8644811837763084</v>
      </c>
      <c r="BE44" s="78">
        <f>[6]U66!BG38</f>
        <v>0</v>
      </c>
      <c r="BF44" s="78">
        <f>[6]U66!BH38</f>
        <v>4.7296134116033638E-2</v>
      </c>
      <c r="BG44" s="78">
        <f>[6]U66!BI38</f>
        <v>10.6181193317564</v>
      </c>
      <c r="BH44" s="78">
        <f>[6]U66!BJ38</f>
        <v>3.8965035720614931E-2</v>
      </c>
      <c r="BI44" s="78">
        <f>[6]U66!BK38</f>
        <v>14.697977340658047</v>
      </c>
      <c r="BJ44" s="78">
        <f>[6]U66!BL38</f>
        <v>1.2328272086245455</v>
      </c>
      <c r="BK44" s="78">
        <f>[6]U66!BM38</f>
        <v>174.38198149835213</v>
      </c>
      <c r="BL44" s="78">
        <f>[6]U66!BN38</f>
        <v>0.50342512322118416</v>
      </c>
      <c r="BM44" s="78">
        <f>[6]U66!BO38</f>
        <v>0.57148857307994527</v>
      </c>
      <c r="BN44" s="78">
        <f>[6]U66!BP38</f>
        <v>0</v>
      </c>
      <c r="BO44" s="78">
        <f>[6]U66!BQ38</f>
        <v>0</v>
      </c>
      <c r="BP44" s="120">
        <f t="shared" si="0"/>
        <v>20352.826642031287</v>
      </c>
      <c r="BQ44" s="121">
        <f>[6]U66!BS38</f>
        <v>2711.1195860047001</v>
      </c>
      <c r="BR44" s="121">
        <f>[6]U66!BT38</f>
        <v>114.54169277362061</v>
      </c>
      <c r="BS44" s="120">
        <f t="shared" si="1"/>
        <v>2825.6612787783206</v>
      </c>
      <c r="BT44" s="121">
        <f>[6]U66!BV38</f>
        <v>0</v>
      </c>
      <c r="BU44" s="121">
        <f>[6]U66!BW38</f>
        <v>0</v>
      </c>
      <c r="BV44" s="120">
        <f t="shared" si="2"/>
        <v>0</v>
      </c>
      <c r="BW44" s="121">
        <f>[6]U66!BY38</f>
        <v>31566.698583385802</v>
      </c>
      <c r="BX44" s="120">
        <f t="shared" si="3"/>
        <v>34392.359862164121</v>
      </c>
      <c r="BY44" s="122">
        <f t="shared" si="4"/>
        <v>54745.186504195408</v>
      </c>
      <c r="BZ44" s="100"/>
      <c r="CA44" s="100"/>
      <c r="CB44" s="83"/>
    </row>
    <row r="45" spans="1:80" ht="14.25" customHeight="1">
      <c r="A45" s="32" t="s">
        <v>440</v>
      </c>
      <c r="B45" s="86" t="s">
        <v>373</v>
      </c>
      <c r="C45" s="85" t="s">
        <v>61</v>
      </c>
      <c r="D45" s="78">
        <f>[6]U66!E39</f>
        <v>0</v>
      </c>
      <c r="E45" s="78">
        <f>[6]U66!F39</f>
        <v>1.8201843074109681E-4</v>
      </c>
      <c r="F45" s="78">
        <f>[6]U66!G39</f>
        <v>1.2038186639144677E-2</v>
      </c>
      <c r="G45" s="78">
        <f>[6]U66!H39</f>
        <v>47.81647376648003</v>
      </c>
      <c r="H45" s="78">
        <f>[6]U66!I39</f>
        <v>7.5090537831150259</v>
      </c>
      <c r="I45" s="78">
        <f>[6]U66!J39</f>
        <v>345.11536795555571</v>
      </c>
      <c r="J45" s="78">
        <f>[6]U66!K39</f>
        <v>9.3842459876905936E-3</v>
      </c>
      <c r="K45" s="78">
        <f>[6]U66!L39</f>
        <v>12.590613676776398</v>
      </c>
      <c r="L45" s="78">
        <f>[6]U66!M39</f>
        <v>3.3505822214170435</v>
      </c>
      <c r="M45" s="78">
        <f>[6]U66!N39</f>
        <v>0</v>
      </c>
      <c r="N45" s="78">
        <f>[6]U66!O39</f>
        <v>7.1868566546869816</v>
      </c>
      <c r="O45" s="78">
        <f>[6]U66!P39</f>
        <v>0.76063665554407145</v>
      </c>
      <c r="P45" s="78">
        <f>[6]U66!Q39</f>
        <v>1.9338603596541437</v>
      </c>
      <c r="Q45" s="78">
        <f>[6]U66!R39</f>
        <v>13.680391604303436</v>
      </c>
      <c r="R45" s="78">
        <f>[6]U66!S39</f>
        <v>0.49735956925580727</v>
      </c>
      <c r="S45" s="78">
        <f>[6]U66!T39</f>
        <v>427.65762432460849</v>
      </c>
      <c r="T45" s="78">
        <f>[6]U66!U39</f>
        <v>3.3604808842494576</v>
      </c>
      <c r="U45" s="78">
        <f>[6]U66!V39</f>
        <v>126.77160325961076</v>
      </c>
      <c r="V45" s="78">
        <f>[6]U66!W39</f>
        <v>34.141324143613225</v>
      </c>
      <c r="W45" s="78">
        <f>[6]U66!X39</f>
        <v>42.314871343594319</v>
      </c>
      <c r="X45" s="78">
        <f>[6]U66!Y39</f>
        <v>1.2652432566376237</v>
      </c>
      <c r="Y45" s="78">
        <f>[6]U66!Z39</f>
        <v>21.7461359670082</v>
      </c>
      <c r="Z45" s="78">
        <f>[6]U66!AA39</f>
        <v>5.1530069821661586</v>
      </c>
      <c r="AA45" s="78">
        <f>[6]U66!AB39</f>
        <v>65.790520374254541</v>
      </c>
      <c r="AB45" s="78">
        <f>[6]U66!AC39</f>
        <v>0</v>
      </c>
      <c r="AC45" s="78">
        <f>[6]U66!AD39</f>
        <v>3.831307038913335</v>
      </c>
      <c r="AD45" s="78">
        <f>[6]U66!AE39</f>
        <v>973.81835097897579</v>
      </c>
      <c r="AE45" s="78">
        <f>[6]U66!AF39</f>
        <v>36.371750303276833</v>
      </c>
      <c r="AF45" s="78">
        <f>[6]U66!AG39</f>
        <v>512.73658077566711</v>
      </c>
      <c r="AG45" s="78">
        <f>[6]U66!AH39</f>
        <v>37.955152977525742</v>
      </c>
      <c r="AH45" s="78">
        <f>[6]U66!AI39</f>
        <v>109.24436311614429</v>
      </c>
      <c r="AI45" s="78">
        <f>[6]U66!AJ39</f>
        <v>9.3017138613919817E-2</v>
      </c>
      <c r="AJ45" s="78">
        <f>[6]U66!AK39</f>
        <v>2.5424990330997166</v>
      </c>
      <c r="AK45" s="78">
        <f>[6]U66!AL39</f>
        <v>832.85937054931742</v>
      </c>
      <c r="AL45" s="78">
        <f>[6]U66!AM39</f>
        <v>22.4576138491135</v>
      </c>
      <c r="AM45" s="78">
        <f>[6]U66!AN39</f>
        <v>110.56798824089734</v>
      </c>
      <c r="AN45" s="78">
        <f>[6]U66!AO39</f>
        <v>5.4699647882451208</v>
      </c>
      <c r="AO45" s="78">
        <f>[6]U66!AP39</f>
        <v>23.728737975513255</v>
      </c>
      <c r="AP45" s="78">
        <f>[6]U66!AQ39</f>
        <v>1790.7026798722659</v>
      </c>
      <c r="AQ45" s="78">
        <f>[6]U66!AR39</f>
        <v>23.479941943554969</v>
      </c>
      <c r="AR45" s="78">
        <f>[6]U66!AS39</f>
        <v>1461.7334850818715</v>
      </c>
      <c r="AS45" s="78">
        <f>[6]U66!AT39</f>
        <v>522.68471161058585</v>
      </c>
      <c r="AT45" s="78">
        <f>[6]U66!AU39</f>
        <v>4.891497499908227</v>
      </c>
      <c r="AU45" s="78">
        <f>[6]U66!AV39+[6]U66!AW39</f>
        <v>21.536184507588061</v>
      </c>
      <c r="AV45" s="78">
        <f>[6]U66!AX39</f>
        <v>151.18175023129112</v>
      </c>
      <c r="AW45" s="78">
        <f>[6]U66!AY39</f>
        <v>49.687746559666465</v>
      </c>
      <c r="AX45" s="78">
        <f>[6]U66!AZ39</f>
        <v>0.76454502027148341</v>
      </c>
      <c r="AY45" s="78">
        <f>[6]U66!BA39</f>
        <v>42.384235714341848</v>
      </c>
      <c r="AZ45" s="78">
        <f>[6]U66!BB39</f>
        <v>5.0378433374071507</v>
      </c>
      <c r="BA45" s="78">
        <f>[6]U66!BC39</f>
        <v>0.54116853537624487</v>
      </c>
      <c r="BB45" s="78">
        <f>[6]U66!BD39</f>
        <v>19.052818212572962</v>
      </c>
      <c r="BC45" s="78">
        <f>[6]U66!BE39</f>
        <v>861.91961000171477</v>
      </c>
      <c r="BD45" s="78">
        <f>[6]U66!BF39</f>
        <v>20.85276068813414</v>
      </c>
      <c r="BE45" s="78">
        <f>[6]U66!BG39</f>
        <v>291.07414721077896</v>
      </c>
      <c r="BF45" s="78">
        <f>[6]U66!BH39</f>
        <v>13.447158873013263</v>
      </c>
      <c r="BG45" s="78">
        <f>[6]U66!BI39</f>
        <v>35.347222708516561</v>
      </c>
      <c r="BH45" s="78">
        <f>[6]U66!BJ39</f>
        <v>0.32833023760356544</v>
      </c>
      <c r="BI45" s="78">
        <f>[6]U66!BK39</f>
        <v>89.575753756808282</v>
      </c>
      <c r="BJ45" s="78">
        <f>[6]U66!BL39</f>
        <v>4.4711829870623117</v>
      </c>
      <c r="BK45" s="78">
        <f>[6]U66!BM39</f>
        <v>262.38747293845199</v>
      </c>
      <c r="BL45" s="78">
        <f>[6]U66!BN39</f>
        <v>1.5595944852464132</v>
      </c>
      <c r="BM45" s="78">
        <f>[6]U66!BO39</f>
        <v>55.032870609488356</v>
      </c>
      <c r="BN45" s="78">
        <f>[6]U66!BP39</f>
        <v>0</v>
      </c>
      <c r="BO45" s="78">
        <f>[6]U66!BQ39</f>
        <v>0</v>
      </c>
      <c r="BP45" s="120">
        <f t="shared" si="0"/>
        <v>9570.0150206224134</v>
      </c>
      <c r="BQ45" s="121">
        <f>[6]U66!BS39</f>
        <v>5402.0499549300594</v>
      </c>
      <c r="BR45" s="121">
        <f>[6]U66!BT39</f>
        <v>0</v>
      </c>
      <c r="BS45" s="120">
        <f t="shared" si="1"/>
        <v>5402.0499549300594</v>
      </c>
      <c r="BT45" s="121">
        <f>[6]U66!BV39</f>
        <v>0</v>
      </c>
      <c r="BU45" s="121">
        <f>[6]U66!BW39</f>
        <v>0</v>
      </c>
      <c r="BV45" s="120">
        <f t="shared" si="2"/>
        <v>0</v>
      </c>
      <c r="BW45" s="121">
        <f>[6]U66!BY39</f>
        <v>1100.831757379872</v>
      </c>
      <c r="BX45" s="120">
        <f t="shared" si="3"/>
        <v>6502.8817123099316</v>
      </c>
      <c r="BY45" s="122">
        <f t="shared" si="4"/>
        <v>16072.896732932346</v>
      </c>
      <c r="BZ45" s="100"/>
      <c r="CA45" s="100"/>
      <c r="CB45" s="83"/>
    </row>
    <row r="46" spans="1:80" ht="14.25" customHeight="1">
      <c r="A46" s="32" t="s">
        <v>441</v>
      </c>
      <c r="B46" s="86" t="s">
        <v>374</v>
      </c>
      <c r="C46" s="85" t="s">
        <v>62</v>
      </c>
      <c r="D46" s="78">
        <f>[6]U66!E40</f>
        <v>0</v>
      </c>
      <c r="E46" s="78">
        <f>[6]U66!F40</f>
        <v>6.1979863043056058</v>
      </c>
      <c r="F46" s="78">
        <f>[6]U66!G40</f>
        <v>2.8002292515807718E-2</v>
      </c>
      <c r="G46" s="78">
        <f>[6]U66!H40</f>
        <v>0.10732308000629009</v>
      </c>
      <c r="H46" s="78">
        <f>[6]U66!I40</f>
        <v>4.1745189650122967</v>
      </c>
      <c r="I46" s="78">
        <f>[6]U66!J40</f>
        <v>84.247742648140289</v>
      </c>
      <c r="J46" s="78">
        <f>[6]U66!K40</f>
        <v>2.8988240556413044E-4</v>
      </c>
      <c r="K46" s="78">
        <f>[6]U66!L40</f>
        <v>9.4935331763357805E-2</v>
      </c>
      <c r="L46" s="78">
        <f>[6]U66!M40</f>
        <v>1.1955545571667101E-3</v>
      </c>
      <c r="M46" s="78">
        <f>[6]U66!N40</f>
        <v>3.0195873481820353E-2</v>
      </c>
      <c r="N46" s="78">
        <f>[6]U66!O40</f>
        <v>4.8271250466046473E-4</v>
      </c>
      <c r="O46" s="78">
        <f>[6]U66!P40</f>
        <v>0.43599431689652313</v>
      </c>
      <c r="P46" s="78">
        <f>[6]U66!Q40</f>
        <v>7.146992288386047E-4</v>
      </c>
      <c r="Q46" s="78">
        <f>[6]U66!R40</f>
        <v>1.0836456373107109E-2</v>
      </c>
      <c r="R46" s="78">
        <f>[6]U66!S40</f>
        <v>3.1885548691061123E-3</v>
      </c>
      <c r="S46" s="78">
        <f>[6]U66!T40</f>
        <v>6.3757879923420528</v>
      </c>
      <c r="T46" s="78">
        <f>[6]U66!U40</f>
        <v>4.0165453943972279E-2</v>
      </c>
      <c r="U46" s="78">
        <f>[6]U66!V40</f>
        <v>60.322541206725013</v>
      </c>
      <c r="V46" s="78">
        <f>[6]U66!W40</f>
        <v>3.6259192455851671E-2</v>
      </c>
      <c r="W46" s="78">
        <f>[6]U66!X40</f>
        <v>4.4940586675237454E-2</v>
      </c>
      <c r="X46" s="78">
        <f>[6]U66!Y40</f>
        <v>1.3462077820565385E-3</v>
      </c>
      <c r="Y46" s="78">
        <f>[6]U66!Z40</f>
        <v>5.957593049855868</v>
      </c>
      <c r="Z46" s="78">
        <f>[6]U66!AA40</f>
        <v>19.947064489885324</v>
      </c>
      <c r="AA46" s="78">
        <f>[6]U66!AB40</f>
        <v>0.47069037075928866</v>
      </c>
      <c r="AB46" s="78">
        <f>[6]U66!AC40</f>
        <v>0</v>
      </c>
      <c r="AC46" s="78">
        <f>[6]U66!AD40</f>
        <v>1.6598330667160945</v>
      </c>
      <c r="AD46" s="78">
        <f>[6]U66!AE40</f>
        <v>104.09696607932547</v>
      </c>
      <c r="AE46" s="78">
        <f>[6]U66!AF40</f>
        <v>1.0199571841494499</v>
      </c>
      <c r="AF46" s="78">
        <f>[6]U66!AG40</f>
        <v>21.387825615760317</v>
      </c>
      <c r="AG46" s="78">
        <f>[6]U66!AH40</f>
        <v>1.6861319167556765</v>
      </c>
      <c r="AH46" s="78">
        <f>[6]U66!AI40</f>
        <v>65.979013607208671</v>
      </c>
      <c r="AI46" s="78">
        <f>[6]U66!AJ40</f>
        <v>2.6238911477594615E-4</v>
      </c>
      <c r="AJ46" s="78">
        <f>[6]U66!AK40</f>
        <v>17.444171914247836</v>
      </c>
      <c r="AK46" s="78">
        <f>[6]U66!AL40</f>
        <v>604.94776244656975</v>
      </c>
      <c r="AL46" s="78">
        <f>[6]U66!AM40</f>
        <v>0.11703194950618225</v>
      </c>
      <c r="AM46" s="78">
        <f>[6]U66!AN40</f>
        <v>2131.1696033704184</v>
      </c>
      <c r="AN46" s="78">
        <f>[6]U66!AO40</f>
        <v>5.8222775311189481E-2</v>
      </c>
      <c r="AO46" s="78">
        <f>[6]U66!AP40</f>
        <v>95.105774709332067</v>
      </c>
      <c r="AP46" s="78">
        <f>[6]U66!AQ40</f>
        <v>1.0954647586491113</v>
      </c>
      <c r="AQ46" s="78">
        <f>[6]U66!AR40</f>
        <v>204.24741324376478</v>
      </c>
      <c r="AR46" s="78">
        <f>[6]U66!AS40</f>
        <v>197.02443076550745</v>
      </c>
      <c r="AS46" s="78">
        <f>[6]U66!AT40</f>
        <v>94.731472930562504</v>
      </c>
      <c r="AT46" s="78">
        <f>[6]U66!AU40</f>
        <v>0.88654161332715931</v>
      </c>
      <c r="AU46" s="78">
        <f>[6]U66!AV40+[6]U66!AW40</f>
        <v>4.6513884961683086E-2</v>
      </c>
      <c r="AV46" s="78">
        <f>[6]U66!AX40</f>
        <v>36.760463359307472</v>
      </c>
      <c r="AW46" s="78">
        <f>[6]U66!AY40</f>
        <v>26.239559258496591</v>
      </c>
      <c r="AX46" s="78">
        <f>[6]U66!AZ40</f>
        <v>10.99342265999706</v>
      </c>
      <c r="AY46" s="78">
        <f>[6]U66!BA40</f>
        <v>11.725631815496072</v>
      </c>
      <c r="AZ46" s="78">
        <f>[6]U66!BB40</f>
        <v>45.538276980490778</v>
      </c>
      <c r="BA46" s="78">
        <f>[6]U66!BC40</f>
        <v>1.7866143647378359E-4</v>
      </c>
      <c r="BB46" s="78">
        <f>[6]U66!BD40</f>
        <v>3.691249687366418</v>
      </c>
      <c r="BC46" s="78">
        <f>[6]U66!BE40</f>
        <v>1905.1441642036393</v>
      </c>
      <c r="BD46" s="78">
        <f>[6]U66!BF40</f>
        <v>28.790015255689731</v>
      </c>
      <c r="BE46" s="78">
        <f>[6]U66!BG40</f>
        <v>1151.9555567439916</v>
      </c>
      <c r="BF46" s="78">
        <f>[6]U66!BH40</f>
        <v>387.67789821556551</v>
      </c>
      <c r="BG46" s="78">
        <f>[6]U66!BI40</f>
        <v>429.76589083139601</v>
      </c>
      <c r="BH46" s="78">
        <f>[6]U66!BJ40</f>
        <v>2.6371837446704216</v>
      </c>
      <c r="BI46" s="78">
        <f>[6]U66!BK40</f>
        <v>206.68767283289614</v>
      </c>
      <c r="BJ46" s="78">
        <f>[6]U66!BL40</f>
        <v>82.346758146316049</v>
      </c>
      <c r="BK46" s="78">
        <f>[6]U66!BM40</f>
        <v>28.700693959550215</v>
      </c>
      <c r="BL46" s="78">
        <f>[6]U66!BN40</f>
        <v>3.7275741140879117</v>
      </c>
      <c r="BM46" s="78">
        <f>[6]U66!BO40</f>
        <v>1.1001364057568179E-2</v>
      </c>
      <c r="BN46" s="78">
        <f>[6]U66!BP40</f>
        <v>0</v>
      </c>
      <c r="BO46" s="78">
        <f>[6]U66!BQ40</f>
        <v>0</v>
      </c>
      <c r="BP46" s="120">
        <f t="shared" si="0"/>
        <v>8093.6273812781255</v>
      </c>
      <c r="BQ46" s="121">
        <f>[6]U66!BS40</f>
        <v>130983.40857044091</v>
      </c>
      <c r="BR46" s="121">
        <f>[6]U66!BT40</f>
        <v>486.38957360379004</v>
      </c>
      <c r="BS46" s="120">
        <f t="shared" si="1"/>
        <v>131469.7981440447</v>
      </c>
      <c r="BT46" s="121">
        <f>[6]U66!BV40</f>
        <v>0</v>
      </c>
      <c r="BU46" s="121">
        <f>[6]U66!BW40</f>
        <v>0</v>
      </c>
      <c r="BV46" s="120">
        <f t="shared" si="2"/>
        <v>0</v>
      </c>
      <c r="BW46" s="121">
        <f>[6]U66!BY40</f>
        <v>129818.04792417411</v>
      </c>
      <c r="BX46" s="120">
        <f t="shared" si="3"/>
        <v>261287.84606821882</v>
      </c>
      <c r="BY46" s="122">
        <f t="shared" si="4"/>
        <v>269381.47344949696</v>
      </c>
      <c r="BZ46" s="100"/>
      <c r="CA46" s="100"/>
      <c r="CB46" s="83"/>
    </row>
    <row r="47" spans="1:80" ht="14.25" customHeight="1">
      <c r="A47" s="32" t="s">
        <v>442</v>
      </c>
      <c r="B47" s="86" t="s">
        <v>346</v>
      </c>
      <c r="C47" s="85" t="s">
        <v>145</v>
      </c>
      <c r="D47" s="78">
        <f>[6]U66!E41</f>
        <v>4.0018664053319695</v>
      </c>
      <c r="E47" s="78">
        <f>[6]U66!F41</f>
        <v>0.13653813216324728</v>
      </c>
      <c r="F47" s="78">
        <f>[6]U66!G41</f>
        <v>1.9099595685448764E-2</v>
      </c>
      <c r="G47" s="78">
        <f>[6]U66!H41</f>
        <v>12.291605201022996</v>
      </c>
      <c r="H47" s="78">
        <f>[6]U66!I41</f>
        <v>90.357704757919507</v>
      </c>
      <c r="I47" s="78">
        <f>[6]U66!J41</f>
        <v>0</v>
      </c>
      <c r="J47" s="78">
        <f>[6]U66!K41</f>
        <v>6.1671309194438417E-2</v>
      </c>
      <c r="K47" s="78">
        <f>[6]U66!L41</f>
        <v>0</v>
      </c>
      <c r="L47" s="78">
        <f>[6]U66!M41</f>
        <v>837.97910515896444</v>
      </c>
      <c r="M47" s="78">
        <f>[6]U66!N41</f>
        <v>0</v>
      </c>
      <c r="N47" s="78">
        <f>[6]U66!O41</f>
        <v>109.19746834531949</v>
      </c>
      <c r="O47" s="78">
        <f>[6]U66!P41</f>
        <v>0.8096893531660676</v>
      </c>
      <c r="P47" s="78">
        <f>[6]U66!Q41</f>
        <v>0.13421594198614961</v>
      </c>
      <c r="Q47" s="78">
        <f>[6]U66!R41</f>
        <v>2.3413245051023619</v>
      </c>
      <c r="R47" s="78">
        <f>[6]U66!S41</f>
        <v>1.7667362377132485</v>
      </c>
      <c r="S47" s="78">
        <f>[6]U66!T41</f>
        <v>528.17991162327598</v>
      </c>
      <c r="T47" s="78">
        <f>[6]U66!U41</f>
        <v>0</v>
      </c>
      <c r="U47" s="78">
        <f>[6]U66!V41</f>
        <v>2.7585704933791084</v>
      </c>
      <c r="V47" s="78">
        <f>[6]U66!W41</f>
        <v>0</v>
      </c>
      <c r="W47" s="78">
        <f>[6]U66!X41</f>
        <v>0</v>
      </c>
      <c r="X47" s="78">
        <f>[6]U66!Y41</f>
        <v>2.0746777750828439E-2</v>
      </c>
      <c r="Y47" s="78">
        <f>[6]U66!Z41</f>
        <v>2.6174758965979499</v>
      </c>
      <c r="Z47" s="78">
        <f>[6]U66!AA41</f>
        <v>24.206777518123999</v>
      </c>
      <c r="AA47" s="78">
        <f>[6]U66!AB41</f>
        <v>0.47673628838645832</v>
      </c>
      <c r="AB47" s="78">
        <f>[6]U66!AC41</f>
        <v>7.3647123259232156E-7</v>
      </c>
      <c r="AC47" s="78">
        <f>[6]U66!AD41</f>
        <v>0.82913951322295421</v>
      </c>
      <c r="AD47" s="78">
        <f>[6]U66!AE41</f>
        <v>58.39641567793204</v>
      </c>
      <c r="AE47" s="78">
        <f>[6]U66!AF41</f>
        <v>0.99945613034583358</v>
      </c>
      <c r="AF47" s="78">
        <f>[6]U66!AG41</f>
        <v>381.31336167972938</v>
      </c>
      <c r="AG47" s="78">
        <f>[6]U66!AH41</f>
        <v>54.645684663077311</v>
      </c>
      <c r="AH47" s="78">
        <f>[6]U66!AI41</f>
        <v>51.741454663103916</v>
      </c>
      <c r="AI47" s="78">
        <f>[6]U66!AJ41</f>
        <v>3.0157130838386954</v>
      </c>
      <c r="AJ47" s="78">
        <f>[6]U66!AK41</f>
        <v>0.40225671744062758</v>
      </c>
      <c r="AK47" s="78">
        <f>[6]U66!AL41</f>
        <v>61.432047016924876</v>
      </c>
      <c r="AL47" s="78">
        <f>[6]U66!AM41</f>
        <v>23.393701497263155</v>
      </c>
      <c r="AM47" s="78">
        <f>[6]U66!AN41</f>
        <v>10.44578256386982</v>
      </c>
      <c r="AN47" s="78">
        <f>[6]U66!AO41</f>
        <v>5.3259128446474371</v>
      </c>
      <c r="AO47" s="78">
        <f>[6]U66!AP41</f>
        <v>42.725140038935251</v>
      </c>
      <c r="AP47" s="78">
        <f>[6]U66!AQ41</f>
        <v>660.44863935726426</v>
      </c>
      <c r="AQ47" s="78">
        <f>[6]U66!AR41</f>
        <v>31.680923939064755</v>
      </c>
      <c r="AR47" s="78">
        <f>[6]U66!AS41</f>
        <v>658.4079717971515</v>
      </c>
      <c r="AS47" s="78">
        <f>[6]U66!AT41</f>
        <v>202.67881639296888</v>
      </c>
      <c r="AT47" s="78">
        <f>[6]U66!AU41</f>
        <v>0.81273729908940562</v>
      </c>
      <c r="AU47" s="78">
        <f>[6]U66!AV41+[6]U66!AW41</f>
        <v>41.335634657758369</v>
      </c>
      <c r="AV47" s="78">
        <f>[6]U66!AX41</f>
        <v>65.40769984766834</v>
      </c>
      <c r="AW47" s="78">
        <f>[6]U66!AY41</f>
        <v>31.251710897174412</v>
      </c>
      <c r="AX47" s="78">
        <f>[6]U66!AZ41</f>
        <v>38.858325011755163</v>
      </c>
      <c r="AY47" s="78">
        <f>[6]U66!BA41</f>
        <v>341.28200366383544</v>
      </c>
      <c r="AZ47" s="78">
        <f>[6]U66!BB41</f>
        <v>583.02760644116063</v>
      </c>
      <c r="BA47" s="78">
        <f>[6]U66!BC41</f>
        <v>0.5020230951209218</v>
      </c>
      <c r="BB47" s="78">
        <f>[6]U66!BD41</f>
        <v>9.575020886438125E-2</v>
      </c>
      <c r="BC47" s="78">
        <f>[6]U66!BE41</f>
        <v>280.63272455236552</v>
      </c>
      <c r="BD47" s="78">
        <f>[6]U66!BF41</f>
        <v>596.52019917830046</v>
      </c>
      <c r="BE47" s="78">
        <f>[6]U66!BG41</f>
        <v>135.27203152599975</v>
      </c>
      <c r="BF47" s="78">
        <f>[6]U66!BH41</f>
        <v>137.91284632808626</v>
      </c>
      <c r="BG47" s="78">
        <f>[6]U66!BI41</f>
        <v>418.80156562846702</v>
      </c>
      <c r="BH47" s="78">
        <f>[6]U66!BJ41</f>
        <v>2.0224130842180785</v>
      </c>
      <c r="BI47" s="78">
        <f>[6]U66!BK41</f>
        <v>158.63991248166386</v>
      </c>
      <c r="BJ47" s="78">
        <f>[6]U66!BL41</f>
        <v>13.722842533657131</v>
      </c>
      <c r="BK47" s="78">
        <f>[6]U66!BM41</f>
        <v>168.24718408148192</v>
      </c>
      <c r="BL47" s="78">
        <f>[6]U66!BN41</f>
        <v>24.188537403983197</v>
      </c>
      <c r="BM47" s="78">
        <f>[6]U66!BO41</f>
        <v>175.8889291756046</v>
      </c>
      <c r="BN47" s="78">
        <f>[6]U66!BP41</f>
        <v>0</v>
      </c>
      <c r="BO47" s="78">
        <f>[6]U66!BQ41</f>
        <v>0</v>
      </c>
      <c r="BP47" s="120">
        <f t="shared" si="0"/>
        <v>7079.6623389505903</v>
      </c>
      <c r="BQ47" s="121">
        <f>[6]U66!BS41</f>
        <v>1887.5376777257459</v>
      </c>
      <c r="BR47" s="121">
        <f>[6]U66!BT41</f>
        <v>0</v>
      </c>
      <c r="BS47" s="120">
        <f t="shared" si="1"/>
        <v>1887.5376777257459</v>
      </c>
      <c r="BT47" s="121">
        <f>[6]U66!BV41</f>
        <v>0</v>
      </c>
      <c r="BU47" s="121">
        <f>[6]U66!BW41</f>
        <v>-16.030477165974652</v>
      </c>
      <c r="BV47" s="120">
        <f t="shared" si="2"/>
        <v>-16.030477165974652</v>
      </c>
      <c r="BW47" s="121">
        <f>[6]U66!BY41</f>
        <v>1104.9141300504302</v>
      </c>
      <c r="BX47" s="120">
        <f t="shared" si="3"/>
        <v>2976.421330610201</v>
      </c>
      <c r="BY47" s="122">
        <f t="shared" si="4"/>
        <v>10056.08366956079</v>
      </c>
      <c r="BZ47" s="100"/>
      <c r="CA47" s="100"/>
      <c r="CB47" s="83"/>
    </row>
    <row r="48" spans="1:80" ht="14.25" customHeight="1">
      <c r="A48" s="32" t="s">
        <v>443</v>
      </c>
      <c r="B48" s="86" t="s">
        <v>375</v>
      </c>
      <c r="C48" s="85" t="s">
        <v>146</v>
      </c>
      <c r="D48" s="78">
        <f>[6]U66!E42</f>
        <v>0</v>
      </c>
      <c r="E48" s="78">
        <f>[6]U66!F42</f>
        <v>0</v>
      </c>
      <c r="F48" s="78">
        <f>[6]U66!G42</f>
        <v>0</v>
      </c>
      <c r="G48" s="78">
        <f>[6]U66!H42</f>
        <v>0.30269327923823486</v>
      </c>
      <c r="H48" s="78">
        <f>[6]U66!I42</f>
        <v>9.7515271084732E-2</v>
      </c>
      <c r="I48" s="78">
        <f>[6]U66!J42</f>
        <v>0.3780132379627949</v>
      </c>
      <c r="J48" s="78">
        <f>[6]U66!K42</f>
        <v>3.1496269151321765E-11</v>
      </c>
      <c r="K48" s="78">
        <f>[6]U66!L42</f>
        <v>1.9097621640957391E-3</v>
      </c>
      <c r="L48" s="78">
        <f>[6]U66!M42</f>
        <v>1.5463598705406773E-2</v>
      </c>
      <c r="M48" s="78">
        <f>[6]U66!N42</f>
        <v>0</v>
      </c>
      <c r="N48" s="78">
        <f>[6]U66!O42</f>
        <v>5.464239379611677E-4</v>
      </c>
      <c r="O48" s="78">
        <f>[6]U66!P42</f>
        <v>0</v>
      </c>
      <c r="P48" s="78">
        <f>[6]U66!Q42</f>
        <v>5.3955105877505662E-3</v>
      </c>
      <c r="Q48" s="78">
        <f>[6]U66!R42</f>
        <v>4.3483926133977739E-3</v>
      </c>
      <c r="R48" s="78">
        <f>[6]U66!S42</f>
        <v>0</v>
      </c>
      <c r="S48" s="78">
        <f>[6]U66!T42</f>
        <v>0.69828046288522838</v>
      </c>
      <c r="T48" s="78">
        <f>[6]U66!U42</f>
        <v>0</v>
      </c>
      <c r="U48" s="78">
        <f>[6]U66!V42</f>
        <v>0</v>
      </c>
      <c r="V48" s="78">
        <f>[6]U66!W42</f>
        <v>0</v>
      </c>
      <c r="W48" s="78">
        <f>[6]U66!X42</f>
        <v>0</v>
      </c>
      <c r="X48" s="78">
        <f>[6]U66!Y42</f>
        <v>0</v>
      </c>
      <c r="Y48" s="78">
        <f>[6]U66!Z42</f>
        <v>3.6776274379179495E-3</v>
      </c>
      <c r="Z48" s="78">
        <f>[6]U66!AA42</f>
        <v>8.767203439130327E-3</v>
      </c>
      <c r="AA48" s="78">
        <f>[6]U66!AB42</f>
        <v>1.9921997833011268E-2</v>
      </c>
      <c r="AB48" s="78">
        <f>[6]U66!AC42</f>
        <v>0</v>
      </c>
      <c r="AC48" s="78">
        <f>[6]U66!AD42</f>
        <v>2.4342765288885449E-3</v>
      </c>
      <c r="AD48" s="78">
        <f>[6]U66!AE42</f>
        <v>1.4038708971823259</v>
      </c>
      <c r="AE48" s="78">
        <f>[6]U66!AF42</f>
        <v>8.1035619162887432E-3</v>
      </c>
      <c r="AF48" s="78">
        <f>[6]U66!AG42</f>
        <v>3.023282045859613</v>
      </c>
      <c r="AG48" s="78">
        <f>[6]U66!AH42</f>
        <v>0.98804988378727165</v>
      </c>
      <c r="AH48" s="78">
        <f>[6]U66!AI42</f>
        <v>6.2886310275850432</v>
      </c>
      <c r="AI48" s="78">
        <f>[6]U66!AJ42</f>
        <v>0</v>
      </c>
      <c r="AJ48" s="78">
        <f>[6]U66!AK42</f>
        <v>5.5835217716671416E-4</v>
      </c>
      <c r="AK48" s="78">
        <f>[6]U66!AL42</f>
        <v>1.2052463510994724</v>
      </c>
      <c r="AL48" s="78">
        <f>[6]U66!AM42</f>
        <v>0</v>
      </c>
      <c r="AM48" s="78">
        <f>[6]U66!AN42</f>
        <v>0.36900981792759718</v>
      </c>
      <c r="AN48" s="78">
        <f>[6]U66!AO42</f>
        <v>0.10491895458111138</v>
      </c>
      <c r="AO48" s="78">
        <f>[6]U66!AP42</f>
        <v>4037.9139393730011</v>
      </c>
      <c r="AP48" s="78">
        <f>[6]U66!AQ42</f>
        <v>4509.4656358223083</v>
      </c>
      <c r="AQ48" s="78">
        <f>[6]U66!AR42</f>
        <v>8.6160156235372515E-2</v>
      </c>
      <c r="AR48" s="78">
        <f>[6]U66!AS42</f>
        <v>5.0301754458597649</v>
      </c>
      <c r="AS48" s="78">
        <f>[6]U66!AT42</f>
        <v>23.113116038827336</v>
      </c>
      <c r="AT48" s="78">
        <f>[6]U66!AU42</f>
        <v>0.21393024322496487</v>
      </c>
      <c r="AU48" s="78">
        <f>[6]U66!AV42+[6]U66!AW42</f>
        <v>0.15641391678050265</v>
      </c>
      <c r="AV48" s="78">
        <f>[6]U66!AX42</f>
        <v>0.74437534717384035</v>
      </c>
      <c r="AW48" s="78">
        <f>[6]U66!AY42</f>
        <v>0.52612988391480964</v>
      </c>
      <c r="AX48" s="78">
        <f>[6]U66!AZ42</f>
        <v>0</v>
      </c>
      <c r="AY48" s="78">
        <f>[6]U66!BA42</f>
        <v>925.5788852093433</v>
      </c>
      <c r="AZ48" s="78">
        <f>[6]U66!BB42</f>
        <v>0.21443647262304685</v>
      </c>
      <c r="BA48" s="78">
        <f>[6]U66!BC42</f>
        <v>1.3175851917284342E-5</v>
      </c>
      <c r="BB48" s="78">
        <f>[6]U66!BD42</f>
        <v>0</v>
      </c>
      <c r="BC48" s="78">
        <f>[6]U66!BE42</f>
        <v>5.0279762533509089</v>
      </c>
      <c r="BD48" s="78">
        <f>[6]U66!BF42</f>
        <v>0.17923519810239255</v>
      </c>
      <c r="BE48" s="78">
        <f>[6]U66!BG42</f>
        <v>0</v>
      </c>
      <c r="BF48" s="78">
        <f>[6]U66!BH42</f>
        <v>8.1363039571630075E-2</v>
      </c>
      <c r="BG48" s="78">
        <f>[6]U66!BI42</f>
        <v>2.9984017007189463</v>
      </c>
      <c r="BH48" s="78">
        <f>[6]U66!BJ42</f>
        <v>1.5036321141620944E-2</v>
      </c>
      <c r="BI48" s="78">
        <f>[6]U66!BK42</f>
        <v>34.952072087106146</v>
      </c>
      <c r="BJ48" s="78">
        <f>[6]U66!BL42</f>
        <v>2.3436616898354785</v>
      </c>
      <c r="BK48" s="78">
        <f>[6]U66!BM42</f>
        <v>6.9469266109527492</v>
      </c>
      <c r="BL48" s="78">
        <f>[6]U66!BN42</f>
        <v>2.8037359751547093E-2</v>
      </c>
      <c r="BM48" s="78">
        <f>[6]U66!BO42</f>
        <v>4.6975650320955767E-4</v>
      </c>
      <c r="BN48" s="78">
        <f>[6]U66!BP42</f>
        <v>0</v>
      </c>
      <c r="BO48" s="78">
        <f>[6]U66!BQ42</f>
        <v>0</v>
      </c>
      <c r="BP48" s="120">
        <f t="shared" si="0"/>
        <v>9570.547029038742</v>
      </c>
      <c r="BQ48" s="121">
        <f>[6]U66!BS42</f>
        <v>4697.8922696911286</v>
      </c>
      <c r="BR48" s="121">
        <f>[6]U66!BT42</f>
        <v>2415.5759891600046</v>
      </c>
      <c r="BS48" s="120">
        <f t="shared" si="1"/>
        <v>7113.4682588511332</v>
      </c>
      <c r="BT48" s="121">
        <f>[6]U66!BV42</f>
        <v>0</v>
      </c>
      <c r="BU48" s="121">
        <f>[6]U66!BW42</f>
        <v>0</v>
      </c>
      <c r="BV48" s="120">
        <f t="shared" si="2"/>
        <v>0</v>
      </c>
      <c r="BW48" s="121">
        <f>[6]U66!BY42</f>
        <v>7492.4552358537048</v>
      </c>
      <c r="BX48" s="120">
        <f t="shared" si="3"/>
        <v>14605.923494704839</v>
      </c>
      <c r="BY48" s="122">
        <f t="shared" si="4"/>
        <v>24176.470523743581</v>
      </c>
      <c r="BZ48" s="100"/>
      <c r="CA48" s="100"/>
      <c r="CB48" s="83"/>
    </row>
    <row r="49" spans="1:80" ht="14.25" customHeight="1">
      <c r="A49" s="32" t="s">
        <v>444</v>
      </c>
      <c r="B49" s="86" t="s">
        <v>376</v>
      </c>
      <c r="C49" s="85" t="s">
        <v>63</v>
      </c>
      <c r="D49" s="78">
        <f>[6]U66!E43</f>
        <v>0</v>
      </c>
      <c r="E49" s="78">
        <f>[6]U66!F43</f>
        <v>0.57175221000411958</v>
      </c>
      <c r="F49" s="78">
        <f>[6]U66!G43</f>
        <v>0.11190506450892002</v>
      </c>
      <c r="G49" s="78">
        <f>[6]U66!H43</f>
        <v>143.57807046358442</v>
      </c>
      <c r="H49" s="78">
        <f>[6]U66!I43</f>
        <v>23.243108303616516</v>
      </c>
      <c r="I49" s="78">
        <f>[6]U66!J43</f>
        <v>1037.0075947937121</v>
      </c>
      <c r="J49" s="78">
        <f>[6]U66!K43</f>
        <v>2.8785308678566983E-2</v>
      </c>
      <c r="K49" s="78">
        <f>[6]U66!L43</f>
        <v>38.148882223960534</v>
      </c>
      <c r="L49" s="78">
        <f>[6]U66!M43</f>
        <v>10.384748389154536</v>
      </c>
      <c r="M49" s="78">
        <f>[6]U66!N43</f>
        <v>0.11041887347962746</v>
      </c>
      <c r="N49" s="78">
        <f>[6]U66!O43</f>
        <v>22.276318632378157</v>
      </c>
      <c r="O49" s="78">
        <f>[6]U66!P43</f>
        <v>2.3150351753930454</v>
      </c>
      <c r="P49" s="78">
        <f>[6]U66!Q43</f>
        <v>5.9461747573607404</v>
      </c>
      <c r="Q49" s="78">
        <f>[6]U66!R43</f>
        <v>42.159762337803983</v>
      </c>
      <c r="R49" s="78">
        <f>[6]U66!S43</f>
        <v>1.3464705073575345</v>
      </c>
      <c r="S49" s="78">
        <f>[6]U66!T43</f>
        <v>1312.5588094109089</v>
      </c>
      <c r="T49" s="78">
        <f>[6]U66!U43</f>
        <v>10.352407100043093</v>
      </c>
      <c r="U49" s="78">
        <f>[6]U66!V43</f>
        <v>391.93008790592336</v>
      </c>
      <c r="V49" s="78">
        <f>[6]U66!W43</f>
        <v>104.39972056782234</v>
      </c>
      <c r="W49" s="78">
        <f>[6]U66!X43</f>
        <v>129.39336559692703</v>
      </c>
      <c r="X49" s="78">
        <f>[6]U66!Y43</f>
        <v>3.8689512875246379</v>
      </c>
      <c r="Y49" s="78">
        <f>[6]U66!Z43</f>
        <v>67.161083983085561</v>
      </c>
      <c r="Z49" s="78">
        <f>[6]U66!AA43</f>
        <v>16.029028721606235</v>
      </c>
      <c r="AA49" s="78">
        <f>[6]U66!AB43</f>
        <v>205.13728441538382</v>
      </c>
      <c r="AB49" s="78">
        <f>[6]U66!AC43</f>
        <v>0</v>
      </c>
      <c r="AC49" s="78">
        <f>[6]U66!AD43</f>
        <v>11.099261251777016</v>
      </c>
      <c r="AD49" s="78">
        <f>[6]U66!AE43</f>
        <v>1177.0379348341905</v>
      </c>
      <c r="AE49" s="78">
        <f>[6]U66!AF43</f>
        <v>112.69542966936804</v>
      </c>
      <c r="AF49" s="78">
        <f>[6]U66!AG43</f>
        <v>1570.734996585772</v>
      </c>
      <c r="AG49" s="78">
        <f>[6]U66!AH43</f>
        <v>117.86370392027732</v>
      </c>
      <c r="AH49" s="78">
        <f>[6]U66!AI43</f>
        <v>312.54732924272042</v>
      </c>
      <c r="AI49" s="78">
        <f>[6]U66!AJ43</f>
        <v>0.19999903555709858</v>
      </c>
      <c r="AJ49" s="78">
        <f>[6]U66!AK43</f>
        <v>4.6132442341070687</v>
      </c>
      <c r="AK49" s="78">
        <f>[6]U66!AL43</f>
        <v>622.18661098410394</v>
      </c>
      <c r="AL49" s="78">
        <f>[6]U66!AM43</f>
        <v>70.082682807772869</v>
      </c>
      <c r="AM49" s="78">
        <f>[6]U66!AN43</f>
        <v>348.7191964770409</v>
      </c>
      <c r="AN49" s="78">
        <f>[6]U66!AO43</f>
        <v>16.924765793746182</v>
      </c>
      <c r="AO49" s="78">
        <f>[6]U66!AP43</f>
        <v>73.754668782411954</v>
      </c>
      <c r="AP49" s="78">
        <f>[6]U66!AQ43</f>
        <v>7674.3923802465542</v>
      </c>
      <c r="AQ49" s="78">
        <f>[6]U66!AR43</f>
        <v>71.55536777299082</v>
      </c>
      <c r="AR49" s="78">
        <f>[6]U66!AS43</f>
        <v>4567.3968584603945</v>
      </c>
      <c r="AS49" s="78">
        <f>[6]U66!AT43</f>
        <v>1632.9666859952601</v>
      </c>
      <c r="AT49" s="78">
        <f>[6]U66!AU43</f>
        <v>15.281961465662295</v>
      </c>
      <c r="AU49" s="78">
        <f>[6]U66!AV43+[6]U66!AW43</f>
        <v>387.47585261616979</v>
      </c>
      <c r="AV49" s="78">
        <f>[6]U66!AX43</f>
        <v>467.64064395867405</v>
      </c>
      <c r="AW49" s="78">
        <f>[6]U66!AY43</f>
        <v>141.3987890842948</v>
      </c>
      <c r="AX49" s="78">
        <f>[6]U66!AZ43</f>
        <v>1.8101627325912848</v>
      </c>
      <c r="AY49" s="78">
        <f>[6]U66!BA43</f>
        <v>131.10438731451012</v>
      </c>
      <c r="AZ49" s="78">
        <f>[6]U66!BB43</f>
        <v>14.743649937657784</v>
      </c>
      <c r="BA49" s="78">
        <f>[6]U66!BC43</f>
        <v>1.6698631549262493</v>
      </c>
      <c r="BB49" s="78">
        <f>[6]U66!BD43</f>
        <v>58.934896076737601</v>
      </c>
      <c r="BC49" s="78">
        <f>[6]U66!BE43</f>
        <v>2623.9566826097043</v>
      </c>
      <c r="BD49" s="78">
        <f>[6]U66!BF43</f>
        <v>65.811320572441389</v>
      </c>
      <c r="BE49" s="78">
        <f>[6]U66!BG43</f>
        <v>154.21387461641103</v>
      </c>
      <c r="BF49" s="78">
        <f>[6]U66!BH43</f>
        <v>19.199704920592144</v>
      </c>
      <c r="BG49" s="78">
        <f>[6]U66!BI43</f>
        <v>110.57775558406912</v>
      </c>
      <c r="BH49" s="78">
        <f>[6]U66!BJ43</f>
        <v>2.703859896859715</v>
      </c>
      <c r="BI49" s="78">
        <f>[6]U66!BK43</f>
        <v>276.81920182340571</v>
      </c>
      <c r="BJ49" s="78">
        <f>[6]U66!BL43</f>
        <v>14.806556548508786</v>
      </c>
      <c r="BK49" s="78">
        <f>[6]U66!BM43</f>
        <v>814.07769916695497</v>
      </c>
      <c r="BL49" s="78">
        <f>[6]U66!BN43</f>
        <v>4.7733525001443651</v>
      </c>
      <c r="BM49" s="78">
        <f>[6]U66!BO43</f>
        <v>170.8919064299001</v>
      </c>
      <c r="BN49" s="78">
        <f>[6]U66!BP43</f>
        <v>0</v>
      </c>
      <c r="BO49" s="78">
        <f>[6]U66!BQ43</f>
        <v>0</v>
      </c>
      <c r="BP49" s="120">
        <f t="shared" si="0"/>
        <v>27430.723003134484</v>
      </c>
      <c r="BQ49" s="121">
        <f>[6]U66!BS43</f>
        <v>33672.116079842759</v>
      </c>
      <c r="BR49" s="121">
        <f>[6]U66!BT43</f>
        <v>0</v>
      </c>
      <c r="BS49" s="120">
        <f t="shared" si="1"/>
        <v>33672.116079842759</v>
      </c>
      <c r="BT49" s="121">
        <f>[6]U66!BV43</f>
        <v>0</v>
      </c>
      <c r="BU49" s="121">
        <f>[6]U66!BW43</f>
        <v>0</v>
      </c>
      <c r="BV49" s="120">
        <f t="shared" si="2"/>
        <v>0</v>
      </c>
      <c r="BW49" s="121">
        <f>[6]U66!BY43</f>
        <v>25717.621891849532</v>
      </c>
      <c r="BX49" s="120">
        <f t="shared" si="3"/>
        <v>59389.737971692288</v>
      </c>
      <c r="BY49" s="122">
        <f t="shared" si="4"/>
        <v>86820.460974826769</v>
      </c>
      <c r="BZ49" s="100"/>
      <c r="CA49" s="100"/>
      <c r="CB49" s="83"/>
    </row>
    <row r="50" spans="1:80" ht="14.25" customHeight="1">
      <c r="A50" s="32" t="s">
        <v>445</v>
      </c>
      <c r="B50" s="86" t="s">
        <v>377</v>
      </c>
      <c r="C50" s="85" t="s">
        <v>64</v>
      </c>
      <c r="D50" s="78">
        <f>[6]U66!E44</f>
        <v>0</v>
      </c>
      <c r="E50" s="78">
        <f>[6]U66!F44</f>
        <v>0</v>
      </c>
      <c r="F50" s="78">
        <f>[6]U66!G44</f>
        <v>0</v>
      </c>
      <c r="G50" s="78">
        <f>[6]U66!H44</f>
        <v>7.4685967799147779</v>
      </c>
      <c r="H50" s="78">
        <f>[6]U66!I44</f>
        <v>2.6099208151174751</v>
      </c>
      <c r="I50" s="78">
        <f>[6]U66!J44</f>
        <v>133.9421044843254</v>
      </c>
      <c r="J50" s="78">
        <f>[6]U66!K44</f>
        <v>1.5110134415296478E-3</v>
      </c>
      <c r="K50" s="78">
        <f>[6]U66!L44</f>
        <v>0.89841975851363409</v>
      </c>
      <c r="L50" s="78">
        <f>[6]U66!M44</f>
        <v>33.217710093062088</v>
      </c>
      <c r="M50" s="78">
        <f>[6]U66!N44</f>
        <v>5.8126594993002543E-3</v>
      </c>
      <c r="N50" s="78">
        <f>[6]U66!O44</f>
        <v>0.92856221543539208</v>
      </c>
      <c r="O50" s="78">
        <f>[6]U66!P44</f>
        <v>0</v>
      </c>
      <c r="P50" s="78">
        <f>[6]U66!Q44</f>
        <v>2.5483570212893927E-4</v>
      </c>
      <c r="Q50" s="78">
        <f>[6]U66!R44</f>
        <v>0.77104744090069244</v>
      </c>
      <c r="R50" s="78">
        <f>[6]U66!S44</f>
        <v>0</v>
      </c>
      <c r="S50" s="78">
        <f>[6]U66!T44</f>
        <v>20.485385858925056</v>
      </c>
      <c r="T50" s="78">
        <f>[6]U66!U44</f>
        <v>0</v>
      </c>
      <c r="U50" s="78">
        <f>[6]U66!V44</f>
        <v>0</v>
      </c>
      <c r="V50" s="78">
        <f>[6]U66!W44</f>
        <v>5.8528702077565606</v>
      </c>
      <c r="W50" s="78">
        <f>[6]U66!X44</f>
        <v>7.2540766095235396</v>
      </c>
      <c r="X50" s="78">
        <f>[6]U66!Y44</f>
        <v>0.21690091346463666</v>
      </c>
      <c r="Y50" s="78">
        <f>[6]U66!Z44</f>
        <v>4.2061306885242837</v>
      </c>
      <c r="Z50" s="78">
        <f>[6]U66!AA44</f>
        <v>0.262737355991504</v>
      </c>
      <c r="AA50" s="78">
        <f>[6]U66!AB44</f>
        <v>4.1087540553471724</v>
      </c>
      <c r="AB50" s="78">
        <f>[6]U66!AC44</f>
        <v>0</v>
      </c>
      <c r="AC50" s="78">
        <f>[6]U66!AD44</f>
        <v>2.0848500629784553E-2</v>
      </c>
      <c r="AD50" s="78">
        <f>[6]U66!AE44</f>
        <v>22.287247688269744</v>
      </c>
      <c r="AE50" s="78">
        <f>[6]U66!AF44</f>
        <v>0.22495795249365086</v>
      </c>
      <c r="AF50" s="78">
        <f>[6]U66!AG44</f>
        <v>14.780408313463973</v>
      </c>
      <c r="AG50" s="78">
        <f>[6]U66!AH44</f>
        <v>1.7576256648334618</v>
      </c>
      <c r="AH50" s="78">
        <f>[6]U66!AI44</f>
        <v>2.6739619982838905</v>
      </c>
      <c r="AI50" s="78">
        <f>[6]U66!AJ44</f>
        <v>0</v>
      </c>
      <c r="AJ50" s="78">
        <f>[6]U66!AK44</f>
        <v>9.9374467213047629E-2</v>
      </c>
      <c r="AK50" s="78">
        <f>[6]U66!AL44</f>
        <v>24.97273833740002</v>
      </c>
      <c r="AL50" s="78">
        <f>[6]U66!AM44</f>
        <v>0</v>
      </c>
      <c r="AM50" s="78">
        <f>[6]U66!AN44</f>
        <v>15.52117900275169</v>
      </c>
      <c r="AN50" s="78">
        <f>[6]U66!AO44</f>
        <v>0.78478263892262434</v>
      </c>
      <c r="AO50" s="78">
        <f>[6]U66!AP44</f>
        <v>2.8972026555821109</v>
      </c>
      <c r="AP50" s="78">
        <f>[6]U66!AQ44</f>
        <v>966.36458080831096</v>
      </c>
      <c r="AQ50" s="78">
        <f>[6]U66!AR44</f>
        <v>717.49904921328687</v>
      </c>
      <c r="AR50" s="78">
        <f>[6]U66!AS44</f>
        <v>855.69384783617363</v>
      </c>
      <c r="AS50" s="78">
        <f>[6]U66!AT44</f>
        <v>290.91088880287981</v>
      </c>
      <c r="AT50" s="78">
        <f>[6]U66!AU44</f>
        <v>2.7224611376108818</v>
      </c>
      <c r="AU50" s="78">
        <f>[6]U66!AV44+[6]U66!AW44</f>
        <v>12.88575361562537</v>
      </c>
      <c r="AV50" s="78">
        <f>[6]U66!AX44</f>
        <v>29.396417354611224</v>
      </c>
      <c r="AW50" s="78">
        <f>[6]U66!AY44</f>
        <v>42.512470855675545</v>
      </c>
      <c r="AX50" s="78">
        <f>[6]U66!AZ44</f>
        <v>1.2320944943673843E-3</v>
      </c>
      <c r="AY50" s="78">
        <f>[6]U66!BA44</f>
        <v>12.923188693747909</v>
      </c>
      <c r="AZ50" s="78">
        <f>[6]U66!BB44</f>
        <v>0.60185372762563394</v>
      </c>
      <c r="BA50" s="78">
        <f>[6]U66!BC44</f>
        <v>7.4730911065853337E-3</v>
      </c>
      <c r="BB50" s="78">
        <f>[6]U66!BD44</f>
        <v>9.6132943281961865</v>
      </c>
      <c r="BC50" s="78">
        <f>[6]U66!BE44</f>
        <v>147.84642203050998</v>
      </c>
      <c r="BD50" s="78">
        <f>[6]U66!BF44</f>
        <v>2.7882237871401703</v>
      </c>
      <c r="BE50" s="78">
        <f>[6]U66!BG44</f>
        <v>0</v>
      </c>
      <c r="BF50" s="78">
        <f>[6]U66!BH44</f>
        <v>0.27411566641165325</v>
      </c>
      <c r="BG50" s="78">
        <f>[6]U66!BI44</f>
        <v>20.940832042591328</v>
      </c>
      <c r="BH50" s="78">
        <f>[6]U66!BJ44</f>
        <v>7.6834564626508076E-2</v>
      </c>
      <c r="BI50" s="78">
        <f>[6]U66!BK44</f>
        <v>7.7605191744518915</v>
      </c>
      <c r="BJ50" s="78">
        <f>[6]U66!BL44</f>
        <v>0.54292437840015095</v>
      </c>
      <c r="BK50" s="78">
        <f>[6]U66!BM44</f>
        <v>57.864790458616888</v>
      </c>
      <c r="BL50" s="78">
        <f>[6]U66!BN44</f>
        <v>1.3788187067451463</v>
      </c>
      <c r="BM50" s="78">
        <f>[6]U66!BO44</f>
        <v>1.3067721221181329E-2</v>
      </c>
      <c r="BN50" s="78">
        <f>[6]U66!BP44</f>
        <v>0</v>
      </c>
      <c r="BO50" s="78">
        <f>[6]U66!BQ44</f>
        <v>0</v>
      </c>
      <c r="BP50" s="120">
        <f t="shared" si="0"/>
        <v>3488.8701830953487</v>
      </c>
      <c r="BQ50" s="121">
        <f>[6]U66!BS44</f>
        <v>0</v>
      </c>
      <c r="BR50" s="121">
        <f>[6]U66!BT44</f>
        <v>0</v>
      </c>
      <c r="BS50" s="120">
        <f t="shared" si="1"/>
        <v>0</v>
      </c>
      <c r="BT50" s="121">
        <f>[6]U66!BV44</f>
        <v>18390.605214028739</v>
      </c>
      <c r="BU50" s="121">
        <f>[6]U66!BW44</f>
        <v>0</v>
      </c>
      <c r="BV50" s="120">
        <f t="shared" si="2"/>
        <v>18390.605214028739</v>
      </c>
      <c r="BW50" s="121">
        <f>[6]U66!BY44</f>
        <v>33128.656051473721</v>
      </c>
      <c r="BX50" s="120">
        <f t="shared" si="3"/>
        <v>51519.261265502457</v>
      </c>
      <c r="BY50" s="122">
        <f t="shared" si="4"/>
        <v>55008.131448597807</v>
      </c>
      <c r="BZ50" s="100"/>
      <c r="CA50" s="100"/>
      <c r="CB50" s="83"/>
    </row>
    <row r="51" spans="1:80" ht="14.25" customHeight="1">
      <c r="A51" s="32" t="s">
        <v>446</v>
      </c>
      <c r="B51" s="86" t="s">
        <v>347</v>
      </c>
      <c r="C51" s="86" t="s">
        <v>147</v>
      </c>
      <c r="D51" s="78">
        <f>[6]U66!E45+[6]U66!E47</f>
        <v>326.89282903430365</v>
      </c>
      <c r="E51" s="78">
        <f>[6]U66!F45+[6]U66!F47</f>
        <v>4.3112293317182502</v>
      </c>
      <c r="F51" s="78">
        <f>[6]U66!G45+[6]U66!G47</f>
        <v>6.549489045310243</v>
      </c>
      <c r="G51" s="78">
        <f>[6]U66!H45+[6]U66!H47</f>
        <v>342.07316164977965</v>
      </c>
      <c r="H51" s="78">
        <f>[6]U66!I45+[6]U66!I47</f>
        <v>819.91486366794243</v>
      </c>
      <c r="I51" s="78">
        <f>[6]U66!J45+[6]U66!J47</f>
        <v>1297.2375035611631</v>
      </c>
      <c r="J51" s="78">
        <f>[6]U66!K45+[6]U66!K47</f>
        <v>90.312301750240351</v>
      </c>
      <c r="K51" s="78">
        <f>[6]U66!L45+[6]U66!L47</f>
        <v>80.414507690056425</v>
      </c>
      <c r="L51" s="78">
        <f>[6]U66!M45+[6]U66!M47</f>
        <v>79.39139361436915</v>
      </c>
      <c r="M51" s="78">
        <f>[6]U66!N45+[6]U66!N47</f>
        <v>9.092830300221717</v>
      </c>
      <c r="N51" s="78">
        <f>[6]U66!O45+[6]U66!O47</f>
        <v>27.697273621060731</v>
      </c>
      <c r="O51" s="78">
        <f>[6]U66!P45+[6]U66!P47</f>
        <v>16.422934496589765</v>
      </c>
      <c r="P51" s="78">
        <f>[6]U66!Q45+[6]U66!Q47</f>
        <v>61.200958104405949</v>
      </c>
      <c r="Q51" s="78">
        <f>[6]U66!R45+[6]U66!R47</f>
        <v>380.71987114194712</v>
      </c>
      <c r="R51" s="78">
        <f>[6]U66!S45+[6]U66!S47</f>
        <v>250.88031410785612</v>
      </c>
      <c r="S51" s="78">
        <f>[6]U66!T45+[6]U66!T47</f>
        <v>1789.9657089584707</v>
      </c>
      <c r="T51" s="78">
        <f>[6]U66!U45+[6]U66!U47</f>
        <v>4.0933777546496524</v>
      </c>
      <c r="U51" s="78">
        <f>[6]U66!V45+[6]U66!V47</f>
        <v>64.569311385222946</v>
      </c>
      <c r="V51" s="78">
        <f>[6]U66!W45+[6]U66!W47</f>
        <v>35.648895400653068</v>
      </c>
      <c r="W51" s="78">
        <f>[6]U66!X45+[6]U66!X47</f>
        <v>44.749235831995193</v>
      </c>
      <c r="X51" s="78">
        <f>[6]U66!Y45+[6]U66!Y47</f>
        <v>1.5818005332672997</v>
      </c>
      <c r="Y51" s="78">
        <f>[6]U66!Z45+[6]U66!Z47</f>
        <v>190.88421264802901</v>
      </c>
      <c r="Z51" s="78">
        <f>[6]U66!AA45+[6]U66!AA47</f>
        <v>54.743153619090116</v>
      </c>
      <c r="AA51" s="78">
        <f>[6]U66!AB45+[6]U66!AB47</f>
        <v>2444.9633071898661</v>
      </c>
      <c r="AB51" s="78">
        <f>[6]U66!AC45+[6]U66!AC47</f>
        <v>4.1875358980761419</v>
      </c>
      <c r="AC51" s="78">
        <f>[6]U66!AD45+[6]U66!AD47</f>
        <v>155.63812844839649</v>
      </c>
      <c r="AD51" s="78">
        <f>[6]U66!AE45+[6]U66!AE47</f>
        <v>4393.4932055249456</v>
      </c>
      <c r="AE51" s="78">
        <f>[6]U66!AF45+[6]U66!AF47</f>
        <v>857.05604034250052</v>
      </c>
      <c r="AF51" s="78">
        <f>[6]U66!AG45+[6]U66!AG47</f>
        <v>4694.0027441213515</v>
      </c>
      <c r="AG51" s="78">
        <f>[6]U66!AH45+[6]U66!AH47</f>
        <v>3108.5280983199123</v>
      </c>
      <c r="AH51" s="78">
        <f>[6]U66!AI45+[6]U66!AI47</f>
        <v>521.61293986129044</v>
      </c>
      <c r="AI51" s="78">
        <f>[6]U66!AJ45+[6]U66!AJ47</f>
        <v>28.688005172224361</v>
      </c>
      <c r="AJ51" s="78">
        <f>[6]U66!AK45+[6]U66!AK47</f>
        <v>34.431308021061042</v>
      </c>
      <c r="AK51" s="78">
        <f>[6]U66!AL45+[6]U66!AL47</f>
        <v>299.92958187356447</v>
      </c>
      <c r="AL51" s="78">
        <f>[6]U66!AM45+[6]U66!AM47</f>
        <v>54.987498454986493</v>
      </c>
      <c r="AM51" s="78">
        <f>[6]U66!AN45+[6]U66!AN47</f>
        <v>2066.7578994388268</v>
      </c>
      <c r="AN51" s="78">
        <f>[6]U66!AO45+[6]U66!AO47</f>
        <v>12.832306840304664</v>
      </c>
      <c r="AO51" s="78">
        <f>[6]U66!AP45+[6]U66!AP47</f>
        <v>60.731685485730388</v>
      </c>
      <c r="AP51" s="78">
        <f>[6]U66!AQ45+[6]U66!AQ47</f>
        <v>238.64700500381366</v>
      </c>
      <c r="AQ51" s="78">
        <f>[6]U66!AR45+[6]U66!AR47</f>
        <v>130.90971504659706</v>
      </c>
      <c r="AR51" s="78">
        <f>[6]U66!AS45+[6]U66!AS47</f>
        <v>4834.1979304331217</v>
      </c>
      <c r="AS51" s="78">
        <f>[6]U66!AT45+[6]U66!AT47</f>
        <v>474.40570771108895</v>
      </c>
      <c r="AT51" s="78">
        <f>[6]U66!AU45+[6]U66!AU47</f>
        <v>0.99145410056232475</v>
      </c>
      <c r="AU51" s="78">
        <f>[6]U66!$AV$45+[6]U66!$AW$45+[6]U66!$AV$47+[6]U66!$AW$47</f>
        <v>8610.6956903480714</v>
      </c>
      <c r="AV51" s="78">
        <f>[6]U66!AX45+[6]U66!AX47</f>
        <v>111.77149398443248</v>
      </c>
      <c r="AW51" s="78">
        <f>[6]U66!AY45+[6]U66!AY47</f>
        <v>86.032873016909036</v>
      </c>
      <c r="AX51" s="78">
        <f>[6]U66!AZ45+[6]U66!AZ47</f>
        <v>2.0553128270483749</v>
      </c>
      <c r="AY51" s="78">
        <f>[6]U66!BA45+[6]U66!BA47</f>
        <v>31.023921836698833</v>
      </c>
      <c r="AZ51" s="78">
        <f>[6]U66!BB45+[6]U66!BB47</f>
        <v>103.60622855686533</v>
      </c>
      <c r="BA51" s="78">
        <f>[6]U66!BC45+[6]U66!BC47</f>
        <v>21.265925895538444</v>
      </c>
      <c r="BB51" s="78">
        <f>[6]U66!BD45+[6]U66!BD47</f>
        <v>2.3576485778053922</v>
      </c>
      <c r="BC51" s="78">
        <f>[6]U66!BE45+[6]U66!BE47</f>
        <v>332.97872512889228</v>
      </c>
      <c r="BD51" s="78">
        <f>[6]U66!BF45+[6]U66!BF47</f>
        <v>115.875877372687</v>
      </c>
      <c r="BE51" s="78">
        <f>[6]U66!BG45+[6]U66!BG47</f>
        <v>1014.9746145806321</v>
      </c>
      <c r="BF51" s="78">
        <f>[6]U66!BH45+[6]U66!BH47</f>
        <v>311.42471287554145</v>
      </c>
      <c r="BG51" s="78">
        <f>[6]U66!BI45+[6]U66!BI47</f>
        <v>395.67744906949798</v>
      </c>
      <c r="BH51" s="78">
        <f>[6]U66!BJ45+[6]U66!BJ47</f>
        <v>5.4231068292966782</v>
      </c>
      <c r="BI51" s="78">
        <f>[6]U66!BK45+[6]U66!BK47</f>
        <v>122.55375336316814</v>
      </c>
      <c r="BJ51" s="78">
        <f>[6]U66!BL45+[6]U66!BL47</f>
        <v>42.148972807365233</v>
      </c>
      <c r="BK51" s="78">
        <f>[6]U66!BM45+[6]U66!BM47</f>
        <v>270.45577713495732</v>
      </c>
      <c r="BL51" s="78">
        <f>[6]U66!BN45+[6]U66!BN47</f>
        <v>377.07678109412348</v>
      </c>
      <c r="BM51" s="78">
        <f>[6]U66!BO45+[6]U66!BO47</f>
        <v>848.4725577730577</v>
      </c>
      <c r="BN51" s="78">
        <f>[6]U66!BP45+[6]U66!BP47</f>
        <v>20.013764770553358</v>
      </c>
      <c r="BO51" s="78">
        <f>[6]U66!BQ45+[6]U66!BQ47</f>
        <v>0</v>
      </c>
      <c r="BP51" s="120">
        <f t="shared" si="0"/>
        <v>43222.224442379695</v>
      </c>
      <c r="BQ51" s="78">
        <f>[6]U66!BS45+[6]U66!BS47</f>
        <v>13283.090931946695</v>
      </c>
      <c r="BR51" s="78">
        <f>[6]U66!BT45+[6]U66!BT47</f>
        <v>123.717376</v>
      </c>
      <c r="BS51" s="120">
        <f t="shared" si="1"/>
        <v>13406.808307946696</v>
      </c>
      <c r="BT51" s="78">
        <f>[6]U66!BV45+[6]U66!BV47</f>
        <v>0</v>
      </c>
      <c r="BU51" s="78">
        <f>[6]U66!BW45+[6]U66!BW47</f>
        <v>0</v>
      </c>
      <c r="BV51" s="120">
        <f t="shared" si="2"/>
        <v>0</v>
      </c>
      <c r="BW51" s="121">
        <f>[6]U66!$BY$45+[6]U66!$BY$47</f>
        <v>18956.766129062231</v>
      </c>
      <c r="BX51" s="120">
        <f t="shared" si="3"/>
        <v>32363.574437008927</v>
      </c>
      <c r="BY51" s="122">
        <f t="shared" si="4"/>
        <v>75585.798879388618</v>
      </c>
      <c r="BZ51" s="100"/>
      <c r="CA51" s="100"/>
      <c r="CB51" s="83"/>
    </row>
    <row r="52" spans="1:80" ht="14.25" customHeight="1">
      <c r="A52" s="32" t="s">
        <v>447</v>
      </c>
      <c r="B52" s="86" t="s">
        <v>378</v>
      </c>
      <c r="C52" s="86" t="s">
        <v>148</v>
      </c>
      <c r="D52" s="78">
        <f>[6]U66!$E46</f>
        <v>0</v>
      </c>
      <c r="E52" s="78">
        <f>[6]U66!F46</f>
        <v>0</v>
      </c>
      <c r="F52" s="78">
        <f>[6]U66!G46</f>
        <v>0</v>
      </c>
      <c r="G52" s="78">
        <f>[6]U66!H46</f>
        <v>69.572533876037326</v>
      </c>
      <c r="H52" s="78">
        <f>[6]U66!I46</f>
        <v>155.84072736151285</v>
      </c>
      <c r="I52" s="78">
        <f>[6]U66!J46</f>
        <v>201.23217147390648</v>
      </c>
      <c r="J52" s="78">
        <f>[6]U66!K46</f>
        <v>0.79114788154492122</v>
      </c>
      <c r="K52" s="78">
        <f>[6]U66!L46</f>
        <v>23.352018816195198</v>
      </c>
      <c r="L52" s="78">
        <f>[6]U66!M46</f>
        <v>3.209385828382592</v>
      </c>
      <c r="M52" s="78">
        <f>[6]U66!N46</f>
        <v>0</v>
      </c>
      <c r="N52" s="78">
        <f>[6]U66!O46</f>
        <v>12.963200704333754</v>
      </c>
      <c r="O52" s="78">
        <f>[6]U66!P46</f>
        <v>0.28947237268507053</v>
      </c>
      <c r="P52" s="78">
        <f>[6]U66!Q46</f>
        <v>3.6353113061748581</v>
      </c>
      <c r="Q52" s="78">
        <f>[6]U66!R46</f>
        <v>44.221388596828469</v>
      </c>
      <c r="R52" s="78">
        <f>[6]U66!S46</f>
        <v>0.82088368088486152</v>
      </c>
      <c r="S52" s="78">
        <f>[6]U66!T46</f>
        <v>49.690021339006677</v>
      </c>
      <c r="T52" s="78">
        <f>[6]U66!U46</f>
        <v>0</v>
      </c>
      <c r="U52" s="78">
        <f>[6]U66!V46</f>
        <v>0.40650397616902784</v>
      </c>
      <c r="V52" s="78">
        <f>[6]U66!W46</f>
        <v>1.7073290044245406</v>
      </c>
      <c r="W52" s="78">
        <f>[6]U66!X46</f>
        <v>0.60839009903941943</v>
      </c>
      <c r="X52" s="78">
        <f>[6]U66!Y46</f>
        <v>0</v>
      </c>
      <c r="Y52" s="78">
        <f>[6]U66!Z46</f>
        <v>7.256068132984784</v>
      </c>
      <c r="Z52" s="78">
        <f>[6]U66!AA46</f>
        <v>4.995404069180478</v>
      </c>
      <c r="AA52" s="78">
        <f>[6]U66!AB46</f>
        <v>0</v>
      </c>
      <c r="AB52" s="78">
        <f>[6]U66!AC46</f>
        <v>2.7775250954542168</v>
      </c>
      <c r="AC52" s="78">
        <f>[6]U66!AD46</f>
        <v>3.1118490422983318</v>
      </c>
      <c r="AD52" s="78">
        <f>[6]U66!AE46</f>
        <v>384.87962362958905</v>
      </c>
      <c r="AE52" s="78">
        <f>[6]U66!AF46</f>
        <v>44.361698797710361</v>
      </c>
      <c r="AF52" s="78">
        <f>[6]U66!AG46</f>
        <v>965.77244704843679</v>
      </c>
      <c r="AG52" s="78">
        <f>[6]U66!AH46</f>
        <v>374.08675832526848</v>
      </c>
      <c r="AH52" s="78">
        <f>[6]U66!AI46</f>
        <v>180.15133847339033</v>
      </c>
      <c r="AI52" s="78">
        <f>[6]U66!AJ46</f>
        <v>25.841528946828078</v>
      </c>
      <c r="AJ52" s="78">
        <f>[6]U66!AK46</f>
        <v>0</v>
      </c>
      <c r="AK52" s="78">
        <f>[6]U66!AL46</f>
        <v>162.27174554366897</v>
      </c>
      <c r="AL52" s="78">
        <f>[6]U66!AM46</f>
        <v>4.7320195852354869</v>
      </c>
      <c r="AM52" s="78">
        <f>[6]U66!AN46</f>
        <v>137.96353828372892</v>
      </c>
      <c r="AN52" s="78">
        <f>[6]U66!AO46</f>
        <v>1.1122679923452421</v>
      </c>
      <c r="AO52" s="78">
        <f>[6]U66!AP46</f>
        <v>19.871504695570984</v>
      </c>
      <c r="AP52" s="78">
        <f>[6]U66!AQ46</f>
        <v>5.6798862251847995</v>
      </c>
      <c r="AQ52" s="78">
        <f>[6]U66!AR46</f>
        <v>11.981962037962356</v>
      </c>
      <c r="AR52" s="78">
        <f>[6]U66!AS46</f>
        <v>3698.2736481276015</v>
      </c>
      <c r="AS52" s="78">
        <f>[6]U66!AT46</f>
        <v>433.38596815146383</v>
      </c>
      <c r="AT52" s="78">
        <f>[6]U66!AU46</f>
        <v>0</v>
      </c>
      <c r="AU52" s="78">
        <f>[6]U66!$AV$46+[6]U66!$AW$46</f>
        <v>43.41863357052199</v>
      </c>
      <c r="AV52" s="78">
        <f>[6]U66!AX46</f>
        <v>69.892270575111496</v>
      </c>
      <c r="AW52" s="78">
        <f>[6]U66!AY46</f>
        <v>25.441329957824543</v>
      </c>
      <c r="AX52" s="78">
        <f>[6]U66!AZ46</f>
        <v>0.91391995184707497</v>
      </c>
      <c r="AY52" s="78">
        <f>[6]U66!BA46</f>
        <v>10.331588101233717</v>
      </c>
      <c r="AZ52" s="78">
        <f>[6]U66!BB46</f>
        <v>1.0224827498505806</v>
      </c>
      <c r="BA52" s="78">
        <f>[6]U66!BC46</f>
        <v>27.554824180517944</v>
      </c>
      <c r="BB52" s="78">
        <f>[6]U66!BD46</f>
        <v>0</v>
      </c>
      <c r="BC52" s="78">
        <f>[6]U66!BE46</f>
        <v>59.363394299457248</v>
      </c>
      <c r="BD52" s="78">
        <f>[6]U66!BF46</f>
        <v>21.311739406728805</v>
      </c>
      <c r="BE52" s="78">
        <f>[6]U66!BG46</f>
        <v>2.018644582650297</v>
      </c>
      <c r="BF52" s="78">
        <f>[6]U66!BH46</f>
        <v>34.816932580452487</v>
      </c>
      <c r="BG52" s="78">
        <f>[6]U66!BI46</f>
        <v>55.330652553336897</v>
      </c>
      <c r="BH52" s="78">
        <f>[6]U66!BJ46</f>
        <v>4.1244522894976182E-2</v>
      </c>
      <c r="BI52" s="78">
        <f>[6]U66!BK46</f>
        <v>276.84721083864105</v>
      </c>
      <c r="BJ52" s="78">
        <f>[6]U66!BL46</f>
        <v>0.61112094259087191</v>
      </c>
      <c r="BK52" s="78">
        <f>[6]U66!BM46</f>
        <v>0</v>
      </c>
      <c r="BL52" s="78">
        <f>[6]U66!BN46</f>
        <v>0.72795116423324169</v>
      </c>
      <c r="BM52" s="78">
        <f>[6]U66!BO46</f>
        <v>1.1443350923612503</v>
      </c>
      <c r="BN52" s="78">
        <f>[6]U66!BP46</f>
        <v>0</v>
      </c>
      <c r="BO52" s="78">
        <f>[6]U66!BQ46</f>
        <v>0</v>
      </c>
      <c r="BP52" s="120">
        <f t="shared" si="0"/>
        <v>7667.6355435912837</v>
      </c>
      <c r="BQ52" s="78">
        <f>[6]U66!BS46</f>
        <v>8929.4344878405645</v>
      </c>
      <c r="BR52" s="78">
        <f>[6]U66!BT46</f>
        <v>0</v>
      </c>
      <c r="BS52" s="120">
        <f t="shared" si="1"/>
        <v>8929.4344878405645</v>
      </c>
      <c r="BT52" s="78">
        <f>[6]U66!BV46</f>
        <v>0</v>
      </c>
      <c r="BU52" s="78">
        <f>[7]U66!BW46</f>
        <v>0</v>
      </c>
      <c r="BV52" s="120">
        <f t="shared" si="2"/>
        <v>0</v>
      </c>
      <c r="BW52" s="121">
        <f>[6]U66!$BY$46</f>
        <v>10055.903119818837</v>
      </c>
      <c r="BX52" s="120">
        <f t="shared" si="3"/>
        <v>18985.3376076594</v>
      </c>
      <c r="BY52" s="122">
        <f t="shared" si="4"/>
        <v>26652.973151250684</v>
      </c>
      <c r="BZ52" s="100"/>
      <c r="CA52" s="100"/>
      <c r="CB52" s="83"/>
    </row>
    <row r="53" spans="1:80" ht="14.25" customHeight="1">
      <c r="A53" s="32" t="s">
        <v>448</v>
      </c>
      <c r="B53" s="86" t="s">
        <v>348</v>
      </c>
      <c r="C53" s="86" t="s">
        <v>149</v>
      </c>
      <c r="D53" s="78">
        <f>[6]U66!E48</f>
        <v>0</v>
      </c>
      <c r="E53" s="78">
        <f>[6]U66!F48</f>
        <v>9.1137773569028496E-2</v>
      </c>
      <c r="F53" s="78">
        <f>[6]U66!G48</f>
        <v>0</v>
      </c>
      <c r="G53" s="78">
        <f>[6]U66!H48</f>
        <v>14.899578450161082</v>
      </c>
      <c r="H53" s="78">
        <f>[6]U66!I48</f>
        <v>0.73732331387357231</v>
      </c>
      <c r="I53" s="78">
        <f>[6]U66!J48</f>
        <v>52.011704412715972</v>
      </c>
      <c r="J53" s="78">
        <f>[6]U66!K48</f>
        <v>6.0084727124254053E-4</v>
      </c>
      <c r="K53" s="78">
        <f>[6]U66!L48</f>
        <v>1.6324488944103424</v>
      </c>
      <c r="L53" s="78">
        <f>[6]U66!M48</f>
        <v>3.1595524177374684E-2</v>
      </c>
      <c r="M53" s="78">
        <f>[6]U66!N48</f>
        <v>1.8059166997687219E-2</v>
      </c>
      <c r="N53" s="78">
        <f>[6]U66!O48</f>
        <v>7.5723386270466708E-2</v>
      </c>
      <c r="O53" s="78">
        <f>[6]U66!P48</f>
        <v>0.10037692439992683</v>
      </c>
      <c r="P53" s="78">
        <f>[6]U66!Q48</f>
        <v>9.6814138220586085E-2</v>
      </c>
      <c r="Q53" s="78">
        <f>[6]U66!R48</f>
        <v>2.1083357379013852</v>
      </c>
      <c r="R53" s="78">
        <f>[6]U66!S48</f>
        <v>1.8968133818560603E-2</v>
      </c>
      <c r="S53" s="78">
        <f>[6]U66!T48</f>
        <v>129.14926033221258</v>
      </c>
      <c r="T53" s="78">
        <f>[6]U66!U48</f>
        <v>4.1055732049679584E-2</v>
      </c>
      <c r="U53" s="78">
        <f>[6]U66!V48</f>
        <v>4.3784058884014243</v>
      </c>
      <c r="V53" s="78">
        <f>[6]U66!W48</f>
        <v>0</v>
      </c>
      <c r="W53" s="78">
        <f>[6]U66!X48</f>
        <v>0</v>
      </c>
      <c r="X53" s="78">
        <f>[6]U66!Y48</f>
        <v>0</v>
      </c>
      <c r="Y53" s="78">
        <f>[6]U66!Z48</f>
        <v>2.0126560755515639</v>
      </c>
      <c r="Z53" s="78">
        <f>[6]U66!AA48</f>
        <v>9.7219368633105235E-2</v>
      </c>
      <c r="AA53" s="78">
        <f>[6]U66!AB48</f>
        <v>0.5686645649479557</v>
      </c>
      <c r="AB53" s="78">
        <f>[6]U66!AC48</f>
        <v>0</v>
      </c>
      <c r="AC53" s="78">
        <f>[6]U66!AD48</f>
        <v>0.27866120516442289</v>
      </c>
      <c r="AD53" s="78">
        <f>[6]U66!AE48</f>
        <v>107.62340182015635</v>
      </c>
      <c r="AE53" s="78">
        <f>[6]U66!AF48</f>
        <v>3.8288470108576789</v>
      </c>
      <c r="AF53" s="78">
        <f>[6]U66!AG48</f>
        <v>112.96631005174122</v>
      </c>
      <c r="AG53" s="78">
        <f>[6]U66!AH48</f>
        <v>4.2135162704223639</v>
      </c>
      <c r="AH53" s="78">
        <f>[6]U66!AI48</f>
        <v>1.9678275807528289</v>
      </c>
      <c r="AI53" s="78">
        <f>[6]U66!AJ48</f>
        <v>3.7834833242319989E-2</v>
      </c>
      <c r="AJ53" s="78">
        <f>[6]U66!AK48</f>
        <v>0.44461202832228269</v>
      </c>
      <c r="AK53" s="78">
        <f>[6]U66!AL48</f>
        <v>42.250398535453435</v>
      </c>
      <c r="AL53" s="78">
        <f>[6]U66!AM48</f>
        <v>0.31676816687638731</v>
      </c>
      <c r="AM53" s="78">
        <f>[6]U66!AN48</f>
        <v>6.2478659926406888</v>
      </c>
      <c r="AN53" s="78">
        <f>[6]U66!AO48</f>
        <v>0.11265197739565155</v>
      </c>
      <c r="AO53" s="78">
        <f>[6]U66!AP48</f>
        <v>0.72128991005980914</v>
      </c>
      <c r="AP53" s="78">
        <f>[6]U66!AQ48</f>
        <v>4.8313427668776132</v>
      </c>
      <c r="AQ53" s="78">
        <f>[6]U66!AR48</f>
        <v>1.1793615845576677</v>
      </c>
      <c r="AR53" s="78">
        <f>[6]U66!AS48</f>
        <v>152.58666054268684</v>
      </c>
      <c r="AS53" s="78">
        <f>[6]U66!AT48</f>
        <v>117.8077129418926</v>
      </c>
      <c r="AT53" s="78">
        <f>[6]U66!AU48</f>
        <v>1.1014266101005818</v>
      </c>
      <c r="AU53" s="78">
        <f>[6]U66!$AV$48+[6]U66!$AW$48</f>
        <v>243.02167713608375</v>
      </c>
      <c r="AV53" s="78">
        <f>[6]U66!AX48</f>
        <v>2.9182469964348279</v>
      </c>
      <c r="AW53" s="78">
        <f>[6]U66!AY48</f>
        <v>2.802883443534359</v>
      </c>
      <c r="AX53" s="78">
        <f>[6]U66!AZ48</f>
        <v>3.0432604058338088E-5</v>
      </c>
      <c r="AY53" s="78">
        <f>[6]U66!BA48</f>
        <v>0.25212132522859432</v>
      </c>
      <c r="AZ53" s="78">
        <f>[6]U66!BB48</f>
        <v>0.39111890887516826</v>
      </c>
      <c r="BA53" s="78">
        <f>[6]U66!BC48</f>
        <v>1.5590454025935466E-2</v>
      </c>
      <c r="BB53" s="78">
        <f>[6]U66!BD48</f>
        <v>0</v>
      </c>
      <c r="BC53" s="78">
        <f>[6]U66!BE48</f>
        <v>10.582491980286735</v>
      </c>
      <c r="BD53" s="78">
        <f>[6]U66!BF48</f>
        <v>2.9575941831783705</v>
      </c>
      <c r="BE53" s="78">
        <f>[6]U66!BG48</f>
        <v>0</v>
      </c>
      <c r="BF53" s="78">
        <f>[6]U66!BH48</f>
        <v>7.0179424718004729E-2</v>
      </c>
      <c r="BG53" s="78">
        <f>[6]U66!BI48</f>
        <v>11.586347181224937</v>
      </c>
      <c r="BH53" s="78">
        <f>[6]U66!BJ48</f>
        <v>4.2509515847453876E-2</v>
      </c>
      <c r="BI53" s="78">
        <f>[6]U66!BK48</f>
        <v>5.533305866257674</v>
      </c>
      <c r="BJ53" s="78">
        <f>[6]U66!BL48</f>
        <v>0.30665945636261566</v>
      </c>
      <c r="BK53" s="78">
        <f>[6]U66!BM48</f>
        <v>9.4542400528634385</v>
      </c>
      <c r="BL53" s="78">
        <f>[6]U66!BN48</f>
        <v>0.10051124457055712</v>
      </c>
      <c r="BM53" s="78">
        <f>[6]U66!BO48</f>
        <v>7.9061328438637748</v>
      </c>
      <c r="BN53" s="78">
        <f>[6]U66!BP48</f>
        <v>0</v>
      </c>
      <c r="BO53" s="78">
        <f>[6]U66!BQ48</f>
        <v>0</v>
      </c>
      <c r="BP53" s="120">
        <f t="shared" si="0"/>
        <v>1064.5280589407448</v>
      </c>
      <c r="BQ53" s="78">
        <f>[6]U66!BS48</f>
        <v>0</v>
      </c>
      <c r="BR53" s="78">
        <f>[6]U66!BT48</f>
        <v>0</v>
      </c>
      <c r="BS53" s="120">
        <f t="shared" si="1"/>
        <v>0</v>
      </c>
      <c r="BT53" s="78">
        <f>[6]U66!BV48</f>
        <v>0</v>
      </c>
      <c r="BU53" s="78">
        <f>[7]U66!BW48</f>
        <v>0</v>
      </c>
      <c r="BV53" s="120">
        <f t="shared" si="2"/>
        <v>0</v>
      </c>
      <c r="BW53" s="121">
        <f>[6]U66!$BY$48</f>
        <v>1116.0521711249983</v>
      </c>
      <c r="BX53" s="120">
        <f t="shared" si="3"/>
        <v>1116.0521711249983</v>
      </c>
      <c r="BY53" s="122">
        <f t="shared" si="4"/>
        <v>2180.5802300657433</v>
      </c>
      <c r="BZ53" s="100"/>
      <c r="CA53" s="100"/>
      <c r="CB53" s="83"/>
    </row>
    <row r="54" spans="1:80" ht="14.25" customHeight="1">
      <c r="A54" s="32" t="s">
        <v>449</v>
      </c>
      <c r="B54" s="86" t="s">
        <v>66</v>
      </c>
      <c r="C54" s="86" t="s">
        <v>65</v>
      </c>
      <c r="D54" s="78">
        <f>[6]U66!E49+[6]U66!E50</f>
        <v>0</v>
      </c>
      <c r="E54" s="78">
        <f>[6]U66!F49+[6]U66!F50</f>
        <v>34.952485951463331</v>
      </c>
      <c r="F54" s="78">
        <f>[6]U66!G49+[6]U66!G50</f>
        <v>0.17421366996465862</v>
      </c>
      <c r="G54" s="78">
        <f>[6]U66!H49+[6]U66!H50</f>
        <v>147.12002835087185</v>
      </c>
      <c r="H54" s="78">
        <f>[6]U66!I49+[6]U66!I50</f>
        <v>17.567186149429894</v>
      </c>
      <c r="I54" s="78">
        <f>[6]U66!J49+[6]U66!J50</f>
        <v>2842.5421587954388</v>
      </c>
      <c r="J54" s="78">
        <f>[6]U66!K49+[6]U66!K50</f>
        <v>1.7944059439614232E-2</v>
      </c>
      <c r="K54" s="78">
        <f>[6]U66!L49+[6]U66!L50</f>
        <v>338.22940179493139</v>
      </c>
      <c r="L54" s="78">
        <f>[6]U66!M49+[6]U66!M50</f>
        <v>3.5476376313155837</v>
      </c>
      <c r="M54" s="78">
        <f>[6]U66!N49+[6]U66!N50</f>
        <v>6.9591566191161081E-2</v>
      </c>
      <c r="N54" s="78">
        <f>[6]U66!O49+[6]U66!O50</f>
        <v>1.8746201327178156</v>
      </c>
      <c r="O54" s="78">
        <f>[6]U66!P49+[6]U66!P50</f>
        <v>14.104967056728622</v>
      </c>
      <c r="P54" s="78">
        <f>[6]U66!Q49+[6]U66!Q50</f>
        <v>1.8365237630500399</v>
      </c>
      <c r="Q54" s="78">
        <f>[6]U66!R49+[6]U66!R50</f>
        <v>25.039414684795918</v>
      </c>
      <c r="R54" s="78">
        <f>[6]U66!S49+[6]U66!S50</f>
        <v>0.68854476269872511</v>
      </c>
      <c r="S54" s="78">
        <f>[6]U66!T49+[6]U66!T50</f>
        <v>974.99631712159078</v>
      </c>
      <c r="T54" s="78">
        <f>[6]U66!U49+[6]U66!U50</f>
        <v>116.35180094666929</v>
      </c>
      <c r="U54" s="78">
        <f>[6]U66!V49+[6]U66!V50</f>
        <v>297.44872636066481</v>
      </c>
      <c r="V54" s="78">
        <f>[6]U66!W49+[6]U66!W50</f>
        <v>341.37760842673094</v>
      </c>
      <c r="W54" s="78">
        <f>[6]U66!X49+[6]U66!X50</f>
        <v>423.10454035404422</v>
      </c>
      <c r="X54" s="78">
        <f>[6]U66!Y49+[6]U66!Y50</f>
        <v>12.651127619890811</v>
      </c>
      <c r="Y54" s="78">
        <f>[6]U66!Z49+[6]U66!Z50</f>
        <v>173.03154577487265</v>
      </c>
      <c r="Z54" s="78">
        <f>[6]U66!AA49+[6]U66!AA50</f>
        <v>9.0313707195942889</v>
      </c>
      <c r="AA54" s="78">
        <f>[6]U66!AB49+[6]U66!AB50</f>
        <v>23.261715326325021</v>
      </c>
      <c r="AB54" s="78">
        <f>[6]U66!AC49+[6]U66!AC50</f>
        <v>0</v>
      </c>
      <c r="AC54" s="78">
        <f>[6]U66!AD49+[6]U66!AD50</f>
        <v>13.173263809841551</v>
      </c>
      <c r="AD54" s="78">
        <f>[6]U66!AE49+[6]U66!AE50</f>
        <v>1319.2115959973898</v>
      </c>
      <c r="AE54" s="78">
        <f>[6]U66!AF49+[6]U66!AF50</f>
        <v>61.451995612064628</v>
      </c>
      <c r="AF54" s="78">
        <f>[6]U66!AG49+[6]U66!AG50</f>
        <v>1249.4136247074105</v>
      </c>
      <c r="AG54" s="78">
        <f>[6]U66!AH49+[6]U66!AH50</f>
        <v>273.61207903763733</v>
      </c>
      <c r="AH54" s="78">
        <f>[6]U66!AI49+[6]U66!AI50</f>
        <v>279.01257908724193</v>
      </c>
      <c r="AI54" s="78">
        <f>[6]U66!AJ49+[6]U66!AJ50</f>
        <v>2.4095210275130206E-2</v>
      </c>
      <c r="AJ54" s="78">
        <f>[6]U66!AK49+[6]U66!AK50</f>
        <v>26.184721993744471</v>
      </c>
      <c r="AK54" s="78">
        <f>[6]U66!AL49+[6]U66!AL50</f>
        <v>417.87948332785845</v>
      </c>
      <c r="AL54" s="78">
        <f>[6]U66!AM49+[6]U66!AM50</f>
        <v>38.450312061530113</v>
      </c>
      <c r="AM54" s="78">
        <f>[6]U66!AN49+[6]U66!AN50</f>
        <v>460.58789249328527</v>
      </c>
      <c r="AN54" s="78">
        <f>[6]U66!AO49+[6]U66!AO50</f>
        <v>16.5313050136192</v>
      </c>
      <c r="AO54" s="78">
        <f>[6]U66!AP49+[6]U66!AP50</f>
        <v>38.996105968405281</v>
      </c>
      <c r="AP54" s="78">
        <f>[6]U66!AQ49+[6]U66!AQ50</f>
        <v>952.63636171583744</v>
      </c>
      <c r="AQ54" s="78">
        <f>[6]U66!AR49+[6]U66!AR50</f>
        <v>103.04348846492164</v>
      </c>
      <c r="AR54" s="78">
        <f>[6]U66!AS49+[6]U66!AS50</f>
        <v>2097.4680667020179</v>
      </c>
      <c r="AS54" s="78">
        <f>[6]U66!AT49+[6]U66!AT50</f>
        <v>574.17369123694289</v>
      </c>
      <c r="AT54" s="78">
        <f>[6]U66!AU49+[6]U66!AU50</f>
        <v>5.3733499490710113</v>
      </c>
      <c r="AU54" s="78">
        <f>[6]U66!$AV$49+[6]U66!$AW$49+[6]U66!$AV$50+[6]U66!$AW$50</f>
        <v>2793.4002596532023</v>
      </c>
      <c r="AV54" s="78">
        <f>[6]U66!AX49+[6]U66!AX50</f>
        <v>344.79008039206968</v>
      </c>
      <c r="AW54" s="78">
        <f>[6]U66!AY49+[6]U66!AY50</f>
        <v>222.27224433097496</v>
      </c>
      <c r="AX54" s="78">
        <f>[6]U66!AZ49+[6]U66!AZ50</f>
        <v>20.421365877496914</v>
      </c>
      <c r="AY54" s="78">
        <f>[6]U66!BA49+[6]U66!BA50</f>
        <v>259.87426219980858</v>
      </c>
      <c r="AZ54" s="78">
        <f>[6]U66!BB49+[6]U66!BB50</f>
        <v>77.489368051926022</v>
      </c>
      <c r="BA54" s="78">
        <f>[6]U66!BC49+[6]U66!BC50</f>
        <v>6.435096216888283</v>
      </c>
      <c r="BB54" s="78">
        <f>[6]U66!BD49+[6]U66!BD50</f>
        <v>26.264530607303964</v>
      </c>
      <c r="BC54" s="78">
        <f>[6]U66!BE49+[6]U66!BE50</f>
        <v>1396.4617946081992</v>
      </c>
      <c r="BD54" s="78">
        <f>[6]U66!BF49+[6]U66!BF50</f>
        <v>116.93975251426309</v>
      </c>
      <c r="BE54" s="78">
        <f>[6]U66!BG49+[6]U66!BG50</f>
        <v>895.52299608687497</v>
      </c>
      <c r="BF54" s="78">
        <f>[6]U66!BH49+[6]U66!BH50</f>
        <v>66.458595372997522</v>
      </c>
      <c r="BG54" s="78">
        <f>[6]U66!BI49+[6]U66!BI50</f>
        <v>36.570945669439759</v>
      </c>
      <c r="BH54" s="78">
        <f>[6]U66!BJ49+[6]U66!BJ50</f>
        <v>6.2505956218121508</v>
      </c>
      <c r="BI54" s="78">
        <f>[6]U66!BK49+[6]U66!BK50</f>
        <v>148.46420803913009</v>
      </c>
      <c r="BJ54" s="78">
        <f>[6]U66!BL49+[6]U66!BL50</f>
        <v>21.813038817130341</v>
      </c>
      <c r="BK54" s="78">
        <f>[6]U66!BM49+[6]U66!BM50</f>
        <v>65.711684593216503</v>
      </c>
      <c r="BL54" s="78">
        <f>[6]U66!BN49+[6]U66!BN50</f>
        <v>12.053124269468263</v>
      </c>
      <c r="BM54" s="78">
        <f>[6]U66!BO49+[6]U66!BO50</f>
        <v>756.93186955621468</v>
      </c>
      <c r="BN54" s="78">
        <f>[6]U66!BP49+[6]U66!BP50</f>
        <v>0</v>
      </c>
      <c r="BO54" s="78">
        <f>[6]U66!BQ49+[6]U66!BQ50</f>
        <v>0</v>
      </c>
      <c r="BP54" s="120">
        <f t="shared" si="0"/>
        <v>21000.36929588694</v>
      </c>
      <c r="BQ54" s="78">
        <f>[6]U66!BS49+[6]U66!BS50</f>
        <v>121466.09733649672</v>
      </c>
      <c r="BR54" s="78">
        <f>[6]U66!BT49+[6]U66!BT50</f>
        <v>250.76880698790592</v>
      </c>
      <c r="BS54" s="120">
        <f t="shared" si="1"/>
        <v>121716.86614348463</v>
      </c>
      <c r="BT54" s="78">
        <f>[6]U66!BV49+[6]U66!BV50</f>
        <v>0</v>
      </c>
      <c r="BU54" s="78">
        <f>[6]U66!BW49+[6]U66!BW50</f>
        <v>0</v>
      </c>
      <c r="BV54" s="120">
        <f t="shared" si="2"/>
        <v>0</v>
      </c>
      <c r="BW54" s="121">
        <f>[6]U66!$BY$49+[6]U66!$BY$50</f>
        <v>0</v>
      </c>
      <c r="BX54" s="120">
        <f t="shared" si="3"/>
        <v>121716.86614348463</v>
      </c>
      <c r="BY54" s="122">
        <f t="shared" si="4"/>
        <v>142717.23543937158</v>
      </c>
      <c r="BZ54" s="100"/>
      <c r="CA54" s="100"/>
      <c r="CB54" s="83"/>
    </row>
    <row r="55" spans="1:80" ht="14.25" customHeight="1">
      <c r="A55" s="32" t="s">
        <v>450</v>
      </c>
      <c r="B55" s="86" t="s">
        <v>379</v>
      </c>
      <c r="C55" s="86" t="s">
        <v>150</v>
      </c>
      <c r="D55" s="78">
        <f>[6]U66!E51</f>
        <v>0</v>
      </c>
      <c r="E55" s="78">
        <f>[6]U66!F51</f>
        <v>11.652457644151454</v>
      </c>
      <c r="F55" s="78">
        <f>[6]U66!G51</f>
        <v>1.3181564231855869</v>
      </c>
      <c r="G55" s="78">
        <f>[6]U66!H51</f>
        <v>64.00606037166915</v>
      </c>
      <c r="H55" s="78">
        <f>[6]U66!I51</f>
        <v>26.065893701091738</v>
      </c>
      <c r="I55" s="78">
        <f>[6]U66!J51</f>
        <v>725.81017570879317</v>
      </c>
      <c r="J55" s="78">
        <f>[6]U66!K51</f>
        <v>1.5433844752252609E-3</v>
      </c>
      <c r="K55" s="78">
        <f>[6]U66!L51</f>
        <v>58.87072428388467</v>
      </c>
      <c r="L55" s="78">
        <f>[6]U66!M51</f>
        <v>0.64916250396633868</v>
      </c>
      <c r="M55" s="78">
        <f>[6]U66!N51</f>
        <v>3.2856661867676902</v>
      </c>
      <c r="N55" s="78">
        <f>[6]U66!O51</f>
        <v>1.1044874850904343</v>
      </c>
      <c r="O55" s="78">
        <f>[6]U66!P51</f>
        <v>29.972903927713393</v>
      </c>
      <c r="P55" s="78">
        <f>[6]U66!Q51</f>
        <v>9.8774472372997413E-2</v>
      </c>
      <c r="Q55" s="78">
        <f>[6]U66!R51</f>
        <v>12.533490446480254</v>
      </c>
      <c r="R55" s="78">
        <f>[6]U66!S51</f>
        <v>0.16237568025468466</v>
      </c>
      <c r="S55" s="78">
        <f>[6]U66!T51</f>
        <v>979.12442425037705</v>
      </c>
      <c r="T55" s="78">
        <f>[6]U66!U51</f>
        <v>0</v>
      </c>
      <c r="U55" s="78">
        <f>[6]U66!V51</f>
        <v>113.98442977910497</v>
      </c>
      <c r="V55" s="78">
        <f>[6]U66!W51</f>
        <v>0</v>
      </c>
      <c r="W55" s="78">
        <f>[6]U66!X51</f>
        <v>0</v>
      </c>
      <c r="X55" s="78">
        <f>[6]U66!Y51</f>
        <v>0</v>
      </c>
      <c r="Y55" s="78">
        <f>[6]U66!Z51</f>
        <v>32.573311385707825</v>
      </c>
      <c r="Z55" s="78">
        <f>[6]U66!AA51</f>
        <v>13.786734162066999</v>
      </c>
      <c r="AA55" s="78">
        <f>[6]U66!AB51</f>
        <v>74.362594294636963</v>
      </c>
      <c r="AB55" s="78">
        <f>[6]U66!AC51</f>
        <v>0</v>
      </c>
      <c r="AC55" s="78">
        <f>[6]U66!AD51</f>
        <v>3.3733169059562105</v>
      </c>
      <c r="AD55" s="78">
        <f>[6]U66!AE51</f>
        <v>2926.656536432296</v>
      </c>
      <c r="AE55" s="78">
        <f>[6]U66!AF51</f>
        <v>238.82708385497159</v>
      </c>
      <c r="AF55" s="78">
        <f>[6]U66!AG51</f>
        <v>1898.4082190687002</v>
      </c>
      <c r="AG55" s="78">
        <f>[6]U66!AH51</f>
        <v>1237.3970470396791</v>
      </c>
      <c r="AH55" s="78">
        <f>[6]U66!AI51</f>
        <v>3276.915724740064</v>
      </c>
      <c r="AI55" s="78">
        <f>[6]U66!AJ51</f>
        <v>0.13755511335036694</v>
      </c>
      <c r="AJ55" s="78">
        <f>[6]U66!AK51</f>
        <v>23.415578929402912</v>
      </c>
      <c r="AK55" s="78">
        <f>[6]U66!AL51</f>
        <v>918.88890919142182</v>
      </c>
      <c r="AL55" s="78">
        <f>[6]U66!AM51</f>
        <v>19.898147991756627</v>
      </c>
      <c r="AM55" s="78">
        <f>[6]U66!AN51</f>
        <v>207.73147161504187</v>
      </c>
      <c r="AN55" s="78">
        <f>[6]U66!AO51</f>
        <v>11.842538851516753</v>
      </c>
      <c r="AO55" s="78">
        <f>[6]U66!AP51</f>
        <v>126.32929110134745</v>
      </c>
      <c r="AP55" s="78">
        <f>[6]U66!AQ51</f>
        <v>775.81205032334469</v>
      </c>
      <c r="AQ55" s="78">
        <f>[6]U66!AR51</f>
        <v>30.732683078125781</v>
      </c>
      <c r="AR55" s="78">
        <f>[6]U66!AS51</f>
        <v>1570.9315618492346</v>
      </c>
      <c r="AS55" s="78">
        <f>[6]U66!AT51</f>
        <v>302.60383328598027</v>
      </c>
      <c r="AT55" s="78">
        <f>[6]U66!AU51</f>
        <v>2.8318872201216529</v>
      </c>
      <c r="AU55" s="78">
        <f>[6]U66!AV51+[6]U66!AW51</f>
        <v>51.917518962415919</v>
      </c>
      <c r="AV55" s="78">
        <f>[6]U66!AX51</f>
        <v>397.94890723211535</v>
      </c>
      <c r="AW55" s="78">
        <f>[6]U66!AY51</f>
        <v>1070.853933176119</v>
      </c>
      <c r="AX55" s="78">
        <f>[6]U66!AZ51</f>
        <v>1.2652954373004194E-2</v>
      </c>
      <c r="AY55" s="78">
        <f>[6]U66!BA51</f>
        <v>132.31680092749934</v>
      </c>
      <c r="AZ55" s="78">
        <f>[6]U66!BB51</f>
        <v>4.5804490332555661</v>
      </c>
      <c r="BA55" s="78">
        <f>[6]U66!BC51</f>
        <v>4.7102269908150189</v>
      </c>
      <c r="BB55" s="78">
        <f>[6]U66!BD51</f>
        <v>0</v>
      </c>
      <c r="BC55" s="78">
        <f>[6]U66!BE51</f>
        <v>1300.7662592969898</v>
      </c>
      <c r="BD55" s="78">
        <f>[6]U66!BF51</f>
        <v>57.337413307703805</v>
      </c>
      <c r="BE55" s="78">
        <f>[6]U66!BG51</f>
        <v>0</v>
      </c>
      <c r="BF55" s="78">
        <f>[6]U66!BH51</f>
        <v>2.6081104440693025E-2</v>
      </c>
      <c r="BG55" s="78">
        <f>[6]U66!BI51</f>
        <v>3.0090911111982046</v>
      </c>
      <c r="BH55" s="78">
        <f>[6]U66!BJ51</f>
        <v>1.1036562167284377E-2</v>
      </c>
      <c r="BI55" s="78">
        <f>[6]U66!BK51</f>
        <v>191.52565920009269</v>
      </c>
      <c r="BJ55" s="78">
        <f>[6]U66!BL51</f>
        <v>9.7194572227057012</v>
      </c>
      <c r="BK55" s="78">
        <f>[6]U66!BM51</f>
        <v>218.5984346579676</v>
      </c>
      <c r="BL55" s="78">
        <f>[6]U66!BN51</f>
        <v>6.5923540781653749</v>
      </c>
      <c r="BM55" s="78">
        <f>[6]U66!BO51</f>
        <v>2.8507851709647274</v>
      </c>
      <c r="BN55" s="78">
        <f>[6]U66!BP51</f>
        <v>0</v>
      </c>
      <c r="BO55" s="78">
        <f>[6]U66!BQ51</f>
        <v>0</v>
      </c>
      <c r="BP55" s="120">
        <f t="shared" si="0"/>
        <v>19174.873863673092</v>
      </c>
      <c r="BQ55" s="121">
        <f>[6]U66!BS51</f>
        <v>114.38365649050088</v>
      </c>
      <c r="BR55" s="121">
        <f>[6]U66!BT51</f>
        <v>0</v>
      </c>
      <c r="BS55" s="120">
        <f t="shared" si="1"/>
        <v>114.38365649050088</v>
      </c>
      <c r="BT55" s="121">
        <f>[6]U66!BV51</f>
        <v>0</v>
      </c>
      <c r="BU55" s="121">
        <f>[6]U66!BW51</f>
        <v>0</v>
      </c>
      <c r="BV55" s="120">
        <f t="shared" si="2"/>
        <v>0</v>
      </c>
      <c r="BW55" s="121">
        <f>[6]U66!BY51</f>
        <v>55705.642629926442</v>
      </c>
      <c r="BX55" s="120">
        <f t="shared" si="3"/>
        <v>55820.026286416942</v>
      </c>
      <c r="BY55" s="122">
        <f t="shared" si="4"/>
        <v>74994.900150090034</v>
      </c>
      <c r="BZ55" s="100"/>
      <c r="CA55" s="100"/>
      <c r="CB55" s="83"/>
    </row>
    <row r="56" spans="1:80" ht="14.25" customHeight="1">
      <c r="A56" s="32" t="s">
        <v>451</v>
      </c>
      <c r="B56" s="86" t="s">
        <v>349</v>
      </c>
      <c r="C56" s="86" t="s">
        <v>151</v>
      </c>
      <c r="D56" s="78">
        <f>[6]U66!E52</f>
        <v>0</v>
      </c>
      <c r="E56" s="78">
        <f>[6]U66!F52</f>
        <v>0</v>
      </c>
      <c r="F56" s="78">
        <f>[6]U66!G52</f>
        <v>0</v>
      </c>
      <c r="G56" s="78">
        <f>[6]U66!H52</f>
        <v>148.20586767208172</v>
      </c>
      <c r="H56" s="78">
        <f>[6]U66!I52</f>
        <v>25.687487885411393</v>
      </c>
      <c r="I56" s="78">
        <f>[6]U66!J52</f>
        <v>687.30700914214037</v>
      </c>
      <c r="J56" s="78">
        <f>[6]U66!K52</f>
        <v>2.609545745698509E-3</v>
      </c>
      <c r="K56" s="78">
        <f>[6]U66!L52</f>
        <v>17.895994224239999</v>
      </c>
      <c r="L56" s="78">
        <f>[6]U66!M52</f>
        <v>10.246891611102367</v>
      </c>
      <c r="M56" s="78">
        <f>[6]U66!N52</f>
        <v>0</v>
      </c>
      <c r="N56" s="78">
        <f>[6]U66!O52</f>
        <v>2.8973470538945851E-2</v>
      </c>
      <c r="O56" s="78">
        <f>[6]U66!P52</f>
        <v>2.1992059152856126E-3</v>
      </c>
      <c r="P56" s="78">
        <f>[6]U66!Q52</f>
        <v>0.29760002192414398</v>
      </c>
      <c r="Q56" s="78">
        <f>[6]U66!R52</f>
        <v>13.101953008699233</v>
      </c>
      <c r="R56" s="78">
        <f>[6]U66!S52</f>
        <v>0</v>
      </c>
      <c r="S56" s="78">
        <f>[6]U66!T52</f>
        <v>148.15307813942024</v>
      </c>
      <c r="T56" s="78">
        <f>[6]U66!U52</f>
        <v>0</v>
      </c>
      <c r="U56" s="78">
        <f>[6]U66!V52</f>
        <v>0</v>
      </c>
      <c r="V56" s="78">
        <f>[6]U66!W52</f>
        <v>0</v>
      </c>
      <c r="W56" s="78">
        <f>[6]U66!X52</f>
        <v>0</v>
      </c>
      <c r="X56" s="78">
        <f>[6]U66!Y52</f>
        <v>0</v>
      </c>
      <c r="Y56" s="78">
        <f>[6]U66!Z52</f>
        <v>83.829852592118669</v>
      </c>
      <c r="Z56" s="78">
        <f>[6]U66!AA52</f>
        <v>3.0757510017069634</v>
      </c>
      <c r="AA56" s="78">
        <f>[6]U66!AB52</f>
        <v>0</v>
      </c>
      <c r="AB56" s="78">
        <f>[6]U66!AC52</f>
        <v>0</v>
      </c>
      <c r="AC56" s="78">
        <f>[6]U66!AD52</f>
        <v>0.72261051159170786</v>
      </c>
      <c r="AD56" s="78">
        <f>[6]U66!AE52</f>
        <v>19068.970625346374</v>
      </c>
      <c r="AE56" s="78">
        <f>[6]U66!AF52</f>
        <v>52.527573160486398</v>
      </c>
      <c r="AF56" s="78">
        <f>[6]U66!AG52</f>
        <v>645.20960280170175</v>
      </c>
      <c r="AG56" s="78">
        <f>[6]U66!AH52</f>
        <v>8.0058601592812142</v>
      </c>
      <c r="AH56" s="78">
        <f>[6]U66!AI52</f>
        <v>54.183191365969122</v>
      </c>
      <c r="AI56" s="78">
        <f>[6]U66!AJ52</f>
        <v>0</v>
      </c>
      <c r="AJ56" s="78">
        <f>[6]U66!AK52</f>
        <v>89.975799969071829</v>
      </c>
      <c r="AK56" s="78">
        <f>[6]U66!AL52</f>
        <v>407.86545779774281</v>
      </c>
      <c r="AL56" s="78">
        <f>[6]U66!AM52</f>
        <v>8.3834905529415974E-3</v>
      </c>
      <c r="AM56" s="78">
        <f>[6]U66!AN52</f>
        <v>19.076314008963795</v>
      </c>
      <c r="AN56" s="78">
        <f>[6]U66!AO52</f>
        <v>5.2875938442190158</v>
      </c>
      <c r="AO56" s="78">
        <f>[6]U66!AP52</f>
        <v>110.7640554475017</v>
      </c>
      <c r="AP56" s="78">
        <f>[6]U66!AQ52</f>
        <v>239.0189081488154</v>
      </c>
      <c r="AQ56" s="78">
        <f>[6]U66!AR52</f>
        <v>14.169152598771324</v>
      </c>
      <c r="AR56" s="78">
        <f>[6]U66!AS52</f>
        <v>6030.5867592824015</v>
      </c>
      <c r="AS56" s="78">
        <f>[6]U66!AT52</f>
        <v>1162.7597681765108</v>
      </c>
      <c r="AT56" s="78">
        <f>[6]U66!AU52</f>
        <v>10.449849911666654</v>
      </c>
      <c r="AU56" s="78">
        <f>[6]U66!AV52+[6]U66!AW52</f>
        <v>52.946101088753068</v>
      </c>
      <c r="AV56" s="78">
        <f>[6]U66!AX52</f>
        <v>378.07666890443494</v>
      </c>
      <c r="AW56" s="78">
        <f>[6]U66!AY52</f>
        <v>5105.6448182890399</v>
      </c>
      <c r="AX56" s="78">
        <f>[6]U66!AZ52</f>
        <v>1.4006157316053564E-2</v>
      </c>
      <c r="AY56" s="78">
        <f>[6]U66!BA52</f>
        <v>146.87635445317861</v>
      </c>
      <c r="AZ56" s="78">
        <f>[6]U66!BB52</f>
        <v>50.857819729506232</v>
      </c>
      <c r="BA56" s="78">
        <f>[6]U66!BC52</f>
        <v>0.33092731269063486</v>
      </c>
      <c r="BB56" s="78">
        <f>[6]U66!BD52</f>
        <v>0</v>
      </c>
      <c r="BC56" s="78">
        <f>[6]U66!BE52</f>
        <v>1844.0355861922062</v>
      </c>
      <c r="BD56" s="78">
        <f>[6]U66!BF52</f>
        <v>80.267328507188054</v>
      </c>
      <c r="BE56" s="78">
        <f>[6]U66!BG52</f>
        <v>0</v>
      </c>
      <c r="BF56" s="78">
        <f>[6]U66!BH52</f>
        <v>9.3795572085491122E-2</v>
      </c>
      <c r="BG56" s="78">
        <f>[6]U66!BI52</f>
        <v>11.428972558776731</v>
      </c>
      <c r="BH56" s="78">
        <f>[6]U66!BJ52</f>
        <v>4.1939006598411883E-2</v>
      </c>
      <c r="BI56" s="78">
        <f>[6]U66!BK52</f>
        <v>450.3624466425772</v>
      </c>
      <c r="BJ56" s="78">
        <f>[6]U66!BL52</f>
        <v>31.200616742290446</v>
      </c>
      <c r="BK56" s="78">
        <f>[6]U66!BM52</f>
        <v>392.83340899074034</v>
      </c>
      <c r="BL56" s="78">
        <f>[6]U66!BN52</f>
        <v>5.3313478496599362</v>
      </c>
      <c r="BM56" s="78">
        <f>[6]U66!BO52</f>
        <v>0</v>
      </c>
      <c r="BN56" s="78">
        <f>[6]U66!BP52</f>
        <v>0</v>
      </c>
      <c r="BO56" s="78">
        <f>[6]U66!BQ52</f>
        <v>0</v>
      </c>
      <c r="BP56" s="120">
        <f t="shared" si="0"/>
        <v>37607.758911539706</v>
      </c>
      <c r="BQ56" s="121">
        <f>[6]U66!BS52</f>
        <v>1371.7784239924574</v>
      </c>
      <c r="BR56" s="121">
        <f>[6]U66!BT52</f>
        <v>3096.3913104816015</v>
      </c>
      <c r="BS56" s="120">
        <f t="shared" si="1"/>
        <v>4468.1697344740587</v>
      </c>
      <c r="BT56" s="121">
        <f>[6]U66!BV52</f>
        <v>29.855794289999999</v>
      </c>
      <c r="BU56" s="121">
        <f>[6]U66!BW52</f>
        <v>0</v>
      </c>
      <c r="BV56" s="120">
        <f t="shared" si="2"/>
        <v>29.855794289999999</v>
      </c>
      <c r="BW56" s="121">
        <f>[6]U66!BY52</f>
        <v>7201.1069061537946</v>
      </c>
      <c r="BX56" s="120">
        <f t="shared" si="3"/>
        <v>11699.132434917854</v>
      </c>
      <c r="BY56" s="122">
        <f t="shared" si="4"/>
        <v>49306.89134645756</v>
      </c>
      <c r="BZ56" s="100"/>
      <c r="CA56" s="100"/>
      <c r="CB56" s="83"/>
    </row>
    <row r="57" spans="1:80" ht="14.25" customHeight="1">
      <c r="A57" s="32" t="s">
        <v>452</v>
      </c>
      <c r="B57" s="86" t="s">
        <v>380</v>
      </c>
      <c r="C57" s="86" t="s">
        <v>152</v>
      </c>
      <c r="D57" s="78">
        <f>[6]U66!E53</f>
        <v>0</v>
      </c>
      <c r="E57" s="78">
        <f>[6]U66!F53</f>
        <v>0</v>
      </c>
      <c r="F57" s="78">
        <f>[6]U66!G53</f>
        <v>0</v>
      </c>
      <c r="G57" s="78">
        <f>[6]U66!H53</f>
        <v>14.560723864904759</v>
      </c>
      <c r="H57" s="78">
        <f>[6]U66!I53</f>
        <v>5.0258045259491974E-4</v>
      </c>
      <c r="I57" s="78">
        <f>[6]U66!J53</f>
        <v>0.18207332677743993</v>
      </c>
      <c r="J57" s="78">
        <f>[6]U66!K53</f>
        <v>7.7877890161544274E-3</v>
      </c>
      <c r="K57" s="78">
        <f>[6]U66!L53</f>
        <v>2.3180813493977446E-4</v>
      </c>
      <c r="L57" s="78">
        <f>[6]U66!M53</f>
        <v>4.5117391925089922E-4</v>
      </c>
      <c r="M57" s="78">
        <f>[6]U66!N53</f>
        <v>0</v>
      </c>
      <c r="N57" s="78">
        <f>[6]U66!O53</f>
        <v>1.4007916936452032E-5</v>
      </c>
      <c r="O57" s="78">
        <f>[6]U66!P53</f>
        <v>0</v>
      </c>
      <c r="P57" s="78">
        <f>[6]U66!Q53</f>
        <v>3.4957933481526769E-6</v>
      </c>
      <c r="Q57" s="78">
        <f>[6]U66!R53</f>
        <v>4.4532854800111578E-2</v>
      </c>
      <c r="R57" s="78">
        <f>[6]U66!S53</f>
        <v>0</v>
      </c>
      <c r="S57" s="78">
        <f>[6]U66!T53</f>
        <v>2.1312799924852275E-2</v>
      </c>
      <c r="T57" s="78">
        <f>[6]U66!U53</f>
        <v>0</v>
      </c>
      <c r="U57" s="78">
        <f>[6]U66!V53</f>
        <v>0</v>
      </c>
      <c r="V57" s="78">
        <f>[6]U66!W53</f>
        <v>0</v>
      </c>
      <c r="W57" s="78">
        <f>[6]U66!X53</f>
        <v>0</v>
      </c>
      <c r="X57" s="78">
        <f>[6]U66!Y53</f>
        <v>0</v>
      </c>
      <c r="Y57" s="78">
        <f>[6]U66!Z53</f>
        <v>2.138976322616745E-4</v>
      </c>
      <c r="Z57" s="78">
        <f>[6]U66!AA53</f>
        <v>2.0519658563565037E-3</v>
      </c>
      <c r="AA57" s="78">
        <f>[6]U66!AB53</f>
        <v>4.390830785311989</v>
      </c>
      <c r="AB57" s="78">
        <f>[6]U66!AC53</f>
        <v>0</v>
      </c>
      <c r="AC57" s="78">
        <f>[6]U66!AD53</f>
        <v>2.4796001804661203E-4</v>
      </c>
      <c r="AD57" s="78">
        <f>[6]U66!AE53</f>
        <v>239.28508946524363</v>
      </c>
      <c r="AE57" s="78">
        <f>[6]U66!AF53</f>
        <v>11.639238725464091</v>
      </c>
      <c r="AF57" s="78">
        <f>[6]U66!AG53</f>
        <v>94.015428517468109</v>
      </c>
      <c r="AG57" s="78">
        <f>[6]U66!AH53</f>
        <v>9.4510035602679867</v>
      </c>
      <c r="AH57" s="78">
        <f>[6]U66!AI53</f>
        <v>1.9644995933846703E-2</v>
      </c>
      <c r="AI57" s="78">
        <f>[6]U66!AJ53</f>
        <v>0</v>
      </c>
      <c r="AJ57" s="78">
        <f>[6]U66!AK53</f>
        <v>2.7695185147682513E-2</v>
      </c>
      <c r="AK57" s="78">
        <f>[6]U66!AL53</f>
        <v>0.16160993456413858</v>
      </c>
      <c r="AL57" s="78">
        <f>[6]U66!AM53</f>
        <v>0</v>
      </c>
      <c r="AM57" s="78">
        <f>[6]U66!AN53</f>
        <v>8.060175687310973E-3</v>
      </c>
      <c r="AN57" s="78">
        <f>[6]U66!AO53</f>
        <v>2.8069313889969296E-3</v>
      </c>
      <c r="AO57" s="78">
        <f>[6]U66!AP53</f>
        <v>3.9242441855929808</v>
      </c>
      <c r="AP57" s="78">
        <f>[6]U66!AQ53</f>
        <v>0.20999153245114668</v>
      </c>
      <c r="AQ57" s="78">
        <f>[6]U66!AR53</f>
        <v>3.4717495536351207E-2</v>
      </c>
      <c r="AR57" s="78">
        <f>[6]U66!AS53</f>
        <v>2.8949348487408608</v>
      </c>
      <c r="AS57" s="78">
        <f>[6]U66!AT53</f>
        <v>0.71096475539285287</v>
      </c>
      <c r="AT57" s="78">
        <f>[6]U66!AU53</f>
        <v>6.6525182385063922E-3</v>
      </c>
      <c r="AU57" s="78">
        <f>[6]U66!AV53+[6]U66!AW53</f>
        <v>1.7038168762972143E-2</v>
      </c>
      <c r="AV57" s="78">
        <f>[6]U66!AX53</f>
        <v>17.152856164204444</v>
      </c>
      <c r="AW57" s="78">
        <f>[6]U66!AY53</f>
        <v>5.8459567103173695</v>
      </c>
      <c r="AX57" s="78">
        <f>[6]U66!AZ53</f>
        <v>40.743030838716159</v>
      </c>
      <c r="AY57" s="78">
        <f>[6]U66!BA53</f>
        <v>4.5192106310422053</v>
      </c>
      <c r="AZ57" s="78">
        <f>[6]U66!BB53</f>
        <v>1.2589378638888874E-3</v>
      </c>
      <c r="BA57" s="78">
        <f>[6]U66!BC53</f>
        <v>9.2845298178976633E-6</v>
      </c>
      <c r="BB57" s="78">
        <f>[6]U66!BD53</f>
        <v>0</v>
      </c>
      <c r="BC57" s="78">
        <f>[6]U66!BE53</f>
        <v>0.74137367372964591</v>
      </c>
      <c r="BD57" s="78">
        <f>[6]U66!BF53</f>
        <v>0.2477385037591632</v>
      </c>
      <c r="BE57" s="78">
        <f>[6]U66!BG53</f>
        <v>3959.474085494267</v>
      </c>
      <c r="BF57" s="78">
        <f>[6]U66!BH53</f>
        <v>3.6023387366750071E-4</v>
      </c>
      <c r="BG57" s="78">
        <f>[6]U66!BI53</f>
        <v>4.9939553892317128E-2</v>
      </c>
      <c r="BH57" s="78">
        <f>[6]U66!BJ53</f>
        <v>1.0549852968448728E-4</v>
      </c>
      <c r="BI57" s="78">
        <f>[6]U66!BK53</f>
        <v>1.7248291416135189</v>
      </c>
      <c r="BJ57" s="78">
        <f>[6]U66!BL53</f>
        <v>1.0277400944315465E-2</v>
      </c>
      <c r="BK57" s="78">
        <f>[6]U66!BM53</f>
        <v>3.1158646843288702</v>
      </c>
      <c r="BL57" s="78">
        <f>[6]U66!BN53</f>
        <v>59.479458884785132</v>
      </c>
      <c r="BM57" s="78">
        <f>[6]U66!BO53</f>
        <v>3.8159232809072992E-4</v>
      </c>
      <c r="BN57" s="78">
        <f>[6]U66!BP53</f>
        <v>0</v>
      </c>
      <c r="BO57" s="78">
        <f>[6]U66!BQ53</f>
        <v>0</v>
      </c>
      <c r="BP57" s="120">
        <f t="shared" si="0"/>
        <v>4474.7268365350674</v>
      </c>
      <c r="BQ57" s="121">
        <f>[6]U66!BS53</f>
        <v>0</v>
      </c>
      <c r="BR57" s="121">
        <f>[6]U66!BT53</f>
        <v>1112.1484753239474</v>
      </c>
      <c r="BS57" s="120">
        <f t="shared" si="1"/>
        <v>1112.1484753239474</v>
      </c>
      <c r="BT57" s="121">
        <f>[6]U66!BV53</f>
        <v>0</v>
      </c>
      <c r="BU57" s="121">
        <f>[6]U66!BW53</f>
        <v>0</v>
      </c>
      <c r="BV57" s="120">
        <f t="shared" si="2"/>
        <v>0</v>
      </c>
      <c r="BW57" s="121">
        <f>[6]U66!BY53</f>
        <v>252.56922841773573</v>
      </c>
      <c r="BX57" s="120">
        <f t="shared" si="3"/>
        <v>1364.7177037416832</v>
      </c>
      <c r="BY57" s="122">
        <f t="shared" si="4"/>
        <v>5839.4445402767506</v>
      </c>
      <c r="BZ57" s="100"/>
      <c r="CA57" s="100"/>
      <c r="CB57" s="83"/>
    </row>
    <row r="58" spans="1:80" ht="14.25" customHeight="1">
      <c r="A58" s="32" t="s">
        <v>453</v>
      </c>
      <c r="B58" s="142" t="s">
        <v>381</v>
      </c>
      <c r="C58" s="86" t="s">
        <v>153</v>
      </c>
      <c r="D58" s="78">
        <f>[6]U66!E54</f>
        <v>0</v>
      </c>
      <c r="E58" s="78">
        <f>[6]U66!F54</f>
        <v>0</v>
      </c>
      <c r="F58" s="78">
        <f>[6]U66!G54</f>
        <v>1.4801720185784875</v>
      </c>
      <c r="G58" s="78">
        <f>[6]U66!H54</f>
        <v>104.5923978746529</v>
      </c>
      <c r="H58" s="78">
        <f>[6]U66!I54</f>
        <v>102.11451893926211</v>
      </c>
      <c r="I58" s="78">
        <f>[6]U66!J54</f>
        <v>548.61890425009028</v>
      </c>
      <c r="J58" s="78">
        <f>[6]U66!K54</f>
        <v>4.0822894269158604E-2</v>
      </c>
      <c r="K58" s="78">
        <f>[6]U66!L54</f>
        <v>3.1337141333952774</v>
      </c>
      <c r="L58" s="78">
        <f>[6]U66!M54</f>
        <v>1.6831539019272688</v>
      </c>
      <c r="M58" s="78">
        <f>[6]U66!N54</f>
        <v>0</v>
      </c>
      <c r="N58" s="78">
        <f>[6]U66!O54</f>
        <v>0.19943768249735055</v>
      </c>
      <c r="O58" s="78">
        <f>[6]U66!P54</f>
        <v>0</v>
      </c>
      <c r="P58" s="78">
        <f>[6]U66!Q54</f>
        <v>5.0295086814084095E-2</v>
      </c>
      <c r="Q58" s="78">
        <f>[6]U66!R54</f>
        <v>3.3548945998731954</v>
      </c>
      <c r="R58" s="78">
        <f>[6]U66!S54</f>
        <v>0</v>
      </c>
      <c r="S58" s="78">
        <f>[6]U66!T54</f>
        <v>318.02034213751585</v>
      </c>
      <c r="T58" s="78">
        <f>[6]U66!U54</f>
        <v>0</v>
      </c>
      <c r="U58" s="78">
        <f>[6]U66!V54</f>
        <v>939.26730489197212</v>
      </c>
      <c r="V58" s="78">
        <f>[6]U66!W54</f>
        <v>0</v>
      </c>
      <c r="W58" s="78">
        <f>[6]U66!X54</f>
        <v>0</v>
      </c>
      <c r="X58" s="78">
        <f>[6]U66!Y54</f>
        <v>0</v>
      </c>
      <c r="Y58" s="78">
        <f>[6]U66!Z54</f>
        <v>58.641999102789498</v>
      </c>
      <c r="Z58" s="78">
        <f>[6]U66!AA54</f>
        <v>2.018865715520775</v>
      </c>
      <c r="AA58" s="78">
        <f>[6]U66!AB54</f>
        <v>33.587085926153961</v>
      </c>
      <c r="AB58" s="78">
        <f>[6]U66!AC54</f>
        <v>0</v>
      </c>
      <c r="AC58" s="78">
        <f>[6]U66!AD54</f>
        <v>11.205907230239346</v>
      </c>
      <c r="AD58" s="78">
        <f>[6]U66!AE54</f>
        <v>341.59821232687779</v>
      </c>
      <c r="AE58" s="78">
        <f>[6]U66!AF54</f>
        <v>186.65213558527887</v>
      </c>
      <c r="AF58" s="78">
        <f>[6]U66!AG54</f>
        <v>1568.7073261685744</v>
      </c>
      <c r="AG58" s="78">
        <f>[6]U66!AH54</f>
        <v>148.54357390855921</v>
      </c>
      <c r="AH58" s="78">
        <f>[6]U66!AI54</f>
        <v>34.340575900765643</v>
      </c>
      <c r="AI58" s="78">
        <f>[6]U66!AJ54</f>
        <v>0.3359262383500759</v>
      </c>
      <c r="AJ58" s="78">
        <f>[6]U66!AK54</f>
        <v>54.92933780309604</v>
      </c>
      <c r="AK58" s="78">
        <f>[6]U66!AL54</f>
        <v>500.4356206810964</v>
      </c>
      <c r="AL58" s="78">
        <f>[6]U66!AM54</f>
        <v>89.079821512965211</v>
      </c>
      <c r="AM58" s="78">
        <f>[6]U66!AN54</f>
        <v>130.75562504251931</v>
      </c>
      <c r="AN58" s="78">
        <f>[6]U66!AO54</f>
        <v>25.531881180638987</v>
      </c>
      <c r="AO58" s="78">
        <f>[6]U66!AP54</f>
        <v>166.12369416780228</v>
      </c>
      <c r="AP58" s="78">
        <f>[6]U66!AQ54</f>
        <v>6684.1188532389815</v>
      </c>
      <c r="AQ58" s="78">
        <f>[6]U66!AR54</f>
        <v>15.691850188510973</v>
      </c>
      <c r="AR58" s="78">
        <f>[6]U66!AS54</f>
        <v>3681.2421544596136</v>
      </c>
      <c r="AS58" s="78">
        <f>[6]U66!AT54</f>
        <v>710.01085520670108</v>
      </c>
      <c r="AT58" s="78">
        <f>[6]U66!AU54</f>
        <v>6.6445658212161769</v>
      </c>
      <c r="AU58" s="78">
        <f>[6]U66!AV54+[6]U66!AW54</f>
        <v>499.32218128413984</v>
      </c>
      <c r="AV58" s="78">
        <f>[6]U66!AX54</f>
        <v>239.73659070276324</v>
      </c>
      <c r="AW58" s="78">
        <f>[6]U66!AY54</f>
        <v>125.67176886493134</v>
      </c>
      <c r="AX58" s="78">
        <f>[6]U66!AZ54</f>
        <v>2.2116733731258907E-2</v>
      </c>
      <c r="AY58" s="78">
        <f>[6]U66!BA54</f>
        <v>231.28820826183224</v>
      </c>
      <c r="AZ58" s="78">
        <f>[6]U66!BB54</f>
        <v>4.0622711033500201</v>
      </c>
      <c r="BA58" s="78">
        <f>[6]U66!BC54</f>
        <v>3.0550742600931273</v>
      </c>
      <c r="BB58" s="78">
        <f>[6]U66!BD54</f>
        <v>0</v>
      </c>
      <c r="BC58" s="78">
        <f>[6]U66!BE54</f>
        <v>1742.9362371125719</v>
      </c>
      <c r="BD58" s="78">
        <f>[6]U66!BF54</f>
        <v>33.196649530858409</v>
      </c>
      <c r="BE58" s="78">
        <f>[6]U66!BG54</f>
        <v>0</v>
      </c>
      <c r="BF58" s="78">
        <f>[6]U66!BH54</f>
        <v>6.3227191613020955E-2</v>
      </c>
      <c r="BG58" s="78">
        <f>[6]U66!BI54</f>
        <v>7.1487178227869537</v>
      </c>
      <c r="BH58" s="78">
        <f>[6]U66!BJ54</f>
        <v>2.6234795633543376E-2</v>
      </c>
      <c r="BI58" s="78">
        <f>[6]U66!BK54</f>
        <v>298.0632732940677</v>
      </c>
      <c r="BJ58" s="78">
        <f>[6]U66!BL54</f>
        <v>24.395542037109184</v>
      </c>
      <c r="BK58" s="78">
        <f>[6]U66!BM54</f>
        <v>288.83070933835239</v>
      </c>
      <c r="BL58" s="78">
        <f>[6]U66!BN54</f>
        <v>2.8772364212055694</v>
      </c>
      <c r="BM58" s="78">
        <f>[6]U66!BO54</f>
        <v>301.34608963430065</v>
      </c>
      <c r="BN58" s="78">
        <f>[6]U66!BP54</f>
        <v>0</v>
      </c>
      <c r="BO58" s="78">
        <f>[6]U66!BQ54</f>
        <v>0</v>
      </c>
      <c r="BP58" s="120">
        <f t="shared" si="0"/>
        <v>20274.793954206438</v>
      </c>
      <c r="BQ58" s="121">
        <f>[6]U66!BS54</f>
        <v>0</v>
      </c>
      <c r="BR58" s="121">
        <f>[6]U66!BT54</f>
        <v>0</v>
      </c>
      <c r="BS58" s="120">
        <f t="shared" si="1"/>
        <v>0</v>
      </c>
      <c r="BT58" s="121">
        <f>[6]U66!BV54</f>
        <v>24.879828574999998</v>
      </c>
      <c r="BU58" s="121">
        <f>[6]U66!BW54</f>
        <v>0</v>
      </c>
      <c r="BV58" s="120">
        <f t="shared" si="2"/>
        <v>24.879828574999998</v>
      </c>
      <c r="BW58" s="121">
        <f>[6]U66!BY54</f>
        <v>282.79567597292413</v>
      </c>
      <c r="BX58" s="120">
        <f t="shared" si="3"/>
        <v>307.67550454792411</v>
      </c>
      <c r="BY58" s="122">
        <f t="shared" si="4"/>
        <v>20582.469458754364</v>
      </c>
      <c r="BZ58" s="100"/>
      <c r="CA58" s="100"/>
      <c r="CB58" s="83"/>
    </row>
    <row r="59" spans="1:80" ht="14.25" customHeight="1">
      <c r="A59" s="32" t="s">
        <v>454</v>
      </c>
      <c r="B59" s="86" t="s">
        <v>350</v>
      </c>
      <c r="C59" s="86" t="s">
        <v>154</v>
      </c>
      <c r="D59" s="78">
        <f>[6]U66!E55</f>
        <v>423.41464473648813</v>
      </c>
      <c r="E59" s="78">
        <f>[6]U66!F55</f>
        <v>0</v>
      </c>
      <c r="F59" s="78">
        <f>[6]U66!G55</f>
        <v>1.279573728788197E-2</v>
      </c>
      <c r="G59" s="78">
        <f>[6]U66!H55</f>
        <v>10.659729887683069</v>
      </c>
      <c r="H59" s="78">
        <f>[6]U66!I55</f>
        <v>4.131434365819195</v>
      </c>
      <c r="I59" s="78">
        <f>[6]U66!J55</f>
        <v>148.99741513587563</v>
      </c>
      <c r="J59" s="78">
        <f>[6]U66!K55</f>
        <v>9.5528125886452167E-3</v>
      </c>
      <c r="K59" s="78">
        <f>[6]U66!L55</f>
        <v>2.7305338297311961</v>
      </c>
      <c r="L59" s="78">
        <f>[6]U66!M55</f>
        <v>2.2743629470729139</v>
      </c>
      <c r="M59" s="78">
        <f>[6]U66!N55</f>
        <v>0</v>
      </c>
      <c r="N59" s="78">
        <f>[6]U66!O55</f>
        <v>0.96918137246953184</v>
      </c>
      <c r="O59" s="78">
        <f>[6]U66!P55</f>
        <v>0</v>
      </c>
      <c r="P59" s="78">
        <f>[6]U66!Q55</f>
        <v>0.34998471997990094</v>
      </c>
      <c r="Q59" s="78">
        <f>[6]U66!R55</f>
        <v>5.923192837368596</v>
      </c>
      <c r="R59" s="78">
        <f>[6]U66!S55</f>
        <v>0.1753319687819771</v>
      </c>
      <c r="S59" s="78">
        <f>[6]U66!T55</f>
        <v>133.0470861697838</v>
      </c>
      <c r="T59" s="78">
        <f>[6]U66!U55</f>
        <v>6.3983904016190252E-2</v>
      </c>
      <c r="U59" s="78">
        <f>[6]U66!V55</f>
        <v>141.69854115658103</v>
      </c>
      <c r="V59" s="78">
        <f>[6]U66!W55</f>
        <v>1.1658775452561885</v>
      </c>
      <c r="W59" s="78">
        <f>[6]U66!X55</f>
        <v>1.4464922663255064</v>
      </c>
      <c r="X59" s="78">
        <f>[6]U66!Y55</f>
        <v>4.3300289287457161E-2</v>
      </c>
      <c r="Y59" s="78">
        <f>[6]U66!Z55</f>
        <v>8.0292677402692334</v>
      </c>
      <c r="Z59" s="78">
        <f>[6]U66!AA55</f>
        <v>1.3272654939359025</v>
      </c>
      <c r="AA59" s="78">
        <f>[6]U66!AB55</f>
        <v>15.786290739234712</v>
      </c>
      <c r="AB59" s="78">
        <f>[6]U66!AC55</f>
        <v>0</v>
      </c>
      <c r="AC59" s="78">
        <f>[6]U66!AD55</f>
        <v>1.7249199590659379</v>
      </c>
      <c r="AD59" s="78">
        <f>[6]U66!AE55</f>
        <v>173.64769019505147</v>
      </c>
      <c r="AE59" s="78">
        <f>[6]U66!AF55</f>
        <v>4.80355972818752</v>
      </c>
      <c r="AF59" s="78">
        <f>[6]U66!AG55</f>
        <v>22.736656184562669</v>
      </c>
      <c r="AG59" s="78">
        <f>[6]U66!AH55</f>
        <v>12.285531267979048</v>
      </c>
      <c r="AH59" s="78">
        <f>[6]U66!AI55</f>
        <v>7.5086073659345427</v>
      </c>
      <c r="AI59" s="78">
        <f>[6]U66!AJ55</f>
        <v>0</v>
      </c>
      <c r="AJ59" s="78">
        <f>[6]U66!AK55</f>
        <v>3.5087014581402225</v>
      </c>
      <c r="AK59" s="78">
        <f>[6]U66!AL55</f>
        <v>31.836925941374105</v>
      </c>
      <c r="AL59" s="78">
        <f>[6]U66!AM55</f>
        <v>0.77780705867090261</v>
      </c>
      <c r="AM59" s="78">
        <f>[6]U66!AN55</f>
        <v>30.638789870780755</v>
      </c>
      <c r="AN59" s="78">
        <f>[6]U66!AO55</f>
        <v>5.3160803166973221</v>
      </c>
      <c r="AO59" s="78">
        <f>[6]U66!AP55</f>
        <v>5.7954450420538119</v>
      </c>
      <c r="AP59" s="78">
        <f>[6]U66!AQ55</f>
        <v>100.38006049048127</v>
      </c>
      <c r="AQ59" s="78">
        <f>[6]U66!AR55</f>
        <v>0.54039675820734689</v>
      </c>
      <c r="AR59" s="78">
        <f>[6]U66!AS55</f>
        <v>235.95697615996019</v>
      </c>
      <c r="AS59" s="78">
        <f>[6]U66!AT55</f>
        <v>45.487781037967373</v>
      </c>
      <c r="AT59" s="78">
        <f>[6]U66!AU55</f>
        <v>0.42582916158837891</v>
      </c>
      <c r="AU59" s="78">
        <f>[6]U66!AV55+[6]U66!AW55</f>
        <v>9.2702467412928229</v>
      </c>
      <c r="AV59" s="78">
        <f>[6]U66!AX55</f>
        <v>35.229008016696227</v>
      </c>
      <c r="AW59" s="78">
        <f>[6]U66!AY55</f>
        <v>86.331522636495833</v>
      </c>
      <c r="AX59" s="78">
        <f>[6]U66!AZ55</f>
        <v>1.5829354367667203E-2</v>
      </c>
      <c r="AY59" s="78">
        <f>[6]U66!BA55</f>
        <v>6.9385979937235636</v>
      </c>
      <c r="AZ59" s="78">
        <f>[6]U66!BB55</f>
        <v>3.3205529702301027</v>
      </c>
      <c r="BA59" s="78">
        <f>[6]U66!BC55</f>
        <v>5.6651090787034298E-6</v>
      </c>
      <c r="BB59" s="78">
        <f>[6]U66!BD55</f>
        <v>16.544825060938521</v>
      </c>
      <c r="BC59" s="78">
        <f>[6]U66!BE55</f>
        <v>130.83767861767001</v>
      </c>
      <c r="BD59" s="78">
        <f>[6]U66!BF55</f>
        <v>12.085617228439464</v>
      </c>
      <c r="BE59" s="78">
        <f>[6]U66!BG55</f>
        <v>196.89494889291524</v>
      </c>
      <c r="BF59" s="78">
        <f>[6]U66!BH55</f>
        <v>4.0141758282667679</v>
      </c>
      <c r="BG59" s="78">
        <f>[6]U66!BI55</f>
        <v>27.771846896769819</v>
      </c>
      <c r="BH59" s="78">
        <f>[6]U66!BJ55</f>
        <v>1.6233559994170538E-3</v>
      </c>
      <c r="BI59" s="78">
        <f>[6]U66!BK55</f>
        <v>24.671038264863476</v>
      </c>
      <c r="BJ59" s="78">
        <f>[6]U66!BL55</f>
        <v>1.2838558633551944</v>
      </c>
      <c r="BK59" s="78">
        <f>[6]U66!BM55</f>
        <v>15.377190584281614</v>
      </c>
      <c r="BL59" s="78">
        <f>[6]U66!BN55</f>
        <v>2.703519425565501E-2</v>
      </c>
      <c r="BM59" s="78">
        <f>[6]U66!BO55</f>
        <v>49.662182366812409</v>
      </c>
      <c r="BN59" s="78">
        <f>[6]U66!BP55</f>
        <v>0</v>
      </c>
      <c r="BO59" s="78">
        <f>[6]U66!BQ55</f>
        <v>0</v>
      </c>
      <c r="BP59" s="120">
        <f t="shared" si="0"/>
        <v>2205.9058051850229</v>
      </c>
      <c r="BQ59" s="121">
        <f>[6]U66!BS55</f>
        <v>4041.225931860431</v>
      </c>
      <c r="BR59" s="121">
        <f>[6]U66!BT55</f>
        <v>306.03126810314075</v>
      </c>
      <c r="BS59" s="120">
        <f t="shared" si="1"/>
        <v>4347.257199963572</v>
      </c>
      <c r="BT59" s="121">
        <f>[6]U66!BV55</f>
        <v>7.1085224499999997</v>
      </c>
      <c r="BU59" s="121">
        <f>[6]U66!BW55</f>
        <v>0</v>
      </c>
      <c r="BV59" s="120">
        <f t="shared" si="2"/>
        <v>7.1085224499999997</v>
      </c>
      <c r="BW59" s="121">
        <f>[6]U66!BY55</f>
        <v>7383.3527858050329</v>
      </c>
      <c r="BX59" s="120">
        <f t="shared" si="3"/>
        <v>11737.718508218606</v>
      </c>
      <c r="BY59" s="122">
        <f t="shared" si="4"/>
        <v>13943.624313403629</v>
      </c>
      <c r="BZ59" s="100"/>
      <c r="CA59" s="100"/>
      <c r="CB59" s="83"/>
    </row>
    <row r="60" spans="1:80" ht="14.25" customHeight="1">
      <c r="A60" s="32" t="s">
        <v>455</v>
      </c>
      <c r="B60" s="86" t="s">
        <v>382</v>
      </c>
      <c r="C60" s="86" t="s">
        <v>155</v>
      </c>
      <c r="D60" s="78">
        <f>[6]U66!E56</f>
        <v>0</v>
      </c>
      <c r="E60" s="78">
        <f>[6]U66!F56</f>
        <v>0.71914645508614339</v>
      </c>
      <c r="F60" s="78">
        <f>[6]U66!G56</f>
        <v>0</v>
      </c>
      <c r="G60" s="78">
        <f>[6]U66!H56</f>
        <v>58.089559229431778</v>
      </c>
      <c r="H60" s="78">
        <f>[6]U66!I56</f>
        <v>1.0405753961503728</v>
      </c>
      <c r="I60" s="78">
        <f>[6]U66!J56</f>
        <v>150.40447095059679</v>
      </c>
      <c r="J60" s="78">
        <f>[6]U66!K56</f>
        <v>4.060867684012729E-4</v>
      </c>
      <c r="K60" s="78">
        <f>[6]U66!L56</f>
        <v>0.4945804507464317</v>
      </c>
      <c r="L60" s="78">
        <f>[6]U66!M56</f>
        <v>5.5645158689612513E-2</v>
      </c>
      <c r="M60" s="78">
        <f>[6]U66!N56</f>
        <v>0</v>
      </c>
      <c r="N60" s="78">
        <f>[6]U66!O56</f>
        <v>3.09299274042024E-2</v>
      </c>
      <c r="O60" s="78">
        <f>[6]U66!P56</f>
        <v>0</v>
      </c>
      <c r="P60" s="78">
        <f>[6]U66!Q56</f>
        <v>0.10237294108999968</v>
      </c>
      <c r="Q60" s="78">
        <f>[6]U66!R56</f>
        <v>0.48293464331953195</v>
      </c>
      <c r="R60" s="78">
        <f>[6]U66!S56</f>
        <v>0</v>
      </c>
      <c r="S60" s="78">
        <f>[6]U66!T56</f>
        <v>202.53146126419716</v>
      </c>
      <c r="T60" s="78">
        <f>[6]U66!U56</f>
        <v>0</v>
      </c>
      <c r="U60" s="78">
        <f>[6]U66!V56</f>
        <v>0</v>
      </c>
      <c r="V60" s="78">
        <f>[6]U66!W56</f>
        <v>0</v>
      </c>
      <c r="W60" s="78">
        <f>[6]U66!X56</f>
        <v>0</v>
      </c>
      <c r="X60" s="78">
        <f>[6]U66!Y56</f>
        <v>0</v>
      </c>
      <c r="Y60" s="78">
        <f>[6]U66!Z56</f>
        <v>0.70058641079133077</v>
      </c>
      <c r="Z60" s="78">
        <f>[6]U66!AA56</f>
        <v>0.85712396988113226</v>
      </c>
      <c r="AA60" s="78">
        <f>[6]U66!AB56</f>
        <v>0.1611092252787929</v>
      </c>
      <c r="AB60" s="78">
        <f>[6]U66!AC56</f>
        <v>0</v>
      </c>
      <c r="AC60" s="78">
        <f>[6]U66!AD56</f>
        <v>2.3675834565733838</v>
      </c>
      <c r="AD60" s="78">
        <f>[6]U66!AE56</f>
        <v>178.33741714386332</v>
      </c>
      <c r="AE60" s="78">
        <f>[6]U66!AF56</f>
        <v>1.2159334968677333</v>
      </c>
      <c r="AF60" s="78">
        <f>[6]U66!AG56</f>
        <v>534.17722379198233</v>
      </c>
      <c r="AG60" s="78">
        <f>[6]U66!AH56</f>
        <v>3.4629614419657959</v>
      </c>
      <c r="AH60" s="78">
        <f>[6]U66!AI56</f>
        <v>63.489152915425159</v>
      </c>
      <c r="AI60" s="78">
        <f>[6]U66!AJ56</f>
        <v>0</v>
      </c>
      <c r="AJ60" s="78">
        <f>[6]U66!AK56</f>
        <v>5.7078379672060926</v>
      </c>
      <c r="AK60" s="78">
        <f>[6]U66!AL56</f>
        <v>47.569174708538633</v>
      </c>
      <c r="AL60" s="78">
        <f>[6]U66!AM56</f>
        <v>0</v>
      </c>
      <c r="AM60" s="78">
        <f>[6]U66!AN56</f>
        <v>8.2108317513468965</v>
      </c>
      <c r="AN60" s="78">
        <f>[6]U66!AO56</f>
        <v>0.34527078187682858</v>
      </c>
      <c r="AO60" s="78">
        <f>[6]U66!AP56</f>
        <v>2.9424599254088299</v>
      </c>
      <c r="AP60" s="78">
        <f>[6]U66!AQ56</f>
        <v>0.51938617169471546</v>
      </c>
      <c r="AQ60" s="78">
        <f>[6]U66!AR56</f>
        <v>3.8259531178829915</v>
      </c>
      <c r="AR60" s="78">
        <f>[6]U66!AS56</f>
        <v>153.2416121697253</v>
      </c>
      <c r="AS60" s="78">
        <f>[6]U66!AT56</f>
        <v>45.879617058624667</v>
      </c>
      <c r="AT60" s="78">
        <f>[6]U66!AU56</f>
        <v>0.42936268925657334</v>
      </c>
      <c r="AU60" s="78">
        <f>[6]U66!AV56+[6]U66!AW56</f>
        <v>1.2883024933543901</v>
      </c>
      <c r="AV60" s="78">
        <f>[6]U66!AX56</f>
        <v>11.520087519905772</v>
      </c>
      <c r="AW60" s="78">
        <f>[6]U66!AY56</f>
        <v>4.9606986739129182</v>
      </c>
      <c r="AX60" s="78">
        <f>[6]U66!AZ56</f>
        <v>0.12181629363654445</v>
      </c>
      <c r="AY60" s="78">
        <f>[6]U66!BA56</f>
        <v>7.2925337514168911</v>
      </c>
      <c r="AZ60" s="78">
        <f>[6]U66!BB56</f>
        <v>0.13977596154268837</v>
      </c>
      <c r="BA60" s="78">
        <f>[6]U66!BC56</f>
        <v>9.809207504121932E-3</v>
      </c>
      <c r="BB60" s="78">
        <f>[6]U66!BD56</f>
        <v>0</v>
      </c>
      <c r="BC60" s="78">
        <f>[6]U66!BE56</f>
        <v>218.22190133063057</v>
      </c>
      <c r="BD60" s="78">
        <f>[6]U66!BF56</f>
        <v>0.5385543216399532</v>
      </c>
      <c r="BE60" s="78">
        <f>[6]U66!BG56</f>
        <v>211.08001019917961</v>
      </c>
      <c r="BF60" s="78">
        <f>[6]U66!BH56</f>
        <v>3.1743451050355018</v>
      </c>
      <c r="BG60" s="78">
        <f>[6]U66!BI56</f>
        <v>1.053682422278023</v>
      </c>
      <c r="BH60" s="78">
        <f>[6]U66!BJ56</f>
        <v>0.1042705004645514</v>
      </c>
      <c r="BI60" s="78">
        <f>[6]U66!BK56</f>
        <v>14.035951441487988</v>
      </c>
      <c r="BJ60" s="78">
        <f>[6]U66!BL56</f>
        <v>0.77905103860942582</v>
      </c>
      <c r="BK60" s="78">
        <f>[6]U66!BM56</f>
        <v>29.988039344105712</v>
      </c>
      <c r="BL60" s="78">
        <f>[6]U66!BN56</f>
        <v>0.26634779145786475</v>
      </c>
      <c r="BM60" s="78">
        <f>[6]U66!BO56</f>
        <v>0.2591728526836618</v>
      </c>
      <c r="BN60" s="78">
        <f>[6]U66!BP56</f>
        <v>0</v>
      </c>
      <c r="BO60" s="78">
        <f>[6]U66!BQ56</f>
        <v>0</v>
      </c>
      <c r="BP60" s="120">
        <f t="shared" si="0"/>
        <v>1972.2270309465173</v>
      </c>
      <c r="BQ60" s="121">
        <f>[6]U66!BS56</f>
        <v>17985.770178741564</v>
      </c>
      <c r="BR60" s="121">
        <f>[6]U66!BT56</f>
        <v>2.5559999999999999E-2</v>
      </c>
      <c r="BS60" s="120">
        <f t="shared" si="1"/>
        <v>17985.795738741563</v>
      </c>
      <c r="BT60" s="121">
        <f>[6]U66!BV56</f>
        <v>0</v>
      </c>
      <c r="BU60" s="121">
        <f>[6]U66!BW56</f>
        <v>0</v>
      </c>
      <c r="BV60" s="120">
        <f t="shared" si="2"/>
        <v>0</v>
      </c>
      <c r="BW60" s="121">
        <f>[6]U66!BY56</f>
        <v>3945.8373229232252</v>
      </c>
      <c r="BX60" s="120">
        <f t="shared" si="3"/>
        <v>21931.633061664787</v>
      </c>
      <c r="BY60" s="122">
        <f t="shared" si="4"/>
        <v>23903.860092611303</v>
      </c>
      <c r="BZ60" s="100"/>
      <c r="CA60" s="100"/>
      <c r="CB60" s="83"/>
    </row>
    <row r="61" spans="1:80" ht="14.25" customHeight="1">
      <c r="A61" s="32" t="s">
        <v>456</v>
      </c>
      <c r="B61" s="86" t="s">
        <v>383</v>
      </c>
      <c r="C61" s="86" t="s">
        <v>156</v>
      </c>
      <c r="D61" s="78">
        <f>[6]U66!E57</f>
        <v>0</v>
      </c>
      <c r="E61" s="78">
        <f>[6]U66!F57</f>
        <v>0</v>
      </c>
      <c r="F61" s="78">
        <f>[6]U66!G57</f>
        <v>0</v>
      </c>
      <c r="G61" s="78">
        <f>[6]U66!H57</f>
        <v>76.913402084090706</v>
      </c>
      <c r="H61" s="78">
        <f>[6]U66!I57</f>
        <v>0.84665455313208793</v>
      </c>
      <c r="I61" s="78">
        <f>[6]U66!J57</f>
        <v>67.936830456850217</v>
      </c>
      <c r="J61" s="78">
        <f>[6]U66!K57</f>
        <v>3.2843208359305379E-5</v>
      </c>
      <c r="K61" s="78">
        <f>[6]U66!L57</f>
        <v>0.39769888491508948</v>
      </c>
      <c r="L61" s="78">
        <f>[6]U66!M57</f>
        <v>0.49432330533014462</v>
      </c>
      <c r="M61" s="78">
        <f>[6]U66!N57</f>
        <v>0</v>
      </c>
      <c r="N61" s="78">
        <f>[6]U66!O57</f>
        <v>1.6468761655299733E-2</v>
      </c>
      <c r="O61" s="78">
        <f>[6]U66!P57</f>
        <v>0</v>
      </c>
      <c r="P61" s="78">
        <f>[6]U66!Q57</f>
        <v>5.8892704770786789E-3</v>
      </c>
      <c r="Q61" s="78">
        <f>[6]U66!R57</f>
        <v>2.8042699692942572E-2</v>
      </c>
      <c r="R61" s="78">
        <f>[6]U66!S57</f>
        <v>0</v>
      </c>
      <c r="S61" s="78">
        <f>[6]U66!T57</f>
        <v>5.2156629963770751</v>
      </c>
      <c r="T61" s="78">
        <f>[6]U66!U57</f>
        <v>0</v>
      </c>
      <c r="U61" s="78">
        <f>[6]U66!V57</f>
        <v>0</v>
      </c>
      <c r="V61" s="78">
        <f>[6]U66!W57</f>
        <v>0</v>
      </c>
      <c r="W61" s="78">
        <f>[6]U66!X57</f>
        <v>0</v>
      </c>
      <c r="X61" s="78">
        <f>[6]U66!Y57</f>
        <v>0</v>
      </c>
      <c r="Y61" s="78">
        <f>[6]U66!Z57</f>
        <v>0.17582448963121436</v>
      </c>
      <c r="Z61" s="78">
        <f>[6]U66!AA57</f>
        <v>1.7577449284948838</v>
      </c>
      <c r="AA61" s="78">
        <f>[6]U66!AB57</f>
        <v>0.44414917050391761</v>
      </c>
      <c r="AB61" s="78">
        <f>[6]U66!AC57</f>
        <v>0</v>
      </c>
      <c r="AC61" s="78">
        <f>[6]U66!AD57</f>
        <v>0.51279201377061168</v>
      </c>
      <c r="AD61" s="78">
        <f>[6]U66!AE57</f>
        <v>182.73669064152162</v>
      </c>
      <c r="AE61" s="78">
        <f>[6]U66!AF57</f>
        <v>1.5343009908790006</v>
      </c>
      <c r="AF61" s="78">
        <f>[6]U66!AG57</f>
        <v>75.331081509758604</v>
      </c>
      <c r="AG61" s="78">
        <f>[6]U66!AH57</f>
        <v>3.7345408195006429</v>
      </c>
      <c r="AH61" s="78">
        <f>[6]U66!AI57</f>
        <v>30.820859954561456</v>
      </c>
      <c r="AI61" s="78">
        <f>[6]U66!AJ57</f>
        <v>0</v>
      </c>
      <c r="AJ61" s="78">
        <f>[6]U66!AK57</f>
        <v>51.730183015074175</v>
      </c>
      <c r="AK61" s="78">
        <f>[6]U66!AL57</f>
        <v>230.00903283524949</v>
      </c>
      <c r="AL61" s="78">
        <f>[6]U66!AM57</f>
        <v>0</v>
      </c>
      <c r="AM61" s="78">
        <f>[6]U66!AN57</f>
        <v>7.0146525055464508</v>
      </c>
      <c r="AN61" s="78">
        <f>[6]U66!AO57</f>
        <v>3.0398970393294222</v>
      </c>
      <c r="AO61" s="78">
        <f>[6]U66!AP57</f>
        <v>85.096920366856821</v>
      </c>
      <c r="AP61" s="78">
        <f>[6]U66!AQ57</f>
        <v>8.9311647944913464</v>
      </c>
      <c r="AQ61" s="78">
        <f>[6]U66!AR57</f>
        <v>5.9776676462889604</v>
      </c>
      <c r="AR61" s="78">
        <f>[6]U66!AS57</f>
        <v>92.589053042652935</v>
      </c>
      <c r="AS61" s="78">
        <f>[6]U66!AT57</f>
        <v>668.36624485942036</v>
      </c>
      <c r="AT61" s="78">
        <f>[6]U66!AU57</f>
        <v>6.2548370494759329</v>
      </c>
      <c r="AU61" s="78">
        <f>[6]U66!AV57+[6]U66!AW57</f>
        <v>29.695794425885349</v>
      </c>
      <c r="AV61" s="78">
        <f>[6]U66!AX57</f>
        <v>133.3032641245683</v>
      </c>
      <c r="AW61" s="78">
        <f>[6]U66!AY57</f>
        <v>57.40206924054786</v>
      </c>
      <c r="AX61" s="78">
        <f>[6]U66!AZ57</f>
        <v>8.0614648631413578E-3</v>
      </c>
      <c r="AY61" s="78">
        <f>[6]U66!BA57</f>
        <v>84.384688321419034</v>
      </c>
      <c r="AZ61" s="78">
        <f>[6]U66!BB57</f>
        <v>1.9039636554929171</v>
      </c>
      <c r="BA61" s="78">
        <f>[6]U66!BC57</f>
        <v>0</v>
      </c>
      <c r="BB61" s="78">
        <f>[6]U66!BD57</f>
        <v>0</v>
      </c>
      <c r="BC61" s="78">
        <f>[6]U66!BE57</f>
        <v>1055.1581835443394</v>
      </c>
      <c r="BD61" s="78">
        <f>[6]U66!BF57</f>
        <v>6.333655749559898</v>
      </c>
      <c r="BE61" s="78">
        <f>[6]U66!BG57</f>
        <v>12.020425928413829</v>
      </c>
      <c r="BF61" s="78">
        <f>[6]U66!BH57</f>
        <v>0.35933193573493105</v>
      </c>
      <c r="BG61" s="78">
        <f>[6]U66!BI57</f>
        <v>6.4124649962278371</v>
      </c>
      <c r="BH61" s="78">
        <f>[6]U66!BJ57</f>
        <v>4.8439782551521246E-2</v>
      </c>
      <c r="BI61" s="78">
        <f>[6]U66!BK57</f>
        <v>43.893745830256634</v>
      </c>
      <c r="BJ61" s="78">
        <f>[6]U66!BL57</f>
        <v>18.209271031765351</v>
      </c>
      <c r="BK61" s="78">
        <f>[6]U66!BM57</f>
        <v>225.78058916763896</v>
      </c>
      <c r="BL61" s="78">
        <f>[6]U66!BN57</f>
        <v>0.39510556890017939</v>
      </c>
      <c r="BM61" s="78">
        <f>[6]U66!BO57</f>
        <v>0.68611252502531561</v>
      </c>
      <c r="BN61" s="78">
        <f>[6]U66!BP57</f>
        <v>0</v>
      </c>
      <c r="BO61" s="78">
        <f>[6]U66!BQ57</f>
        <v>0</v>
      </c>
      <c r="BP61" s="120">
        <f t="shared" si="0"/>
        <v>3283.9078108219273</v>
      </c>
      <c r="BQ61" s="121">
        <f>[6]U66!BS57</f>
        <v>169.98988228564312</v>
      </c>
      <c r="BR61" s="121">
        <f>[6]U66!BT57</f>
        <v>0</v>
      </c>
      <c r="BS61" s="120">
        <f t="shared" si="1"/>
        <v>169.98988228564312</v>
      </c>
      <c r="BT61" s="121">
        <f>[6]U66!BV57</f>
        <v>0</v>
      </c>
      <c r="BU61" s="121">
        <f>[6]U66!BW57</f>
        <v>0</v>
      </c>
      <c r="BV61" s="120">
        <f t="shared" si="2"/>
        <v>0</v>
      </c>
      <c r="BW61" s="121">
        <f>[6]U66!BY57</f>
        <v>0</v>
      </c>
      <c r="BX61" s="120">
        <f t="shared" si="3"/>
        <v>169.98988228564312</v>
      </c>
      <c r="BY61" s="122">
        <f t="shared" si="4"/>
        <v>3453.8976931075704</v>
      </c>
      <c r="BZ61" s="100"/>
      <c r="CA61" s="100"/>
      <c r="CB61" s="83"/>
    </row>
    <row r="62" spans="1:80" ht="14.25" customHeight="1">
      <c r="A62" s="32" t="s">
        <v>457</v>
      </c>
      <c r="B62" s="86" t="s">
        <v>384</v>
      </c>
      <c r="C62" s="86" t="s">
        <v>157</v>
      </c>
      <c r="D62" s="78">
        <f>[6]U66!E58</f>
        <v>0</v>
      </c>
      <c r="E62" s="78">
        <f>[6]U66!F58</f>
        <v>0</v>
      </c>
      <c r="F62" s="78">
        <f>[6]U66!G58</f>
        <v>6.2400006150212196E-4</v>
      </c>
      <c r="G62" s="78">
        <f>[6]U66!H58</f>
        <v>61.147310726243354</v>
      </c>
      <c r="H62" s="78">
        <f>[6]U66!I58</f>
        <v>3.3459892570430334</v>
      </c>
      <c r="I62" s="78">
        <f>[6]U66!J58</f>
        <v>229.70189225171325</v>
      </c>
      <c r="J62" s="78">
        <f>[6]U66!K58</f>
        <v>5.064448553721239E-3</v>
      </c>
      <c r="K62" s="78">
        <f>[6]U66!L58</f>
        <v>41.681832107774042</v>
      </c>
      <c r="L62" s="78">
        <f>[6]U66!M58</f>
        <v>2.6206506461300124E-2</v>
      </c>
      <c r="M62" s="78">
        <f>[6]U66!N58</f>
        <v>0</v>
      </c>
      <c r="N62" s="78">
        <f>[6]U66!O58</f>
        <v>0.11126429955696254</v>
      </c>
      <c r="O62" s="78">
        <f>[6]U66!P58</f>
        <v>0.10705135742598194</v>
      </c>
      <c r="P62" s="78">
        <f>[6]U66!Q58</f>
        <v>0.90455999594729974</v>
      </c>
      <c r="Q62" s="78">
        <f>[6]U66!R58</f>
        <v>12.358488732985423</v>
      </c>
      <c r="R62" s="78">
        <f>[6]U66!S58</f>
        <v>2.3812274119119041</v>
      </c>
      <c r="S62" s="78">
        <f>[6]U66!T58</f>
        <v>22.250659101692236</v>
      </c>
      <c r="T62" s="78">
        <f>[6]U66!U58</f>
        <v>1.1760612554889787</v>
      </c>
      <c r="U62" s="78">
        <f>[6]U66!V58</f>
        <v>505.48373073759382</v>
      </c>
      <c r="V62" s="78">
        <f>[6]U66!W58</f>
        <v>23.983773731308904</v>
      </c>
      <c r="W62" s="78">
        <f>[6]U66!X58</f>
        <v>29.725507739648442</v>
      </c>
      <c r="X62" s="78">
        <f>[6]U66!Y58</f>
        <v>0.88883003276254569</v>
      </c>
      <c r="Y62" s="78">
        <f>[6]U66!Z58</f>
        <v>10.935711373673113</v>
      </c>
      <c r="Z62" s="78">
        <f>[6]U66!AA58</f>
        <v>8.1599663553091339</v>
      </c>
      <c r="AA62" s="78">
        <f>[6]U66!AB58</f>
        <v>8.507158328380191</v>
      </c>
      <c r="AB62" s="78">
        <f>[6]U66!AC58</f>
        <v>0</v>
      </c>
      <c r="AC62" s="78">
        <f>[6]U66!AD58</f>
        <v>0.68790749297857468</v>
      </c>
      <c r="AD62" s="78">
        <f>[6]U66!AE58</f>
        <v>292.31449688208789</v>
      </c>
      <c r="AE62" s="78">
        <f>[6]U66!AF58</f>
        <v>12.807678115398263</v>
      </c>
      <c r="AF62" s="78">
        <f>[6]U66!AG58</f>
        <v>83.344906952507159</v>
      </c>
      <c r="AG62" s="78">
        <f>[6]U66!AH58</f>
        <v>2.7335269227380099</v>
      </c>
      <c r="AH62" s="78">
        <f>[6]U66!AI58</f>
        <v>294.42888436466245</v>
      </c>
      <c r="AI62" s="78">
        <f>[6]U66!AJ58</f>
        <v>0.60095311261894557</v>
      </c>
      <c r="AJ62" s="78">
        <f>[6]U66!AK58</f>
        <v>67.472911008714078</v>
      </c>
      <c r="AK62" s="78">
        <f>[6]U66!AL58</f>
        <v>251.30475014627461</v>
      </c>
      <c r="AL62" s="78">
        <f>[6]U66!AM58</f>
        <v>31.698606729220412</v>
      </c>
      <c r="AM62" s="78">
        <f>[6]U66!AN58</f>
        <v>5.3323539257177188</v>
      </c>
      <c r="AN62" s="78">
        <f>[6]U66!AO58</f>
        <v>7.5967955706968016E-2</v>
      </c>
      <c r="AO62" s="78">
        <f>[6]U66!AP58</f>
        <v>4.9381054064018954</v>
      </c>
      <c r="AP62" s="78">
        <f>[6]U66!AQ58</f>
        <v>291.01347731779111</v>
      </c>
      <c r="AQ62" s="78">
        <f>[6]U66!AR58</f>
        <v>17.739713657640962</v>
      </c>
      <c r="AR62" s="78">
        <f>[6]U66!AS58</f>
        <v>10.588232161736308</v>
      </c>
      <c r="AS62" s="78">
        <f>[6]U66!AT58</f>
        <v>5.3596263797666408</v>
      </c>
      <c r="AT62" s="78">
        <f>[6]U66!AU58</f>
        <v>5.0159595336728979E-2</v>
      </c>
      <c r="AU62" s="78">
        <f>[6]U66!AV58+[6]U66!AW58</f>
        <v>12.635025756752039</v>
      </c>
      <c r="AV62" s="78">
        <f>[6]U66!AX58</f>
        <v>83.318362390489909</v>
      </c>
      <c r="AW62" s="78">
        <f>[6]U66!AY58</f>
        <v>50.607018278266587</v>
      </c>
      <c r="AX62" s="78">
        <f>[6]U66!AZ58</f>
        <v>2.5200677981431635E-3</v>
      </c>
      <c r="AY62" s="78">
        <f>[6]U66!BA58</f>
        <v>26.268773688695639</v>
      </c>
      <c r="AZ62" s="78">
        <f>[6]U66!BB58</f>
        <v>1.0035188270780806</v>
      </c>
      <c r="BA62" s="78">
        <f>[6]U66!BC58</f>
        <v>0.28234458195438666</v>
      </c>
      <c r="BB62" s="78">
        <f>[6]U66!BD58</f>
        <v>8.6978970587187252</v>
      </c>
      <c r="BC62" s="78">
        <f>[6]U66!BE58</f>
        <v>1829.4823768497417</v>
      </c>
      <c r="BD62" s="78">
        <f>[6]U66!BF58</f>
        <v>59.955562562400118</v>
      </c>
      <c r="BE62" s="78">
        <f>[6]U66!BG58</f>
        <v>0</v>
      </c>
      <c r="BF62" s="78">
        <f>[6]U66!BH58</f>
        <v>2.0097869788777978E-2</v>
      </c>
      <c r="BG62" s="78">
        <f>[6]U66!BI58</f>
        <v>4.2705927528640499</v>
      </c>
      <c r="BH62" s="78">
        <f>[6]U66!BJ58</f>
        <v>1.566992751616595E-2</v>
      </c>
      <c r="BI62" s="78">
        <f>[6]U66!BK58</f>
        <v>10.050548027369022</v>
      </c>
      <c r="BJ62" s="78">
        <f>[6]U66!BL58</f>
        <v>1.0727543668431283</v>
      </c>
      <c r="BK62" s="78">
        <f>[6]U66!BM58</f>
        <v>74.154561526731044</v>
      </c>
      <c r="BL62" s="78">
        <f>[6]U66!BN58</f>
        <v>0.27386161485745375</v>
      </c>
      <c r="BM62" s="78">
        <f>[6]U66!BO58</f>
        <v>0.23243881458054988</v>
      </c>
      <c r="BN62" s="78">
        <f>[6]U66!BP58</f>
        <v>0</v>
      </c>
      <c r="BO62" s="78">
        <f>[6]U66!BQ58</f>
        <v>0</v>
      </c>
      <c r="BP62" s="120">
        <f t="shared" si="0"/>
        <v>4497.7190928412792</v>
      </c>
      <c r="BQ62" s="121">
        <f>[6]U66!BS58</f>
        <v>23226.97736623036</v>
      </c>
      <c r="BR62" s="121">
        <f>[6]U66!BT58</f>
        <v>0</v>
      </c>
      <c r="BS62" s="120">
        <f t="shared" si="1"/>
        <v>23226.97736623036</v>
      </c>
      <c r="BT62" s="121">
        <f>[6]U66!BV58</f>
        <v>0</v>
      </c>
      <c r="BU62" s="121">
        <f>[6]U66!BW58</f>
        <v>0</v>
      </c>
      <c r="BV62" s="120">
        <f t="shared" si="2"/>
        <v>0</v>
      </c>
      <c r="BW62" s="121">
        <f>[6]U66!BY58</f>
        <v>35512.535906309022</v>
      </c>
      <c r="BX62" s="120">
        <f t="shared" si="3"/>
        <v>58739.513272539378</v>
      </c>
      <c r="BY62" s="122">
        <f t="shared" si="4"/>
        <v>63237.23236538066</v>
      </c>
      <c r="BZ62" s="100"/>
      <c r="CA62" s="100"/>
      <c r="CB62" s="83"/>
    </row>
    <row r="63" spans="1:80" ht="14.25" customHeight="1">
      <c r="A63" s="32" t="s">
        <v>458</v>
      </c>
      <c r="B63" s="86" t="s">
        <v>385</v>
      </c>
      <c r="C63" s="86" t="s">
        <v>158</v>
      </c>
      <c r="D63" s="78">
        <f>[6]U66!E59</f>
        <v>0.17180338625490016</v>
      </c>
      <c r="E63" s="78">
        <f>[6]U66!F59</f>
        <v>8.1900934307763151</v>
      </c>
      <c r="F63" s="78">
        <f>[6]U66!G59</f>
        <v>0</v>
      </c>
      <c r="G63" s="78">
        <f>[6]U66!H59</f>
        <v>171.74606694971948</v>
      </c>
      <c r="H63" s="78">
        <f>[6]U66!I59</f>
        <v>37.277111175045448</v>
      </c>
      <c r="I63" s="78">
        <f>[6]U66!J59</f>
        <v>1468.7813748615149</v>
      </c>
      <c r="J63" s="78">
        <f>[6]U66!K59</f>
        <v>4.3437913397127173E-2</v>
      </c>
      <c r="K63" s="78">
        <f>[6]U66!L59</f>
        <v>45.714287158614496</v>
      </c>
      <c r="L63" s="78">
        <f>[6]U66!M59</f>
        <v>10.520721145289349</v>
      </c>
      <c r="M63" s="78">
        <f>[6]U66!N59</f>
        <v>0</v>
      </c>
      <c r="N63" s="78">
        <f>[6]U66!O59</f>
        <v>4.0819982857992585</v>
      </c>
      <c r="O63" s="78">
        <f>[6]U66!P59</f>
        <v>24.027991296368995</v>
      </c>
      <c r="P63" s="78">
        <f>[6]U66!Q59</f>
        <v>7.0300114607153636</v>
      </c>
      <c r="Q63" s="78">
        <f>[6]U66!R59</f>
        <v>40.671256514018268</v>
      </c>
      <c r="R63" s="78">
        <f>[6]U66!S59</f>
        <v>0.59928359841924983</v>
      </c>
      <c r="S63" s="78">
        <f>[6]U66!T59</f>
        <v>2144.3039002156338</v>
      </c>
      <c r="T63" s="78">
        <f>[6]U66!U59</f>
        <v>2.816591635946025</v>
      </c>
      <c r="U63" s="78">
        <f>[6]U66!V59</f>
        <v>543.38255584265676</v>
      </c>
      <c r="V63" s="78">
        <f>[6]U66!W59</f>
        <v>4.7861102494053043</v>
      </c>
      <c r="W63" s="78">
        <f>[6]U66!X59</f>
        <v>5.9319161012296018</v>
      </c>
      <c r="X63" s="78">
        <f>[6]U66!Y59</f>
        <v>0.17736673782297363</v>
      </c>
      <c r="Y63" s="78">
        <f>[6]U66!Z59</f>
        <v>56.166950477875766</v>
      </c>
      <c r="Z63" s="78">
        <f>[6]U66!AA59</f>
        <v>76.876265857005976</v>
      </c>
      <c r="AA63" s="78">
        <f>[6]U66!AB59</f>
        <v>166.1720760192859</v>
      </c>
      <c r="AB63" s="78">
        <f>[6]U66!AC59</f>
        <v>0</v>
      </c>
      <c r="AC63" s="78">
        <f>[6]U66!AD59</f>
        <v>94.246581341912986</v>
      </c>
      <c r="AD63" s="78">
        <f>[6]U66!AE59</f>
        <v>5954.1962548951669</v>
      </c>
      <c r="AE63" s="78">
        <f>[6]U66!AF59</f>
        <v>46.891440134961478</v>
      </c>
      <c r="AF63" s="78">
        <f>[6]U66!AG59</f>
        <v>1135.2487629323787</v>
      </c>
      <c r="AG63" s="78">
        <f>[6]U66!AH59</f>
        <v>130.41407948843337</v>
      </c>
      <c r="AH63" s="78">
        <f>[6]U66!AI59</f>
        <v>7844.8954287872357</v>
      </c>
      <c r="AI63" s="78">
        <f>[6]U66!AJ59</f>
        <v>3.6864290324761753E-2</v>
      </c>
      <c r="AJ63" s="78">
        <f>[6]U66!AK59</f>
        <v>12.127680921829288</v>
      </c>
      <c r="AK63" s="78">
        <f>[6]U66!AL59</f>
        <v>537.85481715085746</v>
      </c>
      <c r="AL63" s="78">
        <f>[6]U66!AM59</f>
        <v>14.541261287906103</v>
      </c>
      <c r="AM63" s="78">
        <f>[6]U66!AN59</f>
        <v>402.67333783808357</v>
      </c>
      <c r="AN63" s="78">
        <f>[6]U66!AO59</f>
        <v>78.190938456550839</v>
      </c>
      <c r="AO63" s="78">
        <f>[6]U66!AP59</f>
        <v>113.02403029000564</v>
      </c>
      <c r="AP63" s="78">
        <f>[6]U66!AQ59</f>
        <v>5028.1193264160183</v>
      </c>
      <c r="AQ63" s="78">
        <f>[6]U66!AR59</f>
        <v>8.1697425255293243</v>
      </c>
      <c r="AR63" s="78">
        <f>[6]U66!AS59</f>
        <v>1383.9499919775199</v>
      </c>
      <c r="AS63" s="78">
        <f>[6]U66!AT59</f>
        <v>210.08424470397614</v>
      </c>
      <c r="AT63" s="78">
        <f>[6]U66!AU59</f>
        <v>1.9571550174160461</v>
      </c>
      <c r="AU63" s="78">
        <f>[6]U66!AV59+[6]U66!AW59</f>
        <v>183.97591909583127</v>
      </c>
      <c r="AV63" s="78">
        <f>[6]U66!AX59</f>
        <v>404.34514382560837</v>
      </c>
      <c r="AW63" s="78">
        <f>[6]U66!AY59</f>
        <v>1193.0262714286646</v>
      </c>
      <c r="AX63" s="78">
        <f>[6]U66!AZ59</f>
        <v>55.071127243775841</v>
      </c>
      <c r="AY63" s="78">
        <f>[6]U66!BA59</f>
        <v>110.95699438911079</v>
      </c>
      <c r="AZ63" s="78">
        <f>[6]U66!BB59</f>
        <v>67.80751457205254</v>
      </c>
      <c r="BA63" s="78">
        <f>[6]U66!BC59</f>
        <v>2.8755055063652644E-5</v>
      </c>
      <c r="BB63" s="78">
        <f>[6]U66!BD59</f>
        <v>57.217225366664621</v>
      </c>
      <c r="BC63" s="78">
        <f>[6]U66!BE59</f>
        <v>1203.1393231176535</v>
      </c>
      <c r="BD63" s="78">
        <f>[6]U66!BF59</f>
        <v>287.33829274402433</v>
      </c>
      <c r="BE63" s="78">
        <f>[6]U66!BG59</f>
        <v>5330.1747112605826</v>
      </c>
      <c r="BF63" s="78">
        <f>[6]U66!BH59</f>
        <v>192.06095832833122</v>
      </c>
      <c r="BG63" s="78">
        <f>[6]U66!BI59</f>
        <v>3246.0222592692794</v>
      </c>
      <c r="BH63" s="78">
        <f>[6]U66!BJ59</f>
        <v>63.090005676542908</v>
      </c>
      <c r="BI63" s="78">
        <f>[6]U66!BK59</f>
        <v>295.48847369413153</v>
      </c>
      <c r="BJ63" s="78">
        <f>[6]U66!BL59</f>
        <v>14.057306840221727</v>
      </c>
      <c r="BK63" s="78">
        <f>[6]U66!BM59</f>
        <v>158.23203429449023</v>
      </c>
      <c r="BL63" s="78">
        <f>[6]U66!BN59</f>
        <v>1.9336532101652915</v>
      </c>
      <c r="BM63" s="78">
        <f>[6]U66!BO59</f>
        <v>200.54449373180688</v>
      </c>
      <c r="BN63" s="78">
        <f>[6]U66!BP59</f>
        <v>0</v>
      </c>
      <c r="BO63" s="78">
        <f>[6]U66!BQ59</f>
        <v>0</v>
      </c>
      <c r="BP63" s="120">
        <f t="shared" si="0"/>
        <v>40880.5728456129</v>
      </c>
      <c r="BQ63" s="121">
        <f>[6]U66!BS59</f>
        <v>2367.2257355079173</v>
      </c>
      <c r="BR63" s="121">
        <f>[6]U66!BT59</f>
        <v>1845.2179748188451</v>
      </c>
      <c r="BS63" s="120">
        <f t="shared" si="1"/>
        <v>4212.4437103267628</v>
      </c>
      <c r="BT63" s="121">
        <f>[6]U66!BV59</f>
        <v>0</v>
      </c>
      <c r="BU63" s="121">
        <f>[6]U66!BW59</f>
        <v>0</v>
      </c>
      <c r="BV63" s="120">
        <f t="shared" si="2"/>
        <v>0</v>
      </c>
      <c r="BW63" s="121">
        <f>[6]U66!BY59</f>
        <v>39297.058272668059</v>
      </c>
      <c r="BX63" s="120">
        <f t="shared" si="3"/>
        <v>43509.501982994821</v>
      </c>
      <c r="BY63" s="122">
        <f t="shared" si="4"/>
        <v>84390.074828607729</v>
      </c>
      <c r="BZ63" s="100"/>
      <c r="CA63" s="100"/>
      <c r="CB63" s="83"/>
    </row>
    <row r="64" spans="1:80" ht="14.25" customHeight="1">
      <c r="A64" s="32" t="s">
        <v>459</v>
      </c>
      <c r="B64" s="86" t="s">
        <v>386</v>
      </c>
      <c r="C64" s="86" t="s">
        <v>67</v>
      </c>
      <c r="D64" s="78">
        <f>[6]U66!E60</f>
        <v>0</v>
      </c>
      <c r="E64" s="78">
        <f>[6]U66!F60</f>
        <v>2.002491444558828</v>
      </c>
      <c r="F64" s="78">
        <f>[6]U66!G60</f>
        <v>0</v>
      </c>
      <c r="G64" s="78">
        <f>[6]U66!H60</f>
        <v>0</v>
      </c>
      <c r="H64" s="78">
        <f>[6]U66!I60</f>
        <v>0</v>
      </c>
      <c r="I64" s="78">
        <f>[6]U66!J60</f>
        <v>0</v>
      </c>
      <c r="J64" s="78">
        <f>[6]U66!K60</f>
        <v>0</v>
      </c>
      <c r="K64" s="78">
        <f>[6]U66!L60</f>
        <v>0</v>
      </c>
      <c r="L64" s="78">
        <f>[6]U66!M60</f>
        <v>0.40168846474379305</v>
      </c>
      <c r="M64" s="78">
        <f>[6]U66!N60</f>
        <v>0</v>
      </c>
      <c r="N64" s="78">
        <f>[6]U66!O60</f>
        <v>0</v>
      </c>
      <c r="O64" s="78">
        <f>[6]U66!P60</f>
        <v>0</v>
      </c>
      <c r="P64" s="78">
        <f>[6]U66!Q60</f>
        <v>0</v>
      </c>
      <c r="Q64" s="78">
        <f>[6]U66!R60</f>
        <v>0</v>
      </c>
      <c r="R64" s="78">
        <f>[6]U66!S60</f>
        <v>0</v>
      </c>
      <c r="S64" s="78">
        <f>[6]U66!T60</f>
        <v>0</v>
      </c>
      <c r="T64" s="78">
        <f>[6]U66!U60</f>
        <v>0</v>
      </c>
      <c r="U64" s="78">
        <f>[6]U66!V60</f>
        <v>0</v>
      </c>
      <c r="V64" s="78">
        <f>[6]U66!W60</f>
        <v>0</v>
      </c>
      <c r="W64" s="78">
        <f>[6]U66!X60</f>
        <v>0</v>
      </c>
      <c r="X64" s="78">
        <f>[6]U66!Y60</f>
        <v>0</v>
      </c>
      <c r="Y64" s="78">
        <f>[6]U66!Z60</f>
        <v>0</v>
      </c>
      <c r="Z64" s="78">
        <f>[6]U66!AA60</f>
        <v>0.79318562804067339</v>
      </c>
      <c r="AA64" s="78">
        <f>[6]U66!AB60</f>
        <v>0</v>
      </c>
      <c r="AB64" s="78">
        <f>[6]U66!AC60</f>
        <v>0</v>
      </c>
      <c r="AC64" s="78">
        <f>[6]U66!AD60</f>
        <v>239.79458722143622</v>
      </c>
      <c r="AD64" s="78">
        <f>[6]U66!AE60</f>
        <v>115.38388015920974</v>
      </c>
      <c r="AE64" s="78">
        <f>[6]U66!AF60</f>
        <v>0</v>
      </c>
      <c r="AF64" s="78">
        <f>[6]U66!AG60</f>
        <v>221.84128800660224</v>
      </c>
      <c r="AG64" s="78">
        <f>[6]U66!AH60</f>
        <v>0</v>
      </c>
      <c r="AH64" s="78">
        <f>[6]U66!AI60</f>
        <v>35.70950027857694</v>
      </c>
      <c r="AI64" s="78">
        <f>[6]U66!AJ60</f>
        <v>0</v>
      </c>
      <c r="AJ64" s="78">
        <f>[6]U66!AK60</f>
        <v>0</v>
      </c>
      <c r="AK64" s="78">
        <f>[6]U66!AL60</f>
        <v>12.393744726571862</v>
      </c>
      <c r="AL64" s="78">
        <f>[6]U66!AM60</f>
        <v>0</v>
      </c>
      <c r="AM64" s="78">
        <f>[6]U66!AN60</f>
        <v>14.469834014165908</v>
      </c>
      <c r="AN64" s="78">
        <f>[6]U66!AO60</f>
        <v>0</v>
      </c>
      <c r="AO64" s="78">
        <f>[6]U66!AP60</f>
        <v>0.39755416936463778</v>
      </c>
      <c r="AP64" s="78">
        <f>[6]U66!AQ60</f>
        <v>0</v>
      </c>
      <c r="AQ64" s="78">
        <f>[6]U66!AR60</f>
        <v>0</v>
      </c>
      <c r="AR64" s="78">
        <f>[6]U66!AS60</f>
        <v>0</v>
      </c>
      <c r="AS64" s="78">
        <f>[6]U66!AT60</f>
        <v>0</v>
      </c>
      <c r="AT64" s="78">
        <f>[6]U66!AU60</f>
        <v>0</v>
      </c>
      <c r="AU64" s="78">
        <f>[6]U66!AV60+[6]U66!AW60</f>
        <v>0</v>
      </c>
      <c r="AV64" s="78">
        <f>[6]U66!AX60</f>
        <v>0</v>
      </c>
      <c r="AW64" s="78">
        <f>[6]U66!AY60</f>
        <v>191.41464932388672</v>
      </c>
      <c r="AX64" s="78">
        <f>[6]U66!AZ60</f>
        <v>58.796965737584159</v>
      </c>
      <c r="AY64" s="78">
        <f>[6]U66!BA60</f>
        <v>0</v>
      </c>
      <c r="AZ64" s="78">
        <f>[6]U66!BB60</f>
        <v>9.8560441969168817</v>
      </c>
      <c r="BA64" s="78">
        <f>[6]U66!BC60</f>
        <v>0</v>
      </c>
      <c r="BB64" s="78">
        <f>[6]U66!BD60</f>
        <v>0</v>
      </c>
      <c r="BC64" s="78">
        <f>[6]U66!BE60</f>
        <v>0</v>
      </c>
      <c r="BD64" s="78">
        <f>[6]U66!BF60</f>
        <v>169.45803429662064</v>
      </c>
      <c r="BE64" s="78">
        <f>[6]U66!BG60</f>
        <v>4819.3994083774896</v>
      </c>
      <c r="BF64" s="78">
        <f>[6]U66!BH60</f>
        <v>458.13447056350293</v>
      </c>
      <c r="BG64" s="78">
        <f>[6]U66!BI60</f>
        <v>2935.0540403611972</v>
      </c>
      <c r="BH64" s="78">
        <f>[6]U66!BJ60</f>
        <v>39.265742742247525</v>
      </c>
      <c r="BI64" s="78">
        <f>[6]U66!BK60</f>
        <v>298.16612273193687</v>
      </c>
      <c r="BJ64" s="78">
        <f>[6]U66!BL60</f>
        <v>253.3018699958057</v>
      </c>
      <c r="BK64" s="78">
        <f>[6]U66!BM60</f>
        <v>5.6974161335458104</v>
      </c>
      <c r="BL64" s="78">
        <f>[6]U66!BN60</f>
        <v>0</v>
      </c>
      <c r="BM64" s="78">
        <f>[6]U66!BO60</f>
        <v>15.767163492321433</v>
      </c>
      <c r="BN64" s="78">
        <f>[6]U66!BP60</f>
        <v>0</v>
      </c>
      <c r="BO64" s="78">
        <f>[6]U66!BQ60</f>
        <v>0</v>
      </c>
      <c r="BP64" s="120">
        <f t="shared" si="0"/>
        <v>9897.4996820663255</v>
      </c>
      <c r="BQ64" s="121">
        <f>[6]U66!BS60</f>
        <v>80.547909966350034</v>
      </c>
      <c r="BR64" s="121">
        <f>[6]U66!BT60</f>
        <v>154569.63782175709</v>
      </c>
      <c r="BS64" s="120">
        <f t="shared" si="1"/>
        <v>154650.18573172344</v>
      </c>
      <c r="BT64" s="121">
        <f>[6]U66!BV60</f>
        <v>0</v>
      </c>
      <c r="BU64" s="121">
        <f>[6]U66!BW60</f>
        <v>0</v>
      </c>
      <c r="BV64" s="120">
        <f t="shared" si="2"/>
        <v>0</v>
      </c>
      <c r="BW64" s="121">
        <f>[6]U66!BY60</f>
        <v>4536.4220955814681</v>
      </c>
      <c r="BX64" s="120">
        <f t="shared" si="3"/>
        <v>159186.60782730492</v>
      </c>
      <c r="BY64" s="122">
        <f t="shared" si="4"/>
        <v>169084.10750937124</v>
      </c>
      <c r="BZ64" s="100"/>
      <c r="CA64" s="100"/>
      <c r="CB64" s="83"/>
    </row>
    <row r="65" spans="1:80" ht="14.25" customHeight="1">
      <c r="A65" s="32" t="s">
        <v>460</v>
      </c>
      <c r="B65" s="86" t="s">
        <v>387</v>
      </c>
      <c r="C65" s="86" t="s">
        <v>68</v>
      </c>
      <c r="D65" s="78">
        <f>[6]U66!E61</f>
        <v>0</v>
      </c>
      <c r="E65" s="78">
        <f>[6]U66!F61</f>
        <v>0</v>
      </c>
      <c r="F65" s="78">
        <f>[6]U66!G61</f>
        <v>0</v>
      </c>
      <c r="G65" s="78">
        <f>[6]U66!H61</f>
        <v>13.757150660876821</v>
      </c>
      <c r="H65" s="78">
        <f>[6]U66!I61</f>
        <v>5.4312036554902514E-2</v>
      </c>
      <c r="I65" s="78">
        <f>[6]U66!J61</f>
        <v>9.7641028862185397</v>
      </c>
      <c r="J65" s="78">
        <f>[6]U66!K61</f>
        <v>1.955077830634442E-5</v>
      </c>
      <c r="K65" s="78">
        <f>[6]U66!L61</f>
        <v>1.6706433301826973E-2</v>
      </c>
      <c r="L65" s="78">
        <f>[6]U66!M61</f>
        <v>1.9782437451319962E-3</v>
      </c>
      <c r="M65" s="78">
        <f>[6]U66!N61</f>
        <v>0</v>
      </c>
      <c r="N65" s="78">
        <f>[6]U66!O61</f>
        <v>2.3355303845120456E-3</v>
      </c>
      <c r="O65" s="78">
        <f>[6]U66!P61</f>
        <v>0</v>
      </c>
      <c r="P65" s="78">
        <f>[6]U66!Q61</f>
        <v>2.3745790754236328E-4</v>
      </c>
      <c r="Q65" s="78">
        <f>[6]U66!R61</f>
        <v>1.2123257292897831E-2</v>
      </c>
      <c r="R65" s="78">
        <f>[6]U66!S61</f>
        <v>0</v>
      </c>
      <c r="S65" s="78">
        <f>[6]U66!T61</f>
        <v>0.76112828341856176</v>
      </c>
      <c r="T65" s="78">
        <f>[6]U66!U61</f>
        <v>0</v>
      </c>
      <c r="U65" s="78">
        <f>[6]U66!V61</f>
        <v>0</v>
      </c>
      <c r="V65" s="78">
        <f>[6]U66!W61</f>
        <v>0</v>
      </c>
      <c r="W65" s="78">
        <f>[6]U66!X61</f>
        <v>0</v>
      </c>
      <c r="X65" s="78">
        <f>[6]U66!Y61</f>
        <v>0</v>
      </c>
      <c r="Y65" s="78">
        <f>[6]U66!Z61</f>
        <v>2.708098990352556E-2</v>
      </c>
      <c r="Z65" s="78">
        <f>[6]U66!AA61</f>
        <v>3.8183952272554569</v>
      </c>
      <c r="AA65" s="78">
        <f>[6]U66!AB61</f>
        <v>1.5737680517492667E-2</v>
      </c>
      <c r="AB65" s="78">
        <f>[6]U66!AC61</f>
        <v>0</v>
      </c>
      <c r="AC65" s="78">
        <f>[6]U66!AD61</f>
        <v>0.11241418673041678</v>
      </c>
      <c r="AD65" s="78">
        <f>[6]U66!AE61</f>
        <v>25.112576178745499</v>
      </c>
      <c r="AE65" s="78">
        <f>[6]U66!AF61</f>
        <v>6.6458205356419997E-2</v>
      </c>
      <c r="AF65" s="78">
        <f>[6]U66!AG61</f>
        <v>4.5477869196281366</v>
      </c>
      <c r="AG65" s="78">
        <f>[6]U66!AH61</f>
        <v>0.29964550763468262</v>
      </c>
      <c r="AH65" s="78">
        <f>[6]U66!AI61</f>
        <v>15.648859820186898</v>
      </c>
      <c r="AI65" s="78">
        <f>[6]U66!AJ61</f>
        <v>0</v>
      </c>
      <c r="AJ65" s="78">
        <f>[6]U66!AK61</f>
        <v>1.497250902382982E-2</v>
      </c>
      <c r="AK65" s="78">
        <f>[6]U66!AL61</f>
        <v>10.305023434397251</v>
      </c>
      <c r="AL65" s="78">
        <f>[6]U66!AM61</f>
        <v>0</v>
      </c>
      <c r="AM65" s="78">
        <f>[6]U66!AN61</f>
        <v>1.5443887526326485</v>
      </c>
      <c r="AN65" s="78">
        <f>[6]U66!AO61</f>
        <v>1.2306935043906168E-2</v>
      </c>
      <c r="AO65" s="78">
        <f>[6]U66!AP61</f>
        <v>4.4499437171840235</v>
      </c>
      <c r="AP65" s="78">
        <f>[6]U66!AQ61</f>
        <v>0.21639684304516085</v>
      </c>
      <c r="AQ65" s="78">
        <f>[6]U66!AR61</f>
        <v>0.16677395850741103</v>
      </c>
      <c r="AR65" s="78">
        <f>[6]U66!AS61</f>
        <v>128.25952531345482</v>
      </c>
      <c r="AS65" s="78">
        <f>[6]U66!AT61</f>
        <v>0.19838027011106435</v>
      </c>
      <c r="AT65" s="78">
        <f>[6]U66!AU61</f>
        <v>1.8528273107681311E-3</v>
      </c>
      <c r="AU65" s="78">
        <f>[6]U66!AV61+[6]U66!AW61</f>
        <v>0.31176120985431005</v>
      </c>
      <c r="AV65" s="78">
        <f>[6]U66!AX61</f>
        <v>27.192090020435874</v>
      </c>
      <c r="AW65" s="78">
        <f>[6]U66!AY61</f>
        <v>12.097484200584793</v>
      </c>
      <c r="AX65" s="78">
        <f>[6]U66!AZ61</f>
        <v>1.0871046813201207E-2</v>
      </c>
      <c r="AY65" s="78">
        <f>[6]U66!BA61</f>
        <v>17.213361508486269</v>
      </c>
      <c r="AZ65" s="78">
        <f>[6]U66!BB61</f>
        <v>0.32404972726817605</v>
      </c>
      <c r="BA65" s="78">
        <f>[6]U66!BC61</f>
        <v>3.1533400340121539E-3</v>
      </c>
      <c r="BB65" s="78">
        <f>[6]U66!BD61</f>
        <v>0</v>
      </c>
      <c r="BC65" s="78">
        <f>[6]U66!BE61</f>
        <v>46.974634525431966</v>
      </c>
      <c r="BD65" s="78">
        <f>[6]U66!BF61</f>
        <v>1.271211425883219</v>
      </c>
      <c r="BE65" s="78">
        <f>[6]U66!BG61</f>
        <v>12.777077258455064</v>
      </c>
      <c r="BF65" s="78">
        <f>[6]U66!BH61</f>
        <v>5401.7549781771122</v>
      </c>
      <c r="BG65" s="78">
        <f>[6]U66!BI61</f>
        <v>4.4207601425602059</v>
      </c>
      <c r="BH65" s="78">
        <f>[6]U66!BJ61</f>
        <v>0.41837711208946382</v>
      </c>
      <c r="BI65" s="78">
        <f>[6]U66!BK61</f>
        <v>13.607089456591847</v>
      </c>
      <c r="BJ65" s="78">
        <f>[6]U66!BL61</f>
        <v>0.95315398347003777</v>
      </c>
      <c r="BK65" s="78">
        <f>[6]U66!BM61</f>
        <v>1.6683164961816286</v>
      </c>
      <c r="BL65" s="78">
        <f>[6]U66!BN61</f>
        <v>1.3257397848943647E-2</v>
      </c>
      <c r="BM65" s="78">
        <f>[6]U66!BO61</f>
        <v>3.0411672570434752E-2</v>
      </c>
      <c r="BN65" s="78">
        <f>[6]U66!BP61</f>
        <v>0</v>
      </c>
      <c r="BO65" s="78">
        <f>[6]U66!BQ61</f>
        <v>0</v>
      </c>
      <c r="BP65" s="120">
        <f t="shared" si="0"/>
        <v>5760.2306523188199</v>
      </c>
      <c r="BQ65" s="121">
        <f>[6]U66!BS61</f>
        <v>30919.915620635453</v>
      </c>
      <c r="BR65" s="121">
        <f>[6]U66!BT61</f>
        <v>49248.415581351328</v>
      </c>
      <c r="BS65" s="120">
        <f t="shared" si="1"/>
        <v>80168.331201986788</v>
      </c>
      <c r="BT65" s="121">
        <f>[6]U66!BV61</f>
        <v>0</v>
      </c>
      <c r="BU65" s="121">
        <f>[6]U66!BW61</f>
        <v>0</v>
      </c>
      <c r="BV65" s="120">
        <f t="shared" si="2"/>
        <v>0</v>
      </c>
      <c r="BW65" s="121">
        <f>[6]U66!BY61</f>
        <v>192.17031822918102</v>
      </c>
      <c r="BX65" s="120">
        <f t="shared" si="3"/>
        <v>80360.50152021597</v>
      </c>
      <c r="BY65" s="122">
        <f t="shared" si="4"/>
        <v>86120.732172534787</v>
      </c>
      <c r="BZ65" s="100"/>
      <c r="CA65" s="100"/>
      <c r="CB65" s="83"/>
    </row>
    <row r="66" spans="1:80" ht="14.25" customHeight="1">
      <c r="A66" s="32" t="s">
        <v>461</v>
      </c>
      <c r="B66" s="86" t="s">
        <v>388</v>
      </c>
      <c r="C66" s="86" t="s">
        <v>69</v>
      </c>
      <c r="D66" s="78">
        <f>[6]U66!E62</f>
        <v>0</v>
      </c>
      <c r="E66" s="78">
        <f>[6]U66!F62</f>
        <v>0</v>
      </c>
      <c r="F66" s="78">
        <f>[6]U66!G62</f>
        <v>0</v>
      </c>
      <c r="G66" s="78">
        <f>[6]U66!H62</f>
        <v>7.0089909386015838</v>
      </c>
      <c r="H66" s="78">
        <f>[6]U66!I62</f>
        <v>2.7675902882700949E-2</v>
      </c>
      <c r="I66" s="78">
        <f>[6]U66!J62</f>
        <v>4.9947276712756628</v>
      </c>
      <c r="J66" s="78">
        <f>[6]U66!K62</f>
        <v>9.1094951216926673E-6</v>
      </c>
      <c r="K66" s="78">
        <f>[6]U66!L62</f>
        <v>8.5153259080721667E-3</v>
      </c>
      <c r="L66" s="78">
        <f>[6]U66!M62</f>
        <v>9.4862104102308095E-4</v>
      </c>
      <c r="M66" s="78">
        <f>[6]U66!N62</f>
        <v>0</v>
      </c>
      <c r="N66" s="78">
        <f>[6]U66!O62</f>
        <v>1.1959402401083047E-3</v>
      </c>
      <c r="O66" s="78">
        <f>[6]U66!P62</f>
        <v>0</v>
      </c>
      <c r="P66" s="78">
        <f>[6]U66!Q62</f>
        <v>1.272831040712726E-4</v>
      </c>
      <c r="Q66" s="78">
        <f>[6]U66!R62</f>
        <v>6.2439605778029971E-3</v>
      </c>
      <c r="R66" s="78">
        <f>[6]U66!S62</f>
        <v>0</v>
      </c>
      <c r="S66" s="78">
        <f>[6]U66!T62</f>
        <v>0.40123891749977919</v>
      </c>
      <c r="T66" s="78">
        <f>[6]U66!U62</f>
        <v>0</v>
      </c>
      <c r="U66" s="78">
        <f>[6]U66!V62</f>
        <v>0</v>
      </c>
      <c r="V66" s="78">
        <f>[6]U66!W62</f>
        <v>0</v>
      </c>
      <c r="W66" s="78">
        <f>[6]U66!X62</f>
        <v>0</v>
      </c>
      <c r="X66" s="78">
        <f>[6]U66!Y62</f>
        <v>0</v>
      </c>
      <c r="Y66" s="78">
        <f>[6]U66!Z62</f>
        <v>1.4024882592135468E-2</v>
      </c>
      <c r="Z66" s="78">
        <f>[6]U66!AA62</f>
        <v>1.9468456900739566</v>
      </c>
      <c r="AA66" s="78">
        <f>[6]U66!AB62</f>
        <v>7.980811419074375E-3</v>
      </c>
      <c r="AB66" s="78">
        <f>[6]U66!AC62</f>
        <v>0</v>
      </c>
      <c r="AC66" s="78">
        <f>[6]U66!AD62</f>
        <v>4.6397507861208463E-2</v>
      </c>
      <c r="AD66" s="78">
        <f>[6]U66!AE62</f>
        <v>12.727807597865473</v>
      </c>
      <c r="AE66" s="78">
        <f>[6]U66!AF62</f>
        <v>3.382077245038171E-2</v>
      </c>
      <c r="AF66" s="78">
        <f>[6]U66!AG62</f>
        <v>2.3251800285404962</v>
      </c>
      <c r="AG66" s="78">
        <f>[6]U66!AH62</f>
        <v>0.15264166084494935</v>
      </c>
      <c r="AH66" s="78">
        <f>[6]U66!AI62</f>
        <v>8.0011792680462452</v>
      </c>
      <c r="AI66" s="78">
        <f>[6]U66!AJ62</f>
        <v>0</v>
      </c>
      <c r="AJ66" s="78">
        <f>[6]U66!AK62</f>
        <v>7.3789467829302119E-3</v>
      </c>
      <c r="AK66" s="78">
        <f>[6]U66!AL62</f>
        <v>5.4066529876234162</v>
      </c>
      <c r="AL66" s="78">
        <f>[6]U66!AM62</f>
        <v>0</v>
      </c>
      <c r="AM66" s="78">
        <f>[6]U66!AN62</f>
        <v>0.7870101574344871</v>
      </c>
      <c r="AN66" s="78">
        <f>[6]U66!AO62</f>
        <v>6.0091033165611931E-3</v>
      </c>
      <c r="AO66" s="78">
        <f>[6]U66!AP62</f>
        <v>4.1692506898300685</v>
      </c>
      <c r="AP66" s="78">
        <f>[6]U66!AQ62</f>
        <v>0.10899092427362</v>
      </c>
      <c r="AQ66" s="78">
        <f>[6]U66!AR62</f>
        <v>0.10014157176470627</v>
      </c>
      <c r="AR66" s="78">
        <f>[6]U66!AS62</f>
        <v>9.6690619484240528E-2</v>
      </c>
      <c r="AS66" s="78">
        <f>[6]U66!AT62</f>
        <v>5.3779408661348768E-2</v>
      </c>
      <c r="AT66" s="78">
        <f>[6]U66!AU62</f>
        <v>5.0101923399290915E-4</v>
      </c>
      <c r="AU66" s="78">
        <f>[6]U66!AV62+[6]U66!AW62</f>
        <v>0.15462432880866755</v>
      </c>
      <c r="AV66" s="78">
        <f>[6]U66!AX62</f>
        <v>13.851413999582903</v>
      </c>
      <c r="AW66" s="78">
        <f>[6]U66!AY62</f>
        <v>5.9645595443564829</v>
      </c>
      <c r="AX66" s="78">
        <f>[6]U66!AZ62</f>
        <v>8.3973202857108716E-4</v>
      </c>
      <c r="AY66" s="78">
        <f>[6]U66!BA62</f>
        <v>8.7682754860171013</v>
      </c>
      <c r="AZ66" s="78">
        <f>[6]U66!BB62</f>
        <v>0.17178210405648939</v>
      </c>
      <c r="BA66" s="78">
        <f>[6]U66!BC62</f>
        <v>1.6203234748705764E-3</v>
      </c>
      <c r="BB66" s="78">
        <f>[6]U66!BD62</f>
        <v>0</v>
      </c>
      <c r="BC66" s="78">
        <f>[6]U66!BE62</f>
        <v>24.80292018849082</v>
      </c>
      <c r="BD66" s="78">
        <f>[6]U66!BF62</f>
        <v>0.6475247917324356</v>
      </c>
      <c r="BE66" s="78">
        <f>[6]U66!BG62</f>
        <v>9655.1732951804097</v>
      </c>
      <c r="BF66" s="78">
        <f>[6]U66!BH62</f>
        <v>3.1157918293185816E-2</v>
      </c>
      <c r="BG66" s="78">
        <f>[6]U66!BI62</f>
        <v>942.69483826245596</v>
      </c>
      <c r="BH66" s="78">
        <f>[6]U66!BJ62</f>
        <v>6.8235765984730893E-3</v>
      </c>
      <c r="BI66" s="78">
        <f>[6]U66!BK62</f>
        <v>12.742535316638001</v>
      </c>
      <c r="BJ66" s="78">
        <f>[6]U66!BL62</f>
        <v>0.88917415023286905</v>
      </c>
      <c r="BK66" s="78">
        <f>[6]U66!BM62</f>
        <v>1.265259449371348</v>
      </c>
      <c r="BL66" s="78">
        <f>[6]U66!BN62</f>
        <v>7.6710419059664034E-3</v>
      </c>
      <c r="BM66" s="78">
        <f>[6]U66!BO62</f>
        <v>1.5423573396186989E-2</v>
      </c>
      <c r="BN66" s="78">
        <f>[6]U66!BP62</f>
        <v>0</v>
      </c>
      <c r="BO66" s="78">
        <f>[6]U66!BQ62</f>
        <v>0</v>
      </c>
      <c r="BP66" s="120">
        <f t="shared" si="0"/>
        <v>10715.631696286575</v>
      </c>
      <c r="BQ66" s="121">
        <f>[6]U66!BS62</f>
        <v>47258.934181590179</v>
      </c>
      <c r="BR66" s="121">
        <f>[6]U66!BT62</f>
        <v>34252.7337366473</v>
      </c>
      <c r="BS66" s="120">
        <f t="shared" si="1"/>
        <v>81511.667918237479</v>
      </c>
      <c r="BT66" s="121">
        <f>[6]U66!BV62</f>
        <v>0</v>
      </c>
      <c r="BU66" s="121">
        <f>[6]U66!BW62</f>
        <v>0</v>
      </c>
      <c r="BV66" s="120">
        <f t="shared" si="2"/>
        <v>0</v>
      </c>
      <c r="BW66" s="121">
        <f>[6]U66!BY62</f>
        <v>9934.4872711000753</v>
      </c>
      <c r="BX66" s="120">
        <f t="shared" si="3"/>
        <v>91446.155189337558</v>
      </c>
      <c r="BY66" s="122">
        <f t="shared" si="4"/>
        <v>102161.78688562414</v>
      </c>
      <c r="BZ66" s="100"/>
      <c r="CA66" s="100"/>
      <c r="CB66" s="83"/>
    </row>
    <row r="67" spans="1:80" ht="14.25" customHeight="1">
      <c r="A67" s="32" t="s">
        <v>462</v>
      </c>
      <c r="B67" s="86" t="s">
        <v>389</v>
      </c>
      <c r="C67" s="86" t="s">
        <v>159</v>
      </c>
      <c r="D67" s="78">
        <f>[6]U66!E63</f>
        <v>0</v>
      </c>
      <c r="E67" s="78">
        <f>[6]U66!F63</f>
        <v>0</v>
      </c>
      <c r="F67" s="78">
        <f>[6]U66!G63</f>
        <v>0</v>
      </c>
      <c r="G67" s="78">
        <f>[6]U66!H63</f>
        <v>1.4376114184351523E-3</v>
      </c>
      <c r="H67" s="78">
        <f>[6]U66!I63</f>
        <v>0</v>
      </c>
      <c r="I67" s="78">
        <f>[6]U66!J63</f>
        <v>1.0347012110239894E-3</v>
      </c>
      <c r="J67" s="78">
        <f>[6]U66!K63</f>
        <v>0</v>
      </c>
      <c r="K67" s="78">
        <f>[6]U66!L63</f>
        <v>0</v>
      </c>
      <c r="L67" s="78">
        <f>[6]U66!M63</f>
        <v>0</v>
      </c>
      <c r="M67" s="78">
        <f>[6]U66!N63</f>
        <v>0</v>
      </c>
      <c r="N67" s="78">
        <f>[6]U66!O63</f>
        <v>0</v>
      </c>
      <c r="O67" s="78">
        <f>[6]U66!P63</f>
        <v>0</v>
      </c>
      <c r="P67" s="78">
        <f>[6]U66!Q63</f>
        <v>0</v>
      </c>
      <c r="Q67" s="78">
        <f>[6]U66!R63</f>
        <v>0</v>
      </c>
      <c r="R67" s="78">
        <f>[6]U66!S63</f>
        <v>0</v>
      </c>
      <c r="S67" s="78">
        <f>[6]U66!T63</f>
        <v>8.4519228353016084E-5</v>
      </c>
      <c r="T67" s="78">
        <f>[6]U66!U63</f>
        <v>0</v>
      </c>
      <c r="U67" s="78">
        <f>[6]U66!V63</f>
        <v>0</v>
      </c>
      <c r="V67" s="78">
        <f>[6]U66!W63</f>
        <v>0</v>
      </c>
      <c r="W67" s="78">
        <f>[6]U66!X63</f>
        <v>0</v>
      </c>
      <c r="X67" s="78">
        <f>[6]U66!Y63</f>
        <v>0</v>
      </c>
      <c r="Y67" s="78">
        <f>[6]U66!Z63</f>
        <v>0</v>
      </c>
      <c r="Z67" s="78">
        <f>[6]U66!AA63</f>
        <v>3.7480819594649982E-4</v>
      </c>
      <c r="AA67" s="78">
        <f>[6]U66!AB63</f>
        <v>1.6131095253826672E-6</v>
      </c>
      <c r="AB67" s="78">
        <f>[6]U66!AC63</f>
        <v>0</v>
      </c>
      <c r="AC67" s="78">
        <f>[6]U66!AD63</f>
        <v>0</v>
      </c>
      <c r="AD67" s="78">
        <f>[6]U66!AE63</f>
        <v>2.611467070215838E-3</v>
      </c>
      <c r="AE67" s="78">
        <f>[6]U66!AF63</f>
        <v>2.714793250316065E-5</v>
      </c>
      <c r="AF67" s="78">
        <f>[6]U66!AG63</f>
        <v>4.5923591404537997E-4</v>
      </c>
      <c r="AG67" s="78">
        <f>[6]U66!AH63</f>
        <v>4.0810153817244847E-5</v>
      </c>
      <c r="AH67" s="78">
        <f>[6]U66!AI63</f>
        <v>1.6230424377712117E-3</v>
      </c>
      <c r="AI67" s="78">
        <f>[6]U66!AJ63</f>
        <v>0</v>
      </c>
      <c r="AJ67" s="78">
        <f>[6]U66!AK63</f>
        <v>0</v>
      </c>
      <c r="AK67" s="78">
        <f>[6]U66!AL63</f>
        <v>1.0586931664685554E-3</v>
      </c>
      <c r="AL67" s="78">
        <f>[6]U66!AM63</f>
        <v>0</v>
      </c>
      <c r="AM67" s="78">
        <f>[6]U66!AN63</f>
        <v>1.6868883203615927E-4</v>
      </c>
      <c r="AN67" s="78">
        <f>[6]U66!AO63</f>
        <v>0</v>
      </c>
      <c r="AO67" s="78">
        <f>[6]U66!AP63</f>
        <v>8.699355100677727E-4</v>
      </c>
      <c r="AP67" s="78">
        <f>[6]U66!AQ63</f>
        <v>3.4225293937740228E-5</v>
      </c>
      <c r="AQ67" s="78">
        <f>[6]U66!AR63</f>
        <v>3.1432959825227165E-5</v>
      </c>
      <c r="AR67" s="78">
        <f>[6]U66!AS63</f>
        <v>0</v>
      </c>
      <c r="AS67" s="78">
        <f>[6]U66!AT63</f>
        <v>0</v>
      </c>
      <c r="AT67" s="78">
        <f>[6]U66!AU63</f>
        <v>0</v>
      </c>
      <c r="AU67" s="78">
        <f>[6]U66!AV63+[6]U66!AW63</f>
        <v>4.2212423484619058E-5</v>
      </c>
      <c r="AV67" s="78">
        <f>[6]U66!AX63</f>
        <v>2.8654880049842554E-3</v>
      </c>
      <c r="AW67" s="78">
        <f>[6]U66!AY63</f>
        <v>1.205111561791718E-3</v>
      </c>
      <c r="AX67" s="78">
        <f>[6]U66!AZ63</f>
        <v>0</v>
      </c>
      <c r="AY67" s="78">
        <f>[6]U66!BA63</f>
        <v>1.8022033670377683E-3</v>
      </c>
      <c r="AZ67" s="78">
        <f>[6]U66!BB63</f>
        <v>4.0299703742914219E-5</v>
      </c>
      <c r="BA67" s="78">
        <f>[6]U66!BC63</f>
        <v>0</v>
      </c>
      <c r="BB67" s="78">
        <f>[6]U66!BD63</f>
        <v>0</v>
      </c>
      <c r="BC67" s="78">
        <f>[6]U66!BE63</f>
        <v>4.8915592412802252E-3</v>
      </c>
      <c r="BD67" s="78">
        <f>[6]U66!BF63</f>
        <v>1.450585509381878E-4</v>
      </c>
      <c r="BE67" s="78">
        <f>[6]U66!BG63</f>
        <v>0</v>
      </c>
      <c r="BF67" s="78">
        <f>[6]U66!BH63</f>
        <v>1.3436788627857325E-5</v>
      </c>
      <c r="BG67" s="78">
        <f>[6]U66!BI63</f>
        <v>3.5832880714915984E-4</v>
      </c>
      <c r="BH67" s="78">
        <f>[6]U66!BJ63</f>
        <v>101.54381660833826</v>
      </c>
      <c r="BI67" s="78">
        <f>[6]U66!BK63</f>
        <v>4.0975979519226451</v>
      </c>
      <c r="BJ67" s="78">
        <f>[6]U66!BL63</f>
        <v>2.03466640721438E-4</v>
      </c>
      <c r="BK67" s="78">
        <f>[6]U66!BM63</f>
        <v>5.3503159271706329</v>
      </c>
      <c r="BL67" s="78">
        <f>[6]U66!BN63</f>
        <v>0</v>
      </c>
      <c r="BM67" s="78">
        <f>[6]U66!BO63</f>
        <v>0</v>
      </c>
      <c r="BN67" s="78">
        <f>[6]U66!BP63</f>
        <v>0</v>
      </c>
      <c r="BO67" s="78">
        <f>[6]U66!BQ63</f>
        <v>0</v>
      </c>
      <c r="BP67" s="120">
        <f t="shared" si="0"/>
        <v>111.01315558495527</v>
      </c>
      <c r="BQ67" s="121">
        <f>[6]U66!BS63</f>
        <v>628.59690654442738</v>
      </c>
      <c r="BR67" s="121">
        <f>[6]U66!BT63</f>
        <v>3978.1939996021324</v>
      </c>
      <c r="BS67" s="120">
        <f t="shared" si="1"/>
        <v>4606.7909061465598</v>
      </c>
      <c r="BT67" s="121">
        <f>[6]U66!BV63</f>
        <v>0</v>
      </c>
      <c r="BU67" s="121">
        <f>[6]U66!BW63</f>
        <v>0</v>
      </c>
      <c r="BV67" s="120">
        <f t="shared" si="2"/>
        <v>0</v>
      </c>
      <c r="BW67" s="121">
        <f>[6]U66!BY63</f>
        <v>0</v>
      </c>
      <c r="BX67" s="120">
        <f t="shared" si="3"/>
        <v>4606.7909061465598</v>
      </c>
      <c r="BY67" s="122">
        <f t="shared" si="4"/>
        <v>4717.8040617315155</v>
      </c>
      <c r="BZ67" s="100"/>
      <c r="CA67" s="100"/>
      <c r="CB67" s="83"/>
    </row>
    <row r="68" spans="1:80" ht="14.25" customHeight="1">
      <c r="A68" s="32" t="s">
        <v>463</v>
      </c>
      <c r="B68" s="143" t="s">
        <v>390</v>
      </c>
      <c r="C68" s="87" t="s">
        <v>160</v>
      </c>
      <c r="D68" s="78">
        <f>[6]U66!E64</f>
        <v>0.39745567287849637</v>
      </c>
      <c r="E68" s="78">
        <f>[6]U66!F64</f>
        <v>3.4001486318136981E-3</v>
      </c>
      <c r="F68" s="78">
        <f>[6]U66!G64</f>
        <v>0</v>
      </c>
      <c r="G68" s="78">
        <f>[6]U66!H64</f>
        <v>4.5062041656384964E-2</v>
      </c>
      <c r="H68" s="78">
        <f>[6]U66!I64</f>
        <v>3.8462931979761465E-2</v>
      </c>
      <c r="I68" s="78">
        <f>[6]U66!J64</f>
        <v>5.0856599719206219</v>
      </c>
      <c r="J68" s="78">
        <f>[6]U66!K64</f>
        <v>3.0483079346966459E-2</v>
      </c>
      <c r="K68" s="78">
        <f>[6]U66!L64</f>
        <v>4.9164531780060529E-3</v>
      </c>
      <c r="L68" s="78">
        <f>[6]U66!M64</f>
        <v>1.0138526820085143E-3</v>
      </c>
      <c r="M68" s="78">
        <f>[6]U66!N64</f>
        <v>0</v>
      </c>
      <c r="N68" s="78">
        <f>[6]U66!O64</f>
        <v>8.9575185872263962E-4</v>
      </c>
      <c r="O68" s="78">
        <f>[6]U66!P64</f>
        <v>0</v>
      </c>
      <c r="P68" s="78">
        <f>[6]U66!Q64</f>
        <v>6.6010635296711105E-6</v>
      </c>
      <c r="Q68" s="78">
        <f>[6]U66!R64</f>
        <v>1.8667607645617621E-3</v>
      </c>
      <c r="R68" s="78">
        <f>[6]U66!S64</f>
        <v>0.51151956698471546</v>
      </c>
      <c r="S68" s="78">
        <f>[6]U66!T64</f>
        <v>5.3985765881052195E-2</v>
      </c>
      <c r="T68" s="78">
        <f>[6]U66!U64</f>
        <v>0</v>
      </c>
      <c r="U68" s="78">
        <f>[6]U66!V64</f>
        <v>0</v>
      </c>
      <c r="V68" s="78">
        <f>[6]U66!W64</f>
        <v>2.3870610916368108E-3</v>
      </c>
      <c r="W68" s="78">
        <f>[6]U66!X64</f>
        <v>3.0081886458788142E-3</v>
      </c>
      <c r="X68" s="78">
        <f>[6]U66!Y64</f>
        <v>8.6864016943230145E-5</v>
      </c>
      <c r="Y68" s="78">
        <f>[6]U66!Z64</f>
        <v>0.59090296693638733</v>
      </c>
      <c r="Z68" s="78">
        <f>[6]U66!AA64</f>
        <v>9.5413684892937012E-4</v>
      </c>
      <c r="AA68" s="78">
        <f>[6]U66!AB64</f>
        <v>2.2561643018576402E-3</v>
      </c>
      <c r="AB68" s="78">
        <f>[6]U66!AC64</f>
        <v>3.2254377475021254E-15</v>
      </c>
      <c r="AC68" s="78">
        <f>[6]U66!AD64</f>
        <v>1.1037611923492771E-3</v>
      </c>
      <c r="AD68" s="78">
        <f>[6]U66!AE64</f>
        <v>0.13813948948469346</v>
      </c>
      <c r="AE68" s="78">
        <f>[6]U66!AF64</f>
        <v>8.1556740964613061E-4</v>
      </c>
      <c r="AF68" s="78">
        <f>[6]U66!AG64</f>
        <v>4.1705956126428752E-2</v>
      </c>
      <c r="AG68" s="78">
        <f>[6]U66!AH64</f>
        <v>2.0701588949693173E-3</v>
      </c>
      <c r="AH68" s="78">
        <f>[6]U66!AI64</f>
        <v>2.0696323185260285E-2</v>
      </c>
      <c r="AI68" s="78">
        <f>[6]U66!AJ64</f>
        <v>0</v>
      </c>
      <c r="AJ68" s="78">
        <f>[6]U66!AK64</f>
        <v>3.1936381064414744E-2</v>
      </c>
      <c r="AK68" s="78">
        <f>[6]U66!AL64</f>
        <v>8.2674348827156106</v>
      </c>
      <c r="AL68" s="78">
        <f>[6]U66!AM64</f>
        <v>0.48080764331789433</v>
      </c>
      <c r="AM68" s="78">
        <f>[6]U66!AN64</f>
        <v>2.0960537682746705</v>
      </c>
      <c r="AN68" s="78">
        <f>[6]U66!AO64</f>
        <v>0.24759450820328319</v>
      </c>
      <c r="AO68" s="78">
        <f>[6]U66!AP64</f>
        <v>13.178527168201693</v>
      </c>
      <c r="AP68" s="78">
        <f>[6]U66!AQ64</f>
        <v>0.54659631317562385</v>
      </c>
      <c r="AQ68" s="78">
        <f>[6]U66!AR64</f>
        <v>1.1653013312106117E-2</v>
      </c>
      <c r="AR68" s="78">
        <f>[6]U66!AS64</f>
        <v>7.9102391757228023</v>
      </c>
      <c r="AS68" s="78">
        <f>[6]U66!AT64</f>
        <v>45.832905020449239</v>
      </c>
      <c r="AT68" s="78">
        <f>[6]U66!AU64</f>
        <v>0.42766962281781273</v>
      </c>
      <c r="AU68" s="78">
        <f>[6]U66!AV64+[6]U66!AW64</f>
        <v>2.3044616348199324E-2</v>
      </c>
      <c r="AV68" s="78">
        <f>[6]U66!AX64</f>
        <v>15.884213282834436</v>
      </c>
      <c r="AW68" s="78">
        <f>[6]U66!AY64</f>
        <v>2.3220739477253716</v>
      </c>
      <c r="AX68" s="78">
        <f>[6]U66!AZ64</f>
        <v>2.0521326797541753E-7</v>
      </c>
      <c r="AY68" s="78">
        <f>[6]U66!BA64</f>
        <v>4.8019414205425187E-2</v>
      </c>
      <c r="AZ68" s="78">
        <f>[6]U66!BB64</f>
        <v>0.10707745271879321</v>
      </c>
      <c r="BA68" s="78">
        <f>[6]U66!BC64</f>
        <v>8.0261793522939383E-12</v>
      </c>
      <c r="BB68" s="78">
        <f>[6]U66!BD64</f>
        <v>0</v>
      </c>
      <c r="BC68" s="78">
        <f>[6]U66!BE64</f>
        <v>1.5947647873121065</v>
      </c>
      <c r="BD68" s="78">
        <f>[6]U66!BF64</f>
        <v>3.9946661213075968E-3</v>
      </c>
      <c r="BE68" s="78">
        <f>[6]U66!BG64</f>
        <v>68.933760839925483</v>
      </c>
      <c r="BF68" s="78">
        <f>[6]U66!BH64</f>
        <v>7.9299679309526708E-2</v>
      </c>
      <c r="BG68" s="78">
        <f>[6]U66!BI64</f>
        <v>5.1452453309769695</v>
      </c>
      <c r="BH68" s="78">
        <f>[6]U66!BJ64</f>
        <v>4.8518729326633859E-3</v>
      </c>
      <c r="BI68" s="78">
        <f>[6]U66!BK64</f>
        <v>106.25414023242064</v>
      </c>
      <c r="BJ68" s="78">
        <f>[6]U66!BL64</f>
        <v>2.7692829753543351</v>
      </c>
      <c r="BK68" s="78">
        <f>[6]U66!BM64</f>
        <v>3.7751962975365281</v>
      </c>
      <c r="BL68" s="78">
        <f>[6]U66!BN64</f>
        <v>9.9422542472348474E-4</v>
      </c>
      <c r="BM68" s="78">
        <f>[6]U66!BO64</f>
        <v>0</v>
      </c>
      <c r="BN68" s="78">
        <f>[6]U66!BP64</f>
        <v>0</v>
      </c>
      <c r="BO68" s="78">
        <f>[6]U66!BQ64</f>
        <v>0</v>
      </c>
      <c r="BP68" s="120">
        <f t="shared" si="0"/>
        <v>292.95623256058457</v>
      </c>
      <c r="BQ68" s="121">
        <f>[6]U66!BS64</f>
        <v>14344.733643967884</v>
      </c>
      <c r="BR68" s="121">
        <f>[6]U66!BT64</f>
        <v>8889.6477781988851</v>
      </c>
      <c r="BS68" s="120">
        <f t="shared" si="1"/>
        <v>23234.381422166771</v>
      </c>
      <c r="BT68" s="121">
        <f>[6]U66!BV64</f>
        <v>0</v>
      </c>
      <c r="BU68" s="121">
        <f>[6]U66!BW64</f>
        <v>0</v>
      </c>
      <c r="BV68" s="120">
        <f t="shared" si="2"/>
        <v>0</v>
      </c>
      <c r="BW68" s="121">
        <f>[6]U66!BY64</f>
        <v>2368.299970608994</v>
      </c>
      <c r="BX68" s="120">
        <f t="shared" si="3"/>
        <v>25602.681392775765</v>
      </c>
      <c r="BY68" s="122">
        <f t="shared" si="4"/>
        <v>25895.637625336349</v>
      </c>
      <c r="BZ68" s="100"/>
      <c r="CA68" s="100"/>
      <c r="CB68" s="83"/>
    </row>
    <row r="69" spans="1:80" ht="14.25" customHeight="1">
      <c r="A69" s="32" t="s">
        <v>464</v>
      </c>
      <c r="B69" s="86" t="s">
        <v>351</v>
      </c>
      <c r="C69" s="86" t="s">
        <v>161</v>
      </c>
      <c r="D69" s="78">
        <f>[6]U66!E65</f>
        <v>0</v>
      </c>
      <c r="E69" s="78">
        <f>[6]U66!F65</f>
        <v>0</v>
      </c>
      <c r="F69" s="78">
        <f>[6]U66!G65</f>
        <v>0</v>
      </c>
      <c r="G69" s="78">
        <f>[6]U66!H65</f>
        <v>0.45160530840853735</v>
      </c>
      <c r="H69" s="78">
        <f>[6]U66!I65</f>
        <v>8.2529422248213691E-3</v>
      </c>
      <c r="I69" s="78">
        <f>[6]U66!J65</f>
        <v>1.2196708842267794</v>
      </c>
      <c r="J69" s="78">
        <f>[6]U66!K65</f>
        <v>3.2820280169681816E-6</v>
      </c>
      <c r="K69" s="78">
        <f>[6]U66!L65</f>
        <v>4.0370524064051684E-3</v>
      </c>
      <c r="L69" s="78">
        <f>[6]U66!M65</f>
        <v>4.9410949815739441E-4</v>
      </c>
      <c r="M69" s="78">
        <f>[6]U66!N65</f>
        <v>0</v>
      </c>
      <c r="N69" s="78">
        <f>[6]U66!O65</f>
        <v>2.43954746418713E-4</v>
      </c>
      <c r="O69" s="78">
        <f>[6]U66!P65</f>
        <v>0</v>
      </c>
      <c r="P69" s="78">
        <f>[6]U66!Q65</f>
        <v>8.1754427119493653E-4</v>
      </c>
      <c r="Q69" s="78">
        <f>[6]U66!R65</f>
        <v>3.9083619026743536E-3</v>
      </c>
      <c r="R69" s="78">
        <f>[6]U66!S65</f>
        <v>0</v>
      </c>
      <c r="S69" s="78">
        <f>[6]U66!T65</f>
        <v>1.6066346331980972</v>
      </c>
      <c r="T69" s="78">
        <f>[6]U66!U65</f>
        <v>0</v>
      </c>
      <c r="U69" s="78">
        <f>[6]U66!V65</f>
        <v>0</v>
      </c>
      <c r="V69" s="78">
        <f>[6]U66!W65</f>
        <v>0</v>
      </c>
      <c r="W69" s="78">
        <f>[6]U66!X65</f>
        <v>0</v>
      </c>
      <c r="X69" s="78">
        <f>[6]U66!Y65</f>
        <v>0</v>
      </c>
      <c r="Y69" s="78">
        <f>[6]U66!Z65</f>
        <v>5.4598379610239674E-3</v>
      </c>
      <c r="Z69" s="78">
        <f>[6]U66!AA65</f>
        <v>7.3985284916042206E-3</v>
      </c>
      <c r="AA69" s="78">
        <f>[6]U66!AB65</f>
        <v>1.295718632352984E-3</v>
      </c>
      <c r="AB69" s="78">
        <f>[6]U66!AC65</f>
        <v>0</v>
      </c>
      <c r="AC69" s="78">
        <f>[6]U66!AD65</f>
        <v>6.2495858550166853E-3</v>
      </c>
      <c r="AD69" s="78">
        <f>[6]U66!AE65</f>
        <v>1.3746933458912021</v>
      </c>
      <c r="AE69" s="78">
        <f>[6]U66!AF65</f>
        <v>1.004878336620583E-2</v>
      </c>
      <c r="AF69" s="78">
        <f>[6]U66!AG65</f>
        <v>0.55868537164644483</v>
      </c>
      <c r="AG69" s="78">
        <f>[6]U66!AH65</f>
        <v>2.7141456913279117E-2</v>
      </c>
      <c r="AH69" s="78">
        <f>[6]U66!AI65</f>
        <v>0.51523345904808693</v>
      </c>
      <c r="AI69" s="78">
        <f>[6]U66!AJ65</f>
        <v>0</v>
      </c>
      <c r="AJ69" s="78">
        <f>[6]U66!AK65</f>
        <v>4.8591954368300799E-2</v>
      </c>
      <c r="AK69" s="78">
        <f>[6]U66!AL65</f>
        <v>0.53563595193186297</v>
      </c>
      <c r="AL69" s="78">
        <f>[6]U66!AM65</f>
        <v>0</v>
      </c>
      <c r="AM69" s="78">
        <f>[6]U66!AN65</f>
        <v>6.3590947355591981E-2</v>
      </c>
      <c r="AN69" s="78">
        <f>[6]U66!AO65</f>
        <v>3.0494799296709994E-3</v>
      </c>
      <c r="AO69" s="78">
        <f>[6]U66!AP65</f>
        <v>5.5998000926516349</v>
      </c>
      <c r="AP69" s="78">
        <f>[6]U66!AQ65</f>
        <v>3.9258829637803553E-3</v>
      </c>
      <c r="AQ69" s="78">
        <f>[6]U66!AR65</f>
        <v>3.6678678978810754E-2</v>
      </c>
      <c r="AR69" s="78">
        <f>[6]U66!AS65</f>
        <v>4.1425337565329823</v>
      </c>
      <c r="AS69" s="78">
        <f>[6]U66!AT65</f>
        <v>19.47173015135883</v>
      </c>
      <c r="AT69" s="78">
        <f>[6]U66!AU65</f>
        <v>0.18222416780967454</v>
      </c>
      <c r="AU69" s="78">
        <f>[6]U66!AV65+[6]U66!AW65</f>
        <v>9.5726721404507491E-3</v>
      </c>
      <c r="AV69" s="78">
        <f>[6]U66!AX65</f>
        <v>9.0164142224170296E-2</v>
      </c>
      <c r="AW69" s="78">
        <f>[6]U66!AY65</f>
        <v>3.8834775652345319E-2</v>
      </c>
      <c r="AX69" s="78">
        <f>[6]U66!AZ65</f>
        <v>0</v>
      </c>
      <c r="AY69" s="78">
        <f>[6]U66!BA65</f>
        <v>5.7090003877909794E-2</v>
      </c>
      <c r="AZ69" s="78">
        <f>[6]U66!BB65</f>
        <v>3.2490267118935177E-2</v>
      </c>
      <c r="BA69" s="78">
        <f>[6]U66!BC65</f>
        <v>1.1318624955675351E-3</v>
      </c>
      <c r="BB69" s="78">
        <f>[6]U66!BD65</f>
        <v>0</v>
      </c>
      <c r="BC69" s="78">
        <f>[6]U66!BE65</f>
        <v>2.4572086321179811</v>
      </c>
      <c r="BD69" s="78">
        <f>[6]U66!BF65</f>
        <v>4.2149397203369889E-3</v>
      </c>
      <c r="BE69" s="78">
        <f>[6]U66!BG65</f>
        <v>51.136806757456668</v>
      </c>
      <c r="BF69" s="78">
        <f>[6]U66!BH65</f>
        <v>3.7404990729272525</v>
      </c>
      <c r="BG69" s="78">
        <f>[6]U66!BI65</f>
        <v>2.2720404043823734</v>
      </c>
      <c r="BH69" s="78">
        <f>[6]U66!BJ65</f>
        <v>0.51052971327488472</v>
      </c>
      <c r="BI69" s="78">
        <f>[6]U66!BK65</f>
        <v>18.245882360980929</v>
      </c>
      <c r="BJ69" s="78">
        <f>[6]U66!BL65</f>
        <v>2846.89780136532</v>
      </c>
      <c r="BK69" s="78">
        <f>[6]U66!BM65</f>
        <v>1.7661270448544286</v>
      </c>
      <c r="BL69" s="78">
        <f>[6]U66!BN65</f>
        <v>2.4905844505938757E-3</v>
      </c>
      <c r="BM69" s="78">
        <f>[6]U66!BO65</f>
        <v>1.9788155740716575E-3</v>
      </c>
      <c r="BN69" s="78">
        <f>[6]U66!BP65</f>
        <v>0</v>
      </c>
      <c r="BO69" s="78">
        <f>[6]U66!BQ65</f>
        <v>0</v>
      </c>
      <c r="BP69" s="120">
        <f t="shared" si="0"/>
        <v>2963.1544986391664</v>
      </c>
      <c r="BQ69" s="121">
        <f>[6]U66!BS65</f>
        <v>11667.688331692903</v>
      </c>
      <c r="BR69" s="121">
        <f>[6]U66!BT65</f>
        <v>1837.3161146967268</v>
      </c>
      <c r="BS69" s="120">
        <f t="shared" si="1"/>
        <v>13505.00444638963</v>
      </c>
      <c r="BT69" s="121">
        <f>[6]U66!BV65</f>
        <v>0</v>
      </c>
      <c r="BU69" s="121">
        <f>[6]U66!BW65</f>
        <v>0</v>
      </c>
      <c r="BV69" s="120">
        <f t="shared" si="2"/>
        <v>0</v>
      </c>
      <c r="BW69" s="121">
        <f>[6]U66!BY65</f>
        <v>10199.261849473985</v>
      </c>
      <c r="BX69" s="120">
        <f t="shared" si="3"/>
        <v>23704.266295863614</v>
      </c>
      <c r="BY69" s="122">
        <f t="shared" si="4"/>
        <v>26667.420794502781</v>
      </c>
      <c r="BZ69" s="100"/>
      <c r="CA69" s="100"/>
      <c r="CB69" s="83"/>
    </row>
    <row r="70" spans="1:80" ht="14.25" customHeight="1">
      <c r="A70" s="32" t="s">
        <v>465</v>
      </c>
      <c r="B70" s="86" t="s">
        <v>391</v>
      </c>
      <c r="C70" s="86" t="s">
        <v>162</v>
      </c>
      <c r="D70" s="78">
        <f>[6]U66!E66</f>
        <v>0</v>
      </c>
      <c r="E70" s="78">
        <f>[6]U66!F66</f>
        <v>0</v>
      </c>
      <c r="F70" s="78">
        <f>[6]U66!G66</f>
        <v>0</v>
      </c>
      <c r="G70" s="78">
        <f>[6]U66!H66</f>
        <v>1.7024995854182507E-2</v>
      </c>
      <c r="H70" s="78">
        <f>[6]U66!I66</f>
        <v>35.463211015418381</v>
      </c>
      <c r="I70" s="78">
        <f>[6]U66!J66</f>
        <v>130.77399357339755</v>
      </c>
      <c r="J70" s="78">
        <f>[6]U66!K66</f>
        <v>9.7883897690990361E-5</v>
      </c>
      <c r="K70" s="78">
        <f>[6]U66!L66</f>
        <v>4.2288376064994644E-3</v>
      </c>
      <c r="L70" s="78">
        <f>[6]U66!M66</f>
        <v>1.7316599496810836E-4</v>
      </c>
      <c r="M70" s="78">
        <f>[6]U66!N66</f>
        <v>0</v>
      </c>
      <c r="N70" s="78">
        <f>[6]U66!O66</f>
        <v>8.558613599953406E-3</v>
      </c>
      <c r="O70" s="78">
        <f>[6]U66!P66</f>
        <v>0</v>
      </c>
      <c r="P70" s="78">
        <f>[6]U66!Q66</f>
        <v>2.3368423658965832E-6</v>
      </c>
      <c r="Q70" s="78">
        <f>[6]U66!R66</f>
        <v>4.5729728031302951E-2</v>
      </c>
      <c r="R70" s="78">
        <f>[6]U66!S66</f>
        <v>0</v>
      </c>
      <c r="S70" s="78">
        <f>[6]U66!T66</f>
        <v>0.45429254474632258</v>
      </c>
      <c r="T70" s="78">
        <f>[6]U66!U66</f>
        <v>0</v>
      </c>
      <c r="U70" s="78">
        <f>[6]U66!V66</f>
        <v>0</v>
      </c>
      <c r="V70" s="78">
        <f>[6]U66!W66</f>
        <v>0</v>
      </c>
      <c r="W70" s="78">
        <f>[6]U66!X66</f>
        <v>0</v>
      </c>
      <c r="X70" s="78">
        <f>[6]U66!Y66</f>
        <v>0</v>
      </c>
      <c r="Y70" s="78">
        <f>[6]U66!Z66</f>
        <v>8.316016558895502E-4</v>
      </c>
      <c r="Z70" s="78">
        <f>[6]U66!AA66</f>
        <v>4.8958536177930395E-4</v>
      </c>
      <c r="AA70" s="78">
        <f>[6]U66!AB66</f>
        <v>9.8161356664154317E-5</v>
      </c>
      <c r="AB70" s="78">
        <f>[6]U66!AC66</f>
        <v>0</v>
      </c>
      <c r="AC70" s="78">
        <f>[6]U66!AD66</f>
        <v>3.9647094460520886E-2</v>
      </c>
      <c r="AD70" s="78">
        <f>[6]U66!AE66</f>
        <v>18.639386441947458</v>
      </c>
      <c r="AE70" s="78">
        <f>[6]U66!AF66</f>
        <v>3.4217483865055232E-4</v>
      </c>
      <c r="AF70" s="78">
        <f>[6]U66!AG66</f>
        <v>774.72261539889348</v>
      </c>
      <c r="AG70" s="78">
        <f>[6]U66!AH66</f>
        <v>1.3337348377128477</v>
      </c>
      <c r="AH70" s="78">
        <f>[6]U66!AI66</f>
        <v>6.7911263589355538E-3</v>
      </c>
      <c r="AI70" s="78">
        <f>[6]U66!AJ66</f>
        <v>0</v>
      </c>
      <c r="AJ70" s="78">
        <f>[6]U66!AK66</f>
        <v>1.140808124021443E-2</v>
      </c>
      <c r="AK70" s="78">
        <f>[6]U66!AL66</f>
        <v>5.07115413981035E-2</v>
      </c>
      <c r="AL70" s="78">
        <f>[6]U66!AM66</f>
        <v>0</v>
      </c>
      <c r="AM70" s="78">
        <f>[6]U66!AN66</f>
        <v>73.33200157521199</v>
      </c>
      <c r="AN70" s="78">
        <f>[6]U66!AO66</f>
        <v>1.0640965760391836E-3</v>
      </c>
      <c r="AO70" s="78">
        <f>[6]U66!AP66</f>
        <v>0.24425635793305689</v>
      </c>
      <c r="AP70" s="78">
        <f>[6]U66!AQ66</f>
        <v>1.9639840750509691E-3</v>
      </c>
      <c r="AQ70" s="78">
        <f>[6]U66!AR66</f>
        <v>1.312358458670088E-3</v>
      </c>
      <c r="AR70" s="78">
        <f>[6]U66!AS66</f>
        <v>0.76434368142846887</v>
      </c>
      <c r="AS70" s="78">
        <f>[6]U66!AT66</f>
        <v>0.14735343292579811</v>
      </c>
      <c r="AT70" s="78">
        <f>[6]U66!AU66</f>
        <v>1.3776665949803372E-3</v>
      </c>
      <c r="AU70" s="78">
        <f>[6]U66!AV66+[6]U66!AW66</f>
        <v>1.6688170250360335</v>
      </c>
      <c r="AV70" s="78">
        <f>[6]U66!AX66</f>
        <v>0.19667553986515263</v>
      </c>
      <c r="AW70" s="78">
        <f>[6]U66!AY66</f>
        <v>8.469311069911141E-2</v>
      </c>
      <c r="AX70" s="78">
        <f>[6]U66!AZ66</f>
        <v>1.5967588955630455E-5</v>
      </c>
      <c r="AY70" s="78">
        <f>[6]U66!BA66</f>
        <v>0.12450797036146413</v>
      </c>
      <c r="AZ70" s="78">
        <f>[6]U66!BB66</f>
        <v>3.4791767554452043E-3</v>
      </c>
      <c r="BA70" s="78">
        <f>[6]U66!BC66</f>
        <v>0</v>
      </c>
      <c r="BB70" s="78">
        <f>[6]U66!BD66</f>
        <v>0</v>
      </c>
      <c r="BC70" s="78">
        <f>[6]U66!BE66</f>
        <v>0.2326334854608442</v>
      </c>
      <c r="BD70" s="78">
        <f>[6]U66!BF66</f>
        <v>9.1937048326229155E-3</v>
      </c>
      <c r="BE70" s="78">
        <f>[6]U66!BG66</f>
        <v>0</v>
      </c>
      <c r="BF70" s="78">
        <f>[6]U66!BH66</f>
        <v>1.1288797246267192E-2</v>
      </c>
      <c r="BG70" s="78">
        <f>[6]U66!BI66</f>
        <v>1.1161543766243709</v>
      </c>
      <c r="BH70" s="78">
        <f>[6]U66!BJ66</f>
        <v>4.3948316839906481E-3</v>
      </c>
      <c r="BI70" s="78">
        <f>[6]U66!BK66</f>
        <v>0.74721307586553642</v>
      </c>
      <c r="BJ70" s="78">
        <f>[6]U66!BL66</f>
        <v>8.1783621484758873E-2</v>
      </c>
      <c r="BK70" s="78">
        <f>[6]U66!BM66</f>
        <v>0.80068508731436561</v>
      </c>
      <c r="BL70" s="78">
        <f>[6]U66!BN66</f>
        <v>1.5796574843118277E-2</v>
      </c>
      <c r="BM70" s="78">
        <f>[6]U66!BO66</f>
        <v>8.0151710554905109E-2</v>
      </c>
      <c r="BN70" s="78">
        <f>[6]U66!BP66</f>
        <v>0</v>
      </c>
      <c r="BO70" s="78">
        <f>[6]U66!BQ66</f>
        <v>0</v>
      </c>
      <c r="BP70" s="120">
        <f t="shared" si="0"/>
        <v>1041.244525950035</v>
      </c>
      <c r="BQ70" s="121">
        <f>[6]U66!BS66</f>
        <v>5465.6859348875023</v>
      </c>
      <c r="BR70" s="121">
        <f>[6]U66!BT66</f>
        <v>4834.7836567338172</v>
      </c>
      <c r="BS70" s="120">
        <f t="shared" si="1"/>
        <v>10300.46959162132</v>
      </c>
      <c r="BT70" s="121">
        <f>[6]U66!BV66</f>
        <v>0</v>
      </c>
      <c r="BU70" s="121">
        <f>[6]U66!BW66</f>
        <v>0</v>
      </c>
      <c r="BV70" s="120">
        <f t="shared" si="2"/>
        <v>0</v>
      </c>
      <c r="BW70" s="121">
        <f>[6]U66!BY66</f>
        <v>0</v>
      </c>
      <c r="BX70" s="120">
        <f t="shared" si="3"/>
        <v>10300.46959162132</v>
      </c>
      <c r="BY70" s="122">
        <f t="shared" si="4"/>
        <v>11341.714117571355</v>
      </c>
      <c r="BZ70" s="100"/>
      <c r="CA70" s="100"/>
      <c r="CB70" s="83"/>
    </row>
    <row r="71" spans="1:80" ht="14.25" customHeight="1">
      <c r="A71" s="32" t="s">
        <v>466</v>
      </c>
      <c r="B71" s="86" t="s">
        <v>392</v>
      </c>
      <c r="C71" s="86" t="s">
        <v>163</v>
      </c>
      <c r="D71" s="133">
        <f>[6]U66!E67</f>
        <v>0</v>
      </c>
      <c r="E71" s="78">
        <f>[6]U66!F67</f>
        <v>0</v>
      </c>
      <c r="F71" s="78">
        <f>[6]U66!G67</f>
        <v>0</v>
      </c>
      <c r="G71" s="78">
        <f>[6]U66!H67</f>
        <v>0.13434284153813306</v>
      </c>
      <c r="H71" s="78">
        <f>[6]U66!I67</f>
        <v>20.451436222839313</v>
      </c>
      <c r="I71" s="78">
        <f>[6]U66!J67</f>
        <v>1.7674667614828645</v>
      </c>
      <c r="J71" s="78">
        <f>[6]U66!K67</f>
        <v>1.8146721980280367E-6</v>
      </c>
      <c r="K71" s="78">
        <f>[6]U66!L67</f>
        <v>5.5546195028004989E-4</v>
      </c>
      <c r="L71" s="78">
        <f>[6]U66!M67</f>
        <v>5.7015443279875566E-3</v>
      </c>
      <c r="M71" s="78">
        <f>[6]U66!N67</f>
        <v>0</v>
      </c>
      <c r="N71" s="78">
        <f>[6]U66!O67</f>
        <v>3.8538706086973032E-4</v>
      </c>
      <c r="O71" s="78">
        <f>[6]U66!P67</f>
        <v>0</v>
      </c>
      <c r="P71" s="78">
        <f>[6]U66!Q67</f>
        <v>4.5683874821150243E-5</v>
      </c>
      <c r="Q71" s="78">
        <f>[6]U66!R67</f>
        <v>4.5846197641896741E-3</v>
      </c>
      <c r="R71" s="78">
        <f>[6]U66!S67</f>
        <v>0</v>
      </c>
      <c r="S71" s="78">
        <f>[6]U66!T67</f>
        <v>0.99635899420306473</v>
      </c>
      <c r="T71" s="78">
        <f>[6]U66!U67</f>
        <v>0</v>
      </c>
      <c r="U71" s="78">
        <f>[6]U66!V67</f>
        <v>0</v>
      </c>
      <c r="V71" s="78">
        <f>[6]U66!W67</f>
        <v>0</v>
      </c>
      <c r="W71" s="78">
        <f>[6]U66!X67</f>
        <v>0</v>
      </c>
      <c r="X71" s="78">
        <f>[6]U66!Y67</f>
        <v>0</v>
      </c>
      <c r="Y71" s="78">
        <f>[6]U66!Z67</f>
        <v>8.2012516883623546E-3</v>
      </c>
      <c r="Z71" s="78">
        <f>[6]U66!AA67</f>
        <v>4.386031264778769E-2</v>
      </c>
      <c r="AA71" s="78">
        <f>[6]U66!AB67</f>
        <v>8.5326505649978429E-3</v>
      </c>
      <c r="AB71" s="78">
        <f>[6]U66!AC67</f>
        <v>0</v>
      </c>
      <c r="AC71" s="78">
        <f>[6]U66!AD67</f>
        <v>2.6279381220404088E-3</v>
      </c>
      <c r="AD71" s="78">
        <f>[6]U66!AE67</f>
        <v>2.2350844435720281</v>
      </c>
      <c r="AE71" s="78">
        <f>[6]U66!AF67</f>
        <v>2.9694833305692746E-2</v>
      </c>
      <c r="AF71" s="78">
        <f>[6]U66!AG67</f>
        <v>367.37674826853748</v>
      </c>
      <c r="AG71" s="78">
        <f>[6]U66!AH67</f>
        <v>130.57478074347654</v>
      </c>
      <c r="AH71" s="78">
        <f>[6]U66!AI67</f>
        <v>0.25191827801506378</v>
      </c>
      <c r="AI71" s="78">
        <f>[6]U66!AJ67</f>
        <v>0</v>
      </c>
      <c r="AJ71" s="78">
        <f>[6]U66!AK67</f>
        <v>0</v>
      </c>
      <c r="AK71" s="78">
        <f>[6]U66!AL67</f>
        <v>2.1399699431556738</v>
      </c>
      <c r="AL71" s="78">
        <f>[6]U66!AM67</f>
        <v>0</v>
      </c>
      <c r="AM71" s="78">
        <f>[6]U66!AN67</f>
        <v>0.26142469270076485</v>
      </c>
      <c r="AN71" s="78">
        <f>[6]U66!AO67</f>
        <v>3.6787496809623454E-2</v>
      </c>
      <c r="AO71" s="78">
        <f>[6]U66!AP67</f>
        <v>0.18340014504746749</v>
      </c>
      <c r="AP71" s="78">
        <f>[6]U66!AQ67</f>
        <v>0.50874666248811062</v>
      </c>
      <c r="AQ71" s="78">
        <f>[6]U66!AR67</f>
        <v>39.233807820760049</v>
      </c>
      <c r="AR71" s="78">
        <f>[6]U66!AS67</f>
        <v>64.410878338725823</v>
      </c>
      <c r="AS71" s="78">
        <f>[6]U66!AT67</f>
        <v>21.890642087412473</v>
      </c>
      <c r="AT71" s="78">
        <f>[6]U66!AU67</f>
        <v>0.20486395242651564</v>
      </c>
      <c r="AU71" s="78">
        <f>[6]U66!AV67+[6]U66!AW67</f>
        <v>7.0621464505522952E-2</v>
      </c>
      <c r="AV71" s="78">
        <f>[6]U66!AX67</f>
        <v>1.2893686202626706</v>
      </c>
      <c r="AW71" s="78">
        <f>[6]U66!AY67</f>
        <v>0.55521897940107889</v>
      </c>
      <c r="AX71" s="78">
        <f>[6]U66!AZ67</f>
        <v>8.2146537577262608E-5</v>
      </c>
      <c r="AY71" s="78">
        <f>[6]U66!BA67</f>
        <v>0.81620217957568442</v>
      </c>
      <c r="AZ71" s="78">
        <f>[6]U66!BB67</f>
        <v>1.4689444439466119E-2</v>
      </c>
      <c r="BA71" s="78">
        <f>[6]U66!BC67</f>
        <v>5.6196098845251159E-4</v>
      </c>
      <c r="BB71" s="78">
        <f>[6]U66!BD67</f>
        <v>0</v>
      </c>
      <c r="BC71" s="78">
        <f>[6]U66!BE67</f>
        <v>9.8170461818277897</v>
      </c>
      <c r="BD71" s="78">
        <f>[6]U66!BF67</f>
        <v>6.0277387283667702E-2</v>
      </c>
      <c r="BE71" s="78">
        <f>[6]U66!BG67</f>
        <v>0</v>
      </c>
      <c r="BF71" s="78">
        <f>[6]U66!BH67</f>
        <v>2.1139380834394511E-2</v>
      </c>
      <c r="BG71" s="78">
        <f>[6]U66!BI67</f>
        <v>1.5838594961381234</v>
      </c>
      <c r="BH71" s="78">
        <f>[6]U66!BJ67</f>
        <v>5.840568670053589E-3</v>
      </c>
      <c r="BI71" s="78">
        <f>[6]U66!BK67</f>
        <v>0.47734393606689868</v>
      </c>
      <c r="BJ71" s="78">
        <f>[6]U66!BL67</f>
        <v>3.4840421411064915E-2</v>
      </c>
      <c r="BK71" s="78">
        <f>[6]U66!BM67</f>
        <v>4.3832489765563993</v>
      </c>
      <c r="BL71" s="78">
        <f>[6]U66!BN67</f>
        <v>0.11351483314658012</v>
      </c>
      <c r="BM71" s="78">
        <f>[6]U66!BO67</f>
        <v>4.6547132579396692E-3</v>
      </c>
      <c r="BN71" s="78">
        <f>[6]U66!BP67</f>
        <v>0</v>
      </c>
      <c r="BO71" s="78">
        <f>[6]U66!BQ67</f>
        <v>0</v>
      </c>
      <c r="BP71" s="120">
        <f t="shared" si="0"/>
        <v>672.01135988207352</v>
      </c>
      <c r="BQ71" s="121">
        <f>[6]U66!BS67</f>
        <v>9698.2595423481325</v>
      </c>
      <c r="BR71" s="121">
        <f>[6]U66!BT67</f>
        <v>0</v>
      </c>
      <c r="BS71" s="120">
        <f t="shared" si="1"/>
        <v>9698.2595423481325</v>
      </c>
      <c r="BT71" s="121">
        <f>[6]U66!BV67</f>
        <v>0</v>
      </c>
      <c r="BU71" s="121">
        <f>[6]U66!BW67</f>
        <v>0</v>
      </c>
      <c r="BV71" s="120">
        <f t="shared" si="2"/>
        <v>0</v>
      </c>
      <c r="BW71" s="121">
        <f>[6]U66!BY67</f>
        <v>0</v>
      </c>
      <c r="BX71" s="120">
        <f t="shared" si="3"/>
        <v>9698.2595423481325</v>
      </c>
      <c r="BY71" s="122">
        <f t="shared" si="4"/>
        <v>10370.270902230206</v>
      </c>
      <c r="BZ71" s="100"/>
      <c r="CA71" s="100"/>
      <c r="CB71" s="83"/>
    </row>
    <row r="72" spans="1:80" ht="14.25" customHeight="1">
      <c r="A72" s="32" t="s">
        <v>467</v>
      </c>
      <c r="B72" s="86" t="s">
        <v>352</v>
      </c>
      <c r="C72" s="86" t="s">
        <v>164</v>
      </c>
      <c r="D72" s="78">
        <f>[6]U66!E68</f>
        <v>0</v>
      </c>
      <c r="E72" s="78">
        <f>[6]U66!F68</f>
        <v>0</v>
      </c>
      <c r="F72" s="78">
        <f>[6]U66!G68</f>
        <v>0</v>
      </c>
      <c r="G72" s="78">
        <f>[6]U66!H68</f>
        <v>1.9749719292644272E-2</v>
      </c>
      <c r="H72" s="78">
        <f>[6]U66!I68</f>
        <v>9.585179713879257E-5</v>
      </c>
      <c r="I72" s="78">
        <f>[6]U66!J68</f>
        <v>1.1125465591899992E-2</v>
      </c>
      <c r="J72" s="78">
        <f>[6]U66!K68</f>
        <v>0</v>
      </c>
      <c r="K72" s="78">
        <f>[6]U66!L68</f>
        <v>0</v>
      </c>
      <c r="L72" s="78">
        <f>[6]U66!M68</f>
        <v>0</v>
      </c>
      <c r="M72" s="78">
        <f>[6]U66!N68</f>
        <v>0</v>
      </c>
      <c r="N72" s="78">
        <f>[6]U66!O68</f>
        <v>0</v>
      </c>
      <c r="O72" s="78">
        <f>[6]U66!P68</f>
        <v>0</v>
      </c>
      <c r="P72" s="78">
        <f>[6]U66!Q68</f>
        <v>5.8346743608703649E-6</v>
      </c>
      <c r="Q72" s="78">
        <f>[6]U66!R68</f>
        <v>2.8972060850156151E-5</v>
      </c>
      <c r="R72" s="78">
        <f>[6]U66!S68</f>
        <v>0</v>
      </c>
      <c r="S72" s="78">
        <f>[6]U66!T68</f>
        <v>4.857188698467252E-3</v>
      </c>
      <c r="T72" s="78">
        <f>[6]U66!U68</f>
        <v>0</v>
      </c>
      <c r="U72" s="78">
        <f>[6]U66!V68</f>
        <v>0</v>
      </c>
      <c r="V72" s="78">
        <f>[6]U66!W68</f>
        <v>0</v>
      </c>
      <c r="W72" s="78">
        <f>[6]U66!X68</f>
        <v>0</v>
      </c>
      <c r="X72" s="78">
        <f>[6]U66!Y68</f>
        <v>0</v>
      </c>
      <c r="Y72" s="78">
        <f>[6]U66!Z68</f>
        <v>94.207941478161487</v>
      </c>
      <c r="Z72" s="78">
        <f>[6]U66!AA68</f>
        <v>5.0582335457029031E-4</v>
      </c>
      <c r="AA72" s="78">
        <f>[6]U66!AB68</f>
        <v>3.0477664905405209E-5</v>
      </c>
      <c r="AB72" s="78">
        <f>[6]U66!AC68</f>
        <v>0</v>
      </c>
      <c r="AC72" s="78">
        <f>[6]U66!AD68</f>
        <v>8.1517529814004493E-6</v>
      </c>
      <c r="AD72" s="78">
        <f>[6]U66!AE68</f>
        <v>1.0645516114597129E-2</v>
      </c>
      <c r="AE72" s="78">
        <f>[6]U66!AF68</f>
        <v>8.0095211510581671E-5</v>
      </c>
      <c r="AF72" s="78">
        <f>[6]U66!AG68</f>
        <v>6.3934045500518557E-3</v>
      </c>
      <c r="AG72" s="78">
        <f>[6]U66!AH68</f>
        <v>5.4616484871159528E-4</v>
      </c>
      <c r="AH72" s="78">
        <f>[6]U66!AI68</f>
        <v>2.0373751472186247E-2</v>
      </c>
      <c r="AI72" s="78">
        <f>[6]U66!AJ68</f>
        <v>0</v>
      </c>
      <c r="AJ72" s="78">
        <f>[6]U66!AK68</f>
        <v>6.3616831964520785E-3</v>
      </c>
      <c r="AK72" s="78">
        <f>[6]U66!AL68</f>
        <v>0.10017178619572953</v>
      </c>
      <c r="AL72" s="78">
        <f>[6]U66!AM68</f>
        <v>0</v>
      </c>
      <c r="AM72" s="78">
        <f>[6]U66!AN68</f>
        <v>3.9839527440508346E-4</v>
      </c>
      <c r="AN72" s="78">
        <f>[6]U66!AO68</f>
        <v>0</v>
      </c>
      <c r="AO72" s="78">
        <f>[6]U66!AP68</f>
        <v>1.3396023717177465E-2</v>
      </c>
      <c r="AP72" s="78">
        <f>[6]U66!AQ68</f>
        <v>2.694348563829424E-5</v>
      </c>
      <c r="AQ72" s="78">
        <f>[6]U66!AR68</f>
        <v>8.2536315173457209E-3</v>
      </c>
      <c r="AR72" s="78">
        <f>[6]U66!AS68</f>
        <v>4.5674751128333954E-2</v>
      </c>
      <c r="AS72" s="78">
        <f>[6]U66!AT68</f>
        <v>3.6806219836045893E-2</v>
      </c>
      <c r="AT72" s="78">
        <f>[6]U66!AU68</f>
        <v>3.3723385046301467E-4</v>
      </c>
      <c r="AU72" s="78">
        <f>[6]U66!AV68+[6]U66!AW68</f>
        <v>6.6462530781146901E-5</v>
      </c>
      <c r="AV72" s="78">
        <f>[6]U66!AX68</f>
        <v>3.2699034103718426E-3</v>
      </c>
      <c r="AW72" s="78">
        <f>[6]U66!AY68</f>
        <v>1.4229628387735528E-3</v>
      </c>
      <c r="AX72" s="78">
        <f>[6]U66!AZ68</f>
        <v>0</v>
      </c>
      <c r="AY72" s="78">
        <f>[6]U66!BA68</f>
        <v>2.1002320438147566E-3</v>
      </c>
      <c r="AZ72" s="78">
        <f>[6]U66!BB68</f>
        <v>1.0572264728057407E-4</v>
      </c>
      <c r="BA72" s="78">
        <f>[6]U66!BC68</f>
        <v>4.7542951725399227E-2</v>
      </c>
      <c r="BB72" s="78">
        <f>[6]U66!BD68</f>
        <v>0</v>
      </c>
      <c r="BC72" s="78">
        <f>[6]U66!BE68</f>
        <v>0.45957249859744531</v>
      </c>
      <c r="BD72" s="78">
        <f>[6]U66!BF68</f>
        <v>1.375586242420622E-4</v>
      </c>
      <c r="BE72" s="78">
        <f>[6]U66!BG68</f>
        <v>0</v>
      </c>
      <c r="BF72" s="78">
        <f>[6]U66!BH68</f>
        <v>2.510716192214912E-4</v>
      </c>
      <c r="BG72" s="78">
        <f>[6]U66!BI68</f>
        <v>3.5887920725518739E-2</v>
      </c>
      <c r="BH72" s="78">
        <f>[6]U66!BJ68</f>
        <v>1.0789886498642483E-4</v>
      </c>
      <c r="BI72" s="78">
        <f>[6]U66!BK68</f>
        <v>4.101787213888293E-2</v>
      </c>
      <c r="BJ72" s="78">
        <f>[6]U66!BL68</f>
        <v>2.8659504275986409E-3</v>
      </c>
      <c r="BK72" s="78">
        <f>[6]U66!BM68</f>
        <v>9.3378520009494662E-2</v>
      </c>
      <c r="BL72" s="78">
        <f>[6]U66!BN68</f>
        <v>5.0203597554403267E-4</v>
      </c>
      <c r="BM72" s="78">
        <f>[6]U66!BO68</f>
        <v>25.202605514459954</v>
      </c>
      <c r="BN72" s="78">
        <f>[6]U66!BP68</f>
        <v>0</v>
      </c>
      <c r="BO72" s="78">
        <f>[6]U66!BQ68</f>
        <v>0</v>
      </c>
      <c r="BP72" s="120">
        <f t="shared" si="0"/>
        <v>120.38464964008725</v>
      </c>
      <c r="BQ72" s="121">
        <f>[6]U66!BS68</f>
        <v>20612.546457129141</v>
      </c>
      <c r="BR72" s="121">
        <f>[6]U66!BT68</f>
        <v>91.762679100384119</v>
      </c>
      <c r="BS72" s="120">
        <f t="shared" si="1"/>
        <v>20704.309136229527</v>
      </c>
      <c r="BT72" s="121">
        <f>[6]U66!BV68</f>
        <v>0</v>
      </c>
      <c r="BU72" s="121">
        <f>[6]U66!BW68</f>
        <v>0</v>
      </c>
      <c r="BV72" s="120">
        <f t="shared" si="2"/>
        <v>0</v>
      </c>
      <c r="BW72" s="121">
        <f>[6]U66!BY68</f>
        <v>27630.76452182424</v>
      </c>
      <c r="BX72" s="120">
        <f t="shared" si="3"/>
        <v>48335.073658053763</v>
      </c>
      <c r="BY72" s="122">
        <f t="shared" si="4"/>
        <v>48455.458307693851</v>
      </c>
      <c r="BZ72" s="100"/>
      <c r="CA72" s="100"/>
      <c r="CB72" s="83"/>
    </row>
    <row r="73" spans="1:80" ht="14.25" customHeight="1">
      <c r="A73" s="32" t="s">
        <v>468</v>
      </c>
      <c r="B73" s="86" t="s">
        <v>393</v>
      </c>
      <c r="C73" s="86" t="s">
        <v>165</v>
      </c>
      <c r="D73" s="78">
        <f>[6]U66!E69</f>
        <v>0</v>
      </c>
      <c r="E73" s="78">
        <f>[6]U66!F69</f>
        <v>0</v>
      </c>
      <c r="F73" s="78">
        <f>[6]U66!G69</f>
        <v>0</v>
      </c>
      <c r="G73" s="78">
        <f>[6]U66!H69</f>
        <v>0</v>
      </c>
      <c r="H73" s="78">
        <f>[6]U66!I69</f>
        <v>0</v>
      </c>
      <c r="I73" s="78">
        <f>[6]U66!J69</f>
        <v>0</v>
      </c>
      <c r="J73" s="78">
        <f>[6]U66!K69</f>
        <v>0</v>
      </c>
      <c r="K73" s="78">
        <f>[6]U66!L69</f>
        <v>0</v>
      </c>
      <c r="L73" s="78">
        <f>[6]U66!M69</f>
        <v>0</v>
      </c>
      <c r="M73" s="78">
        <f>[6]U66!N69</f>
        <v>0</v>
      </c>
      <c r="N73" s="78">
        <f>[6]U66!O69</f>
        <v>0</v>
      </c>
      <c r="O73" s="78">
        <f>[6]U66!P69</f>
        <v>0</v>
      </c>
      <c r="P73" s="78">
        <f>[6]U66!Q69</f>
        <v>0</v>
      </c>
      <c r="Q73" s="78">
        <f>[6]U66!R69</f>
        <v>0</v>
      </c>
      <c r="R73" s="78">
        <f>[6]U66!S69</f>
        <v>0</v>
      </c>
      <c r="S73" s="78">
        <f>[6]U66!T69</f>
        <v>0</v>
      </c>
      <c r="T73" s="78">
        <f>[6]U66!U69</f>
        <v>0</v>
      </c>
      <c r="U73" s="78">
        <f>[6]U66!V69</f>
        <v>0</v>
      </c>
      <c r="V73" s="78">
        <f>[6]U66!W69</f>
        <v>0</v>
      </c>
      <c r="W73" s="78">
        <f>[6]U66!X69</f>
        <v>0</v>
      </c>
      <c r="X73" s="78">
        <f>[6]U66!Y69</f>
        <v>0</v>
      </c>
      <c r="Y73" s="78">
        <f>[6]U66!Z69</f>
        <v>0</v>
      </c>
      <c r="Z73" s="78">
        <f>[6]U66!AA69</f>
        <v>0</v>
      </c>
      <c r="AA73" s="78">
        <f>[6]U66!AB69</f>
        <v>0</v>
      </c>
      <c r="AB73" s="78">
        <f>[6]U66!AC69</f>
        <v>0</v>
      </c>
      <c r="AC73" s="78">
        <f>[6]U66!AD69</f>
        <v>0</v>
      </c>
      <c r="AD73" s="78">
        <f>[6]U66!AE69</f>
        <v>0</v>
      </c>
      <c r="AE73" s="78">
        <f>[6]U66!AF69</f>
        <v>0</v>
      </c>
      <c r="AF73" s="78">
        <f>[6]U66!AG69</f>
        <v>0</v>
      </c>
      <c r="AG73" s="78">
        <f>[6]U66!AH69</f>
        <v>0</v>
      </c>
      <c r="AH73" s="78">
        <f>[6]U66!AI69</f>
        <v>0</v>
      </c>
      <c r="AI73" s="78">
        <f>[6]U66!AJ69</f>
        <v>0</v>
      </c>
      <c r="AJ73" s="78">
        <f>[6]U66!AK69</f>
        <v>0</v>
      </c>
      <c r="AK73" s="78">
        <f>[6]U66!AL69</f>
        <v>0</v>
      </c>
      <c r="AL73" s="78">
        <f>[6]U66!AM69</f>
        <v>0</v>
      </c>
      <c r="AM73" s="78">
        <f>[6]U66!AN69</f>
        <v>0</v>
      </c>
      <c r="AN73" s="78">
        <f>[6]U66!AO69</f>
        <v>0</v>
      </c>
      <c r="AO73" s="78">
        <f>[6]U66!AP69</f>
        <v>0</v>
      </c>
      <c r="AP73" s="78">
        <f>[6]U66!AQ69</f>
        <v>0</v>
      </c>
      <c r="AQ73" s="78">
        <f>[6]U66!AR69</f>
        <v>0</v>
      </c>
      <c r="AR73" s="78">
        <f>[6]U66!AS69</f>
        <v>0</v>
      </c>
      <c r="AS73" s="78">
        <f>[6]U66!AT69</f>
        <v>0</v>
      </c>
      <c r="AT73" s="78">
        <f>[6]U66!AU69</f>
        <v>0</v>
      </c>
      <c r="AU73" s="78">
        <f>[6]U66!AV69+[6]U66!AW69</f>
        <v>0</v>
      </c>
      <c r="AV73" s="78">
        <f>[6]U66!AX69</f>
        <v>0</v>
      </c>
      <c r="AW73" s="78">
        <f>[6]U66!AY69</f>
        <v>0</v>
      </c>
      <c r="AX73" s="78">
        <f>[6]U66!AZ69</f>
        <v>0</v>
      </c>
      <c r="AY73" s="78">
        <f>[6]U66!BA69</f>
        <v>0</v>
      </c>
      <c r="AZ73" s="78">
        <f>[6]U66!BB69</f>
        <v>0</v>
      </c>
      <c r="BA73" s="78">
        <f>[6]U66!BC69</f>
        <v>0</v>
      </c>
      <c r="BB73" s="78">
        <f>[6]U66!BD69</f>
        <v>0</v>
      </c>
      <c r="BC73" s="78">
        <f>[6]U66!BE69</f>
        <v>0</v>
      </c>
      <c r="BD73" s="78">
        <f>[6]U66!BF69</f>
        <v>0</v>
      </c>
      <c r="BE73" s="78">
        <f>[6]U66!BG69</f>
        <v>0</v>
      </c>
      <c r="BF73" s="78">
        <f>[6]U66!BH69</f>
        <v>0</v>
      </c>
      <c r="BG73" s="78">
        <f>[6]U66!BI69</f>
        <v>0</v>
      </c>
      <c r="BH73" s="78">
        <f>[6]U66!BJ69</f>
        <v>0</v>
      </c>
      <c r="BI73" s="78">
        <f>[6]U66!BK69</f>
        <v>0</v>
      </c>
      <c r="BJ73" s="78">
        <f>[6]U66!BL69</f>
        <v>0</v>
      </c>
      <c r="BK73" s="78">
        <f>[6]U66!BM69</f>
        <v>0</v>
      </c>
      <c r="BL73" s="78">
        <f>[6]U66!BN69</f>
        <v>0</v>
      </c>
      <c r="BM73" s="78">
        <f>[6]U66!BO69</f>
        <v>0</v>
      </c>
      <c r="BN73" s="78">
        <f>[6]U66!BP69</f>
        <v>0</v>
      </c>
      <c r="BO73" s="78">
        <f>[6]U66!BQ69</f>
        <v>0</v>
      </c>
      <c r="BP73" s="120">
        <f t="shared" si="0"/>
        <v>0</v>
      </c>
      <c r="BQ73" s="121">
        <f>[6]U66!BS69</f>
        <v>53.923497574709124</v>
      </c>
      <c r="BR73" s="121">
        <f>[6]U66!BT69</f>
        <v>0</v>
      </c>
      <c r="BS73" s="120">
        <f t="shared" si="1"/>
        <v>53.923497574709124</v>
      </c>
      <c r="BT73" s="121">
        <f>[6]U66!BV69</f>
        <v>0</v>
      </c>
      <c r="BU73" s="121">
        <f>[6]U66!BW69</f>
        <v>0</v>
      </c>
      <c r="BV73" s="120">
        <f t="shared" si="2"/>
        <v>0</v>
      </c>
      <c r="BW73" s="121">
        <f>[6]U66!BY69</f>
        <v>184.27781377542149</v>
      </c>
      <c r="BX73" s="120">
        <f t="shared" si="3"/>
        <v>238.20131135013062</v>
      </c>
      <c r="BY73" s="122">
        <f t="shared" si="4"/>
        <v>238.20131135013062</v>
      </c>
      <c r="BZ73" s="100"/>
      <c r="CA73" s="100"/>
      <c r="CB73" s="83"/>
    </row>
    <row r="74" spans="1:80" ht="14.25" customHeight="1">
      <c r="A74" s="32" t="s">
        <v>469</v>
      </c>
      <c r="B74" s="86" t="s">
        <v>394</v>
      </c>
      <c r="C74" s="86" t="s">
        <v>166</v>
      </c>
      <c r="D74" s="134">
        <f>[6]U66!E70</f>
        <v>0</v>
      </c>
      <c r="E74" s="134">
        <f>[6]U66!F70</f>
        <v>0</v>
      </c>
      <c r="F74" s="134">
        <f>[6]U66!G70</f>
        <v>0</v>
      </c>
      <c r="G74" s="134">
        <f>[6]U66!H70</f>
        <v>0</v>
      </c>
      <c r="H74" s="134">
        <f>[6]U66!I70</f>
        <v>0</v>
      </c>
      <c r="I74" s="134">
        <f>[6]U66!J70</f>
        <v>0</v>
      </c>
      <c r="J74" s="134">
        <f>[6]U66!K70</f>
        <v>0</v>
      </c>
      <c r="K74" s="134">
        <f>[6]U66!L70</f>
        <v>0</v>
      </c>
      <c r="L74" s="134">
        <f>[6]U66!M70</f>
        <v>0</v>
      </c>
      <c r="M74" s="134">
        <f>[6]U66!N70</f>
        <v>0</v>
      </c>
      <c r="N74" s="134">
        <f>[6]U66!O70</f>
        <v>0</v>
      </c>
      <c r="O74" s="134">
        <f>[6]U66!P70</f>
        <v>0</v>
      </c>
      <c r="P74" s="134">
        <f>[6]U66!Q70</f>
        <v>0</v>
      </c>
      <c r="Q74" s="134">
        <f>[6]U66!R70</f>
        <v>0</v>
      </c>
      <c r="R74" s="134">
        <f>[6]U66!S70</f>
        <v>0</v>
      </c>
      <c r="S74" s="134">
        <f>[6]U66!T70</f>
        <v>0</v>
      </c>
      <c r="T74" s="134">
        <f>[6]U66!U70</f>
        <v>0</v>
      </c>
      <c r="U74" s="134">
        <f>[6]U66!V70</f>
        <v>0</v>
      </c>
      <c r="V74" s="134">
        <f>[6]U66!W70</f>
        <v>0</v>
      </c>
      <c r="W74" s="134">
        <f>[6]U66!X70</f>
        <v>0</v>
      </c>
      <c r="X74" s="134">
        <f>[6]U66!Y70</f>
        <v>0</v>
      </c>
      <c r="Y74" s="134">
        <f>[6]U66!Z70</f>
        <v>0</v>
      </c>
      <c r="Z74" s="134">
        <f>[6]U66!AA70</f>
        <v>0</v>
      </c>
      <c r="AA74" s="134">
        <f>[6]U66!AB70</f>
        <v>0</v>
      </c>
      <c r="AB74" s="134">
        <f>[6]U66!AC70</f>
        <v>0</v>
      </c>
      <c r="AC74" s="134">
        <f>[6]U66!AD70</f>
        <v>0</v>
      </c>
      <c r="AD74" s="134">
        <f>[6]U66!AE70</f>
        <v>0</v>
      </c>
      <c r="AE74" s="134">
        <f>[6]U66!AF70</f>
        <v>0</v>
      </c>
      <c r="AF74" s="134">
        <f>[6]U66!AG70</f>
        <v>0</v>
      </c>
      <c r="AG74" s="134">
        <f>[6]U66!AH70</f>
        <v>0</v>
      </c>
      <c r="AH74" s="134">
        <f>[6]U66!AI70</f>
        <v>0</v>
      </c>
      <c r="AI74" s="134">
        <f>[6]U66!AJ70</f>
        <v>0</v>
      </c>
      <c r="AJ74" s="134">
        <f>[6]U66!AK70</f>
        <v>0</v>
      </c>
      <c r="AK74" s="134">
        <f>[6]U66!AL70</f>
        <v>0</v>
      </c>
      <c r="AL74" s="134">
        <f>[6]U66!AM70</f>
        <v>0</v>
      </c>
      <c r="AM74" s="134">
        <f>[6]U66!AN70</f>
        <v>0</v>
      </c>
      <c r="AN74" s="134">
        <f>[6]U66!AO70</f>
        <v>0</v>
      </c>
      <c r="AO74" s="134">
        <f>[6]U66!AP70</f>
        <v>0</v>
      </c>
      <c r="AP74" s="134">
        <f>[6]U66!AQ70</f>
        <v>0</v>
      </c>
      <c r="AQ74" s="134">
        <f>[6]U66!AR70</f>
        <v>0</v>
      </c>
      <c r="AR74" s="134">
        <f>[6]U66!AS70</f>
        <v>0</v>
      </c>
      <c r="AS74" s="134">
        <f>[6]U66!AT70</f>
        <v>0</v>
      </c>
      <c r="AT74" s="134">
        <f>[6]U66!AU70</f>
        <v>0</v>
      </c>
      <c r="AU74" s="134">
        <f>[6]U66!AV70+[6]U66!AW70</f>
        <v>0</v>
      </c>
      <c r="AV74" s="134">
        <f>[6]U66!AX70</f>
        <v>0</v>
      </c>
      <c r="AW74" s="134">
        <f>[6]U66!AY70</f>
        <v>0</v>
      </c>
      <c r="AX74" s="134">
        <f>[6]U66!AZ70</f>
        <v>0</v>
      </c>
      <c r="AY74" s="134">
        <f>[6]U66!BA70</f>
        <v>0</v>
      </c>
      <c r="AZ74" s="134">
        <f>[6]U66!BB70</f>
        <v>0</v>
      </c>
      <c r="BA74" s="134">
        <f>[6]U66!BC70</f>
        <v>0</v>
      </c>
      <c r="BB74" s="134">
        <f>[6]U66!BD70</f>
        <v>0</v>
      </c>
      <c r="BC74" s="134">
        <f>[6]U66!BE70</f>
        <v>0</v>
      </c>
      <c r="BD74" s="134">
        <f>[6]U66!BF70</f>
        <v>0</v>
      </c>
      <c r="BE74" s="134">
        <f>[6]U66!BG70</f>
        <v>0</v>
      </c>
      <c r="BF74" s="134">
        <f>[6]U66!BH70</f>
        <v>0</v>
      </c>
      <c r="BG74" s="134">
        <f>[6]U66!BI70</f>
        <v>0</v>
      </c>
      <c r="BH74" s="134">
        <f>[6]U66!BJ70</f>
        <v>0</v>
      </c>
      <c r="BI74" s="134">
        <f>[6]U66!BK70</f>
        <v>0</v>
      </c>
      <c r="BJ74" s="134">
        <f>[6]U66!BL70</f>
        <v>0</v>
      </c>
      <c r="BK74" s="134">
        <f>[6]U66!BM70</f>
        <v>0</v>
      </c>
      <c r="BL74" s="134">
        <f>[6]U66!BN70</f>
        <v>0</v>
      </c>
      <c r="BM74" s="134">
        <f>[6]U66!BO70</f>
        <v>0</v>
      </c>
      <c r="BN74" s="134">
        <f>[6]U66!BP70</f>
        <v>0</v>
      </c>
      <c r="BO74" s="134">
        <f>[6]U66!BQ70</f>
        <v>0</v>
      </c>
      <c r="BP74" s="120">
        <f t="shared" si="0"/>
        <v>0</v>
      </c>
      <c r="BQ74" s="134">
        <f>[6]U66!BS70</f>
        <v>0</v>
      </c>
      <c r="BR74" s="137">
        <f>[6]U66!BT70</f>
        <v>0</v>
      </c>
      <c r="BS74" s="138">
        <f t="shared" ref="BS74" si="5">SUM(BQ74:BR74)</f>
        <v>0</v>
      </c>
      <c r="BT74" s="137">
        <f>[6]U66!BV70</f>
        <v>0</v>
      </c>
      <c r="BU74" s="137">
        <f>[6]U66!BW70</f>
        <v>0</v>
      </c>
      <c r="BV74" s="120">
        <f t="shared" si="2"/>
        <v>0</v>
      </c>
      <c r="BW74" s="137">
        <f>[6]U66!BY70</f>
        <v>0</v>
      </c>
      <c r="BX74" s="120">
        <f t="shared" si="3"/>
        <v>0</v>
      </c>
      <c r="BY74" s="140">
        <f t="shared" si="4"/>
        <v>0</v>
      </c>
      <c r="BZ74" s="100"/>
      <c r="CA74" s="100"/>
      <c r="CB74" s="83"/>
    </row>
    <row r="75" spans="1:80" s="23" customFormat="1" ht="14.25" customHeight="1">
      <c r="A75" s="110" t="s">
        <v>70</v>
      </c>
      <c r="B75" s="144" t="s">
        <v>120</v>
      </c>
      <c r="C75" s="91" t="s">
        <v>92</v>
      </c>
      <c r="D75" s="127">
        <f>SUM(D11:D74)</f>
        <v>156424.43475890465</v>
      </c>
      <c r="E75" s="127">
        <f t="shared" ref="E75:BO75" si="6">SUM(E11:E74)</f>
        <v>1794.2512290788166</v>
      </c>
      <c r="F75" s="127">
        <f t="shared" si="6"/>
        <v>7076.4854154275563</v>
      </c>
      <c r="G75" s="127">
        <f t="shared" si="6"/>
        <v>47390.848346015438</v>
      </c>
      <c r="H75" s="127">
        <f t="shared" si="6"/>
        <v>72301.999713510464</v>
      </c>
      <c r="I75" s="127">
        <f t="shared" si="6"/>
        <v>23961.751563908067</v>
      </c>
      <c r="J75" s="127">
        <f t="shared" si="6"/>
        <v>6818.6019234489195</v>
      </c>
      <c r="K75" s="127">
        <f t="shared" si="6"/>
        <v>5685.8701518622738</v>
      </c>
      <c r="L75" s="127">
        <f t="shared" si="6"/>
        <v>3524.3735509203948</v>
      </c>
      <c r="M75" s="127">
        <f t="shared" si="6"/>
        <v>1514.7954082859078</v>
      </c>
      <c r="N75" s="127">
        <f t="shared" si="6"/>
        <v>3750.0027471749208</v>
      </c>
      <c r="O75" s="127">
        <f t="shared" si="6"/>
        <v>2880.8590084163034</v>
      </c>
      <c r="P75" s="127">
        <f t="shared" si="6"/>
        <v>7423.150138492204</v>
      </c>
      <c r="Q75" s="127">
        <f t="shared" si="6"/>
        <v>42241.162408413598</v>
      </c>
      <c r="R75" s="127">
        <f t="shared" si="6"/>
        <v>24738.280772552895</v>
      </c>
      <c r="S75" s="127">
        <f t="shared" si="6"/>
        <v>28650.047035055679</v>
      </c>
      <c r="T75" s="127">
        <f t="shared" si="6"/>
        <v>161.56584784721105</v>
      </c>
      <c r="U75" s="127">
        <f t="shared" si="6"/>
        <v>4958.6065134306218</v>
      </c>
      <c r="V75" s="127">
        <f t="shared" si="6"/>
        <v>747.91775522559499</v>
      </c>
      <c r="W75" s="127">
        <f t="shared" si="6"/>
        <v>4608.1528284802407</v>
      </c>
      <c r="X75" s="127">
        <f t="shared" si="6"/>
        <v>425.77074740100744</v>
      </c>
      <c r="Y75" s="127">
        <f t="shared" si="6"/>
        <v>9159.4415758450104</v>
      </c>
      <c r="Z75" s="127">
        <f t="shared" si="6"/>
        <v>3564.5687258099661</v>
      </c>
      <c r="AA75" s="127">
        <f t="shared" si="6"/>
        <v>23713.162045769357</v>
      </c>
      <c r="AB75" s="127">
        <f t="shared" si="6"/>
        <v>6325.5717971312797</v>
      </c>
      <c r="AC75" s="127">
        <f t="shared" si="6"/>
        <v>12600.875238485261</v>
      </c>
      <c r="AD75" s="127">
        <f t="shared" si="6"/>
        <v>239987.21518941486</v>
      </c>
      <c r="AE75" s="127">
        <f t="shared" si="6"/>
        <v>11977.446501442837</v>
      </c>
      <c r="AF75" s="127">
        <f t="shared" si="6"/>
        <v>64586.152010405916</v>
      </c>
      <c r="AG75" s="127">
        <f t="shared" si="6"/>
        <v>22859.196050310744</v>
      </c>
      <c r="AH75" s="127">
        <f t="shared" si="6"/>
        <v>32268.262564267116</v>
      </c>
      <c r="AI75" s="127">
        <f t="shared" si="6"/>
        <v>1697.2471044897075</v>
      </c>
      <c r="AJ75" s="127">
        <f t="shared" si="6"/>
        <v>10844.013232062009</v>
      </c>
      <c r="AK75" s="127">
        <f t="shared" si="6"/>
        <v>23603.83625022446</v>
      </c>
      <c r="AL75" s="127">
        <f t="shared" si="6"/>
        <v>2678.2417105110085</v>
      </c>
      <c r="AM75" s="127">
        <f t="shared" si="6"/>
        <v>57520.031524912112</v>
      </c>
      <c r="AN75" s="127">
        <f t="shared" si="6"/>
        <v>1460.7161464230826</v>
      </c>
      <c r="AO75" s="127">
        <f t="shared" si="6"/>
        <v>11508.629752382418</v>
      </c>
      <c r="AP75" s="127">
        <f t="shared" si="6"/>
        <v>61107.8829291683</v>
      </c>
      <c r="AQ75" s="127">
        <f t="shared" si="6"/>
        <v>14390.122658113014</v>
      </c>
      <c r="AR75" s="127">
        <f t="shared" si="6"/>
        <v>35647.629089999959</v>
      </c>
      <c r="AS75" s="127">
        <f t="shared" si="6"/>
        <v>9915.5183399999987</v>
      </c>
      <c r="AT75" s="127">
        <f t="shared" si="6"/>
        <v>295.00002941910401</v>
      </c>
      <c r="AU75" s="127">
        <f t="shared" si="6"/>
        <v>23744.327881295958</v>
      </c>
      <c r="AV75" s="127">
        <f t="shared" si="6"/>
        <v>31667.238185910559</v>
      </c>
      <c r="AW75" s="127">
        <f t="shared" si="6"/>
        <v>20278.688184224331</v>
      </c>
      <c r="AX75" s="127">
        <f t="shared" si="6"/>
        <v>304.38292985279537</v>
      </c>
      <c r="AY75" s="127">
        <f t="shared" si="6"/>
        <v>6208.6814812878129</v>
      </c>
      <c r="AZ75" s="127">
        <f t="shared" si="6"/>
        <v>3597.3827243454703</v>
      </c>
      <c r="BA75" s="127">
        <f t="shared" si="6"/>
        <v>2264.548083528261</v>
      </c>
      <c r="BB75" s="127">
        <f t="shared" si="6"/>
        <v>341.51131314925419</v>
      </c>
      <c r="BC75" s="127">
        <f t="shared" si="6"/>
        <v>38114.830278441201</v>
      </c>
      <c r="BD75" s="127">
        <f t="shared" si="6"/>
        <v>13644.714279155693</v>
      </c>
      <c r="BE75" s="127">
        <f t="shared" si="6"/>
        <v>43978.979795961517</v>
      </c>
      <c r="BF75" s="127">
        <f t="shared" si="6"/>
        <v>11769.445749967606</v>
      </c>
      <c r="BG75" s="127">
        <f t="shared" si="6"/>
        <v>29413.062635070015</v>
      </c>
      <c r="BH75" s="127">
        <f t="shared" si="6"/>
        <v>721.57843858225135</v>
      </c>
      <c r="BI75" s="127">
        <f t="shared" si="6"/>
        <v>4874.4396105305459</v>
      </c>
      <c r="BJ75" s="127">
        <f t="shared" si="6"/>
        <v>4801.9043599506604</v>
      </c>
      <c r="BK75" s="127">
        <f t="shared" si="6"/>
        <v>5821.1161348369515</v>
      </c>
      <c r="BL75" s="127">
        <f t="shared" si="6"/>
        <v>4519.2940157476078</v>
      </c>
      <c r="BM75" s="127">
        <f t="shared" si="6"/>
        <v>5598.9403248657218</v>
      </c>
      <c r="BN75" s="127">
        <f t="shared" si="6"/>
        <v>20.013764770553358</v>
      </c>
      <c r="BO75" s="127">
        <f t="shared" si="6"/>
        <v>0</v>
      </c>
      <c r="BP75" s="127">
        <f>SUM(BP11:BP74)</f>
        <v>1356474.768501915</v>
      </c>
      <c r="BQ75" s="131">
        <f t="shared" ref="BQ75:BX75" si="7">SUM(BQ11:BQ74)</f>
        <v>1639361.8707398651</v>
      </c>
      <c r="BR75" s="131">
        <f t="shared" si="7"/>
        <v>301130.56627703039</v>
      </c>
      <c r="BS75" s="131">
        <f t="shared" si="7"/>
        <v>1940492.4370168957</v>
      </c>
      <c r="BT75" s="131">
        <f t="shared" si="7"/>
        <v>574200.26449125563</v>
      </c>
      <c r="BU75" s="131">
        <f t="shared" si="7"/>
        <v>-20028.694166300698</v>
      </c>
      <c r="BV75" s="131">
        <f t="shared" si="7"/>
        <v>554171.57032495504</v>
      </c>
      <c r="BW75" s="131">
        <f t="shared" si="7"/>
        <v>908326.50019722525</v>
      </c>
      <c r="BX75" s="131">
        <f t="shared" si="7"/>
        <v>3402990.5075390767</v>
      </c>
      <c r="BY75" s="135">
        <f t="shared" si="4"/>
        <v>4759465.2760409918</v>
      </c>
      <c r="BZ75" s="100"/>
      <c r="CA75" s="100"/>
      <c r="CB75" s="83"/>
    </row>
    <row r="76" spans="1:80" s="23" customFormat="1" ht="14.25" customHeight="1">
      <c r="A76" s="110" t="s">
        <v>93</v>
      </c>
      <c r="B76" s="144" t="s">
        <v>95</v>
      </c>
      <c r="C76" s="91" t="s">
        <v>94</v>
      </c>
      <c r="D76" s="131">
        <f>sup23pp!D75-use23pp!D75</f>
        <v>375582.76050542539</v>
      </c>
      <c r="E76" s="131">
        <f>sup23pp!E75-use23pp!E75</f>
        <v>3813.5529271092582</v>
      </c>
      <c r="F76" s="131">
        <f>sup23pp!F75-use23pp!F75</f>
        <v>5371.6297044328312</v>
      </c>
      <c r="G76" s="131">
        <f>sup23pp!G75-use23pp!G75</f>
        <v>30021.755571003843</v>
      </c>
      <c r="H76" s="131">
        <f>sup23pp!H75-use23pp!H75</f>
        <v>37703.296752114038</v>
      </c>
      <c r="I76" s="131">
        <f>sup23pp!I75-use23pp!I75</f>
        <v>45915.160877641174</v>
      </c>
      <c r="J76" s="131">
        <f>sup23pp!J75-use23pp!J75</f>
        <v>5014.9261729579703</v>
      </c>
      <c r="K76" s="131">
        <f>sup23pp!K75-use23pp!K75</f>
        <v>4841.4118352791493</v>
      </c>
      <c r="L76" s="131">
        <f>sup23pp!L75-use23pp!L75</f>
        <v>4705.4516550063836</v>
      </c>
      <c r="M76" s="131">
        <f>sup23pp!M75-use23pp!M75</f>
        <v>967.0165917140921</v>
      </c>
      <c r="N76" s="131">
        <f>sup23pp!N75-use23pp!N75</f>
        <v>2142.5083193812588</v>
      </c>
      <c r="O76" s="131">
        <f>sup23pp!O75-use23pp!O75</f>
        <v>1936.3948968413461</v>
      </c>
      <c r="P76" s="131">
        <f>sup23pp!P75-use23pp!P75</f>
        <v>1255.8504360026718</v>
      </c>
      <c r="Q76" s="131">
        <f>sup23pp!Q75-use23pp!Q75</f>
        <v>18452.448702629663</v>
      </c>
      <c r="R76" s="131">
        <f>sup23pp!R75-use23pp!R75</f>
        <v>7022.2276221210559</v>
      </c>
      <c r="S76" s="131">
        <f>sup23pp!S75-use23pp!S75</f>
        <v>17635.465971298341</v>
      </c>
      <c r="T76" s="131">
        <f>sup23pp!T75-use23pp!T75</f>
        <v>1321.6131521527891</v>
      </c>
      <c r="U76" s="131">
        <f>sup23pp!U75-use23pp!U75</f>
        <v>4178.199195341117</v>
      </c>
      <c r="V76" s="131">
        <f>sup23pp!V75-use23pp!V75</f>
        <v>1378.7582639900684</v>
      </c>
      <c r="W76" s="131">
        <f>sup23pp!W75-use23pp!W75</f>
        <v>2445.1931715197588</v>
      </c>
      <c r="X76" s="131">
        <f>sup23pp!X75-use23pp!X75</f>
        <v>252.87225259899247</v>
      </c>
      <c r="Y76" s="131">
        <f>sup23pp!Y75-use23pp!Y75</f>
        <v>9930.9329499071955</v>
      </c>
      <c r="Z76" s="131">
        <f>sup23pp!Z75-use23pp!Z75</f>
        <v>3200.5261744746722</v>
      </c>
      <c r="AA76" s="131">
        <f>sup23pp!AA75-use23pp!AA75</f>
        <v>56995.741663793953</v>
      </c>
      <c r="AB76" s="131">
        <f>sup23pp!AB75-use23pp!AB75</f>
        <v>9675.0466156139955</v>
      </c>
      <c r="AC76" s="131">
        <f>sup23pp!AC75-use23pp!AC75</f>
        <v>5268.3380866627576</v>
      </c>
      <c r="AD76" s="131">
        <f>sup23pp!AD75-use23pp!AD75</f>
        <v>275322.008131565</v>
      </c>
      <c r="AE76" s="131">
        <f>sup23pp!AE75-use23pp!AE75</f>
        <v>24263.304363934549</v>
      </c>
      <c r="AF76" s="131">
        <f>sup23pp!AF75-use23pp!AF75</f>
        <v>148570.14516626712</v>
      </c>
      <c r="AG76" s="131">
        <f>sup23pp!AG75-use23pp!AG75</f>
        <v>111016.27107053204</v>
      </c>
      <c r="AH76" s="131">
        <f>sup23pp!AH75-use23pp!AH75</f>
        <v>31807.135508560055</v>
      </c>
      <c r="AI76" s="131">
        <f>sup23pp!AI75-use23pp!AI75</f>
        <v>3174.8851015598439</v>
      </c>
      <c r="AJ76" s="131">
        <f>sup23pp!AJ75-use23pp!AJ75</f>
        <v>4174.6211399379918</v>
      </c>
      <c r="AK76" s="131">
        <f>sup23pp!AK75-use23pp!AK75</f>
        <v>18896.335346271899</v>
      </c>
      <c r="AL76" s="131">
        <f>sup23pp!AL75-use23pp!AL75</f>
        <v>8224.6240449550187</v>
      </c>
      <c r="AM76" s="131">
        <f>sup23pp!AM75-use23pp!AM75</f>
        <v>85842.56737060388</v>
      </c>
      <c r="AN76" s="131">
        <f>sup23pp!AN75-use23pp!AN75</f>
        <v>1745.3726903244465</v>
      </c>
      <c r="AO76" s="131">
        <f>sup23pp!AO75-use23pp!AO75</f>
        <v>9692.536254020335</v>
      </c>
      <c r="AP76" s="131">
        <f>sup23pp!AP75-use23pp!AP75</f>
        <v>17811.360815961649</v>
      </c>
      <c r="AQ76" s="131">
        <f>sup23pp!AQ75-use23pp!AQ75</f>
        <v>28773.067085055965</v>
      </c>
      <c r="AR76" s="131">
        <f>sup23pp!AR75-use23pp!AR75</f>
        <v>31776.407332763949</v>
      </c>
      <c r="AS76" s="131">
        <f>sup23pp!AS75-use23pp!AS75</f>
        <v>5168.836530999999</v>
      </c>
      <c r="AT76" s="131">
        <f>sup23pp!AT75-use23pp!AT75</f>
        <v>1689.9069818409366</v>
      </c>
      <c r="AU76" s="131">
        <f>sup23pp!AU75-use23pp!AU75</f>
        <v>116888.57324300057</v>
      </c>
      <c r="AV76" s="131">
        <f>sup23pp!AV75-use23pp!AV75</f>
        <v>32369.231724363279</v>
      </c>
      <c r="AW76" s="131">
        <f>sup23pp!AW75-use23pp!AW75</f>
        <v>28048.138939796918</v>
      </c>
      <c r="AX76" s="131">
        <f>sup23pp!AX75-use23pp!AX75</f>
        <v>1804.5335225045897</v>
      </c>
      <c r="AY76" s="131">
        <f>sup23pp!AY75-use23pp!AY75</f>
        <v>7129.5826293919145</v>
      </c>
      <c r="AZ76" s="131">
        <f>sup23pp!AZ75-use23pp!AZ75</f>
        <v>5793.0193427106478</v>
      </c>
      <c r="BA76" s="131">
        <f>sup23pp!BA75-use23pp!BA75</f>
        <v>6575.3663814318988</v>
      </c>
      <c r="BB76" s="131">
        <f>sup23pp!BB75-use23pp!BB75</f>
        <v>2873.5140343160583</v>
      </c>
      <c r="BC76" s="131">
        <f>sup23pp!BC75-use23pp!BC75</f>
        <v>17293.636549742441</v>
      </c>
      <c r="BD76" s="131">
        <f>sup23pp!BD75-use23pp!BD75</f>
        <v>65126.912200362458</v>
      </c>
      <c r="BE76" s="131">
        <f>sup23pp!BE75-use23pp!BE75</f>
        <v>122509.24117639422</v>
      </c>
      <c r="BF76" s="131">
        <f>sup23pp!BF75-use23pp!BF75</f>
        <v>69260.788744119258</v>
      </c>
      <c r="BG76" s="131">
        <f>sup23pp!BG75-use23pp!BG75</f>
        <v>71831.27780294593</v>
      </c>
      <c r="BH76" s="131">
        <f>sup23pp!BH75-use23pp!BH75</f>
        <v>3938.3807530146255</v>
      </c>
      <c r="BI76" s="131">
        <f>sup23pp!BI75-use23pp!BI75</f>
        <v>11188.199974364385</v>
      </c>
      <c r="BJ76" s="131">
        <f>sup23pp!BJ75-use23pp!BJ75</f>
        <v>4464.3816672076446</v>
      </c>
      <c r="BK76" s="131">
        <f>sup23pp!BK75-use23pp!BK75</f>
        <v>12473.949085026359</v>
      </c>
      <c r="BL76" s="131">
        <f>sup23pp!BL75-use23pp!BL75</f>
        <v>6037.6116116330832</v>
      </c>
      <c r="BM76" s="131">
        <f>sup23pp!BM75-use23pp!BM75</f>
        <v>8487.9944724262732</v>
      </c>
      <c r="BN76" s="131">
        <f>sup23pp!BN75-use23pp!BN75</f>
        <v>209.63923522944663</v>
      </c>
      <c r="BO76" s="131">
        <f>sup23pp!BO75-use23pp!BO75</f>
        <v>0</v>
      </c>
      <c r="BP76" s="131">
        <f t="shared" ref="BP76:BP79" si="8">SUM(D76:BO76)</f>
        <v>2059282.4380921507</v>
      </c>
      <c r="BQ76" s="190"/>
      <c r="BR76" s="190"/>
      <c r="BS76" s="190"/>
      <c r="BT76" s="190"/>
      <c r="BU76" s="190"/>
      <c r="BV76" s="190"/>
      <c r="BW76" s="190"/>
      <c r="BX76" s="190"/>
      <c r="BY76" s="191"/>
      <c r="BZ76" s="100"/>
      <c r="CA76" s="74"/>
      <c r="CB76" s="83"/>
    </row>
    <row r="77" spans="1:80" s="23" customFormat="1" ht="14.25" customHeight="1">
      <c r="A77" s="32" t="s">
        <v>480</v>
      </c>
      <c r="B77" s="143" t="s">
        <v>397</v>
      </c>
      <c r="C77" s="87" t="s">
        <v>396</v>
      </c>
      <c r="D77" s="78">
        <f>[6]U66!E77</f>
        <v>7292.4310400000004</v>
      </c>
      <c r="E77" s="78">
        <f>[6]U66!F77</f>
        <v>41.891171</v>
      </c>
      <c r="F77" s="78">
        <f>[6]U66!G77</f>
        <v>1.5587270000000002</v>
      </c>
      <c r="G77" s="78">
        <f>[6]U66!H77</f>
        <v>11011.141499668927</v>
      </c>
      <c r="H77" s="78">
        <f>[6]U66!I77</f>
        <v>10548.164000000001</v>
      </c>
      <c r="I77" s="78">
        <f>[6]U66!J77</f>
        <v>27754.404999999999</v>
      </c>
      <c r="J77" s="78">
        <f>[6]U66!K77</f>
        <v>1105.5430000000001</v>
      </c>
      <c r="K77" s="78">
        <f>[6]U66!L77</f>
        <v>1843.703</v>
      </c>
      <c r="L77" s="78">
        <f>[6]U66!M77</f>
        <v>1338.0015918666679</v>
      </c>
      <c r="M77" s="78">
        <f>[6]U66!N77</f>
        <v>165.57900000000001</v>
      </c>
      <c r="N77" s="78">
        <f>[6]U66!O77</f>
        <v>533.78700000000003</v>
      </c>
      <c r="O77" s="78">
        <f>[6]U66!P77</f>
        <v>533.94799999999998</v>
      </c>
      <c r="P77" s="78">
        <f>[6]U66!Q77</f>
        <v>652.2299999999999</v>
      </c>
      <c r="Q77" s="78">
        <f>[6]U66!R77</f>
        <v>4743.6690000000008</v>
      </c>
      <c r="R77" s="78">
        <f>[6]U66!S77</f>
        <v>1456.0228679999998</v>
      </c>
      <c r="S77" s="78">
        <f>[6]U66!T77</f>
        <v>4424.2950000000001</v>
      </c>
      <c r="T77" s="78">
        <f>[6]U66!U77</f>
        <v>230.9</v>
      </c>
      <c r="U77" s="78">
        <f>[6]U66!V77</f>
        <v>2032.491</v>
      </c>
      <c r="V77" s="78">
        <f>[6]U66!W77</f>
        <v>542.84799999999996</v>
      </c>
      <c r="W77" s="78">
        <f>[6]U66!X77</f>
        <v>1895.021</v>
      </c>
      <c r="X77" s="78">
        <f>[6]U66!Y77</f>
        <v>126.73100000000001</v>
      </c>
      <c r="Y77" s="78">
        <f>[6]U66!Z77</f>
        <v>3522.027</v>
      </c>
      <c r="Z77" s="78">
        <f>[6]U66!AA77</f>
        <v>664.32388999999989</v>
      </c>
      <c r="AA77" s="78">
        <f>[6]U66!AB77</f>
        <v>15214.057617939001</v>
      </c>
      <c r="AB77" s="78">
        <f>[6]U66!AC77</f>
        <v>4543.7826765487716</v>
      </c>
      <c r="AC77" s="78">
        <f>[6]U66!AD77</f>
        <v>2910.9762500000002</v>
      </c>
      <c r="AD77" s="78">
        <f>[6]U66!AE77</f>
        <v>42579.441050000001</v>
      </c>
      <c r="AE77" s="78">
        <f>[6]U66!AF77</f>
        <v>6413.2907357217418</v>
      </c>
      <c r="AF77" s="78">
        <f>[6]U66!AG77</f>
        <v>41200.176651999995</v>
      </c>
      <c r="AG77" s="78">
        <f>[6]U66!AH77</f>
        <v>30098.616999999998</v>
      </c>
      <c r="AH77" s="78">
        <f>[6]U66!AI77</f>
        <v>11214.839611544467</v>
      </c>
      <c r="AI77" s="78">
        <f>[6]U66!AJ77</f>
        <v>280.99900000000002</v>
      </c>
      <c r="AJ77" s="78">
        <f>[6]U66!AK77</f>
        <v>1358.506879</v>
      </c>
      <c r="AK77" s="78">
        <f>[6]U66!AL77</f>
        <v>6386.3451756211962</v>
      </c>
      <c r="AL77" s="78">
        <f>[6]U66!AM77</f>
        <v>3208.6983281604571</v>
      </c>
      <c r="AM77" s="78">
        <f>[6]U66!AN77</f>
        <v>31089.098584943451</v>
      </c>
      <c r="AN77" s="78">
        <f>[6]U66!AO77</f>
        <v>943.90600000000006</v>
      </c>
      <c r="AO77" s="78">
        <f>[6]U66!AP77</f>
        <v>4738.4296058700002</v>
      </c>
      <c r="AP77" s="78">
        <f>[6]U66!AQ77</f>
        <v>6009.5990000000011</v>
      </c>
      <c r="AQ77" s="78">
        <f>[6]U66!AR77</f>
        <v>15025.285</v>
      </c>
      <c r="AR77" s="78">
        <f>[6]U66!AS77</f>
        <v>13445.478534056781</v>
      </c>
      <c r="AS77" s="78">
        <f>[6]U66!AT77</f>
        <v>1427.6772510000001</v>
      </c>
      <c r="AT77" s="78">
        <f>[6]U66!AU77</f>
        <v>45.83</v>
      </c>
      <c r="AU77" s="78">
        <f>[6]U66!AV77+[6]U66!AW77</f>
        <v>2305.5103831628753</v>
      </c>
      <c r="AV77" s="78">
        <f>[6]U66!AX77</f>
        <v>9080.8088900000002</v>
      </c>
      <c r="AW77" s="78">
        <f>[6]U66!AY77</f>
        <v>6730.3838432733328</v>
      </c>
      <c r="AX77" s="78">
        <f>[6]U66!AZ77</f>
        <v>521.31782700000008</v>
      </c>
      <c r="AY77" s="78">
        <f>[6]U66!BA77</f>
        <v>2306.8389999999999</v>
      </c>
      <c r="AZ77" s="78">
        <f>[6]U66!BB77</f>
        <v>1126.866174</v>
      </c>
      <c r="BA77" s="78">
        <f>[6]U66!BC77</f>
        <v>1254.8510000000001</v>
      </c>
      <c r="BB77" s="78">
        <f>[6]U66!BD77</f>
        <v>775.45699999999999</v>
      </c>
      <c r="BC77" s="78">
        <f>[6]U66!BE77</f>
        <v>1899.6620680000001</v>
      </c>
      <c r="BD77" s="78">
        <f>[6]U66!BF77</f>
        <v>27996.700721698751</v>
      </c>
      <c r="BE77" s="78">
        <f>[6]U66!BG77</f>
        <v>72237.951655713623</v>
      </c>
      <c r="BF77" s="78">
        <f>[6]U66!BH77</f>
        <v>30786.217953415984</v>
      </c>
      <c r="BG77" s="78">
        <f>[6]U66!BI77</f>
        <v>41608.367381480006</v>
      </c>
      <c r="BH77" s="78">
        <f>[6]U66!BJ77</f>
        <v>1380.0817089999998</v>
      </c>
      <c r="BI77" s="78">
        <f>[6]U66!BK77</f>
        <v>3868.6067711593996</v>
      </c>
      <c r="BJ77" s="78">
        <f>[6]U66!BL77</f>
        <v>2098.4028320712373</v>
      </c>
      <c r="BK77" s="78">
        <f>[6]U66!BM77</f>
        <v>8077.7619710000026</v>
      </c>
      <c r="BL77" s="78">
        <f>[6]U66!BN77</f>
        <v>1283.9217075738927</v>
      </c>
      <c r="BM77" s="78">
        <f>[6]U66!BO77</f>
        <v>2729.2514571448619</v>
      </c>
      <c r="BN77" s="78">
        <f>[6]U66!BP77</f>
        <v>31.346</v>
      </c>
      <c r="BO77" s="78">
        <f>[6]U66!BQ77</f>
        <v>0</v>
      </c>
      <c r="BP77" s="111">
        <f t="shared" si="8"/>
        <v>538696.05308563542</v>
      </c>
      <c r="BQ77" s="190"/>
      <c r="BR77" s="190"/>
      <c r="BS77" s="190"/>
      <c r="BT77" s="190"/>
      <c r="BU77" s="190"/>
      <c r="BV77" s="190"/>
      <c r="BW77" s="190"/>
      <c r="BX77" s="190"/>
      <c r="BY77" s="191"/>
      <c r="CA77" s="76"/>
    </row>
    <row r="78" spans="1:80" s="23" customFormat="1" ht="14.25" customHeight="1">
      <c r="A78" s="32" t="s">
        <v>475</v>
      </c>
      <c r="B78" s="86" t="s">
        <v>395</v>
      </c>
      <c r="C78" s="86" t="s">
        <v>476</v>
      </c>
      <c r="D78" s="78">
        <f>[6]U66!E78</f>
        <v>1217.58955171</v>
      </c>
      <c r="E78" s="78">
        <f>[6]U66!F78</f>
        <v>6.7663278699999996</v>
      </c>
      <c r="F78" s="78">
        <f>[6]U66!G78</f>
        <v>0.30310899999999996</v>
      </c>
      <c r="G78" s="78">
        <f>[6]U66!H78</f>
        <v>1703.436906510065</v>
      </c>
      <c r="H78" s="78">
        <f>[6]U66!I78</f>
        <v>1747.4188180681545</v>
      </c>
      <c r="I78" s="78">
        <f>[6]U66!J78</f>
        <v>3990.3112077373435</v>
      </c>
      <c r="J78" s="78">
        <f>[6]U66!K78</f>
        <v>178.38612631046297</v>
      </c>
      <c r="K78" s="78">
        <f>[6]U66!L78</f>
        <v>269.35785775146252</v>
      </c>
      <c r="L78" s="78">
        <f>[6]U66!M78</f>
        <v>161.94267457992692</v>
      </c>
      <c r="M78" s="78">
        <f>[6]U66!N78</f>
        <v>11.188971442226121</v>
      </c>
      <c r="N78" s="78">
        <f>[6]U66!O78</f>
        <v>73.617934615037797</v>
      </c>
      <c r="O78" s="78">
        <f>[6]U66!P78</f>
        <v>80.989489176729478</v>
      </c>
      <c r="P78" s="78">
        <f>[6]U66!Q78</f>
        <v>150.70518549286555</v>
      </c>
      <c r="Q78" s="78">
        <f>[6]U66!R78</f>
        <v>650.21098102380074</v>
      </c>
      <c r="R78" s="78">
        <f>[6]U66!S78</f>
        <v>174.21942805292028</v>
      </c>
      <c r="S78" s="78">
        <f>[6]U66!T78</f>
        <v>660.24776980091372</v>
      </c>
      <c r="T78" s="78">
        <f>[6]U66!U78</f>
        <v>26.787171808898751</v>
      </c>
      <c r="U78" s="78">
        <f>[6]U66!V78</f>
        <v>261.57694759852956</v>
      </c>
      <c r="V78" s="78">
        <f>[6]U66!W78</f>
        <v>70.384971050586444</v>
      </c>
      <c r="W78" s="78">
        <f>[6]U66!X78</f>
        <v>267.00290961607135</v>
      </c>
      <c r="X78" s="78">
        <f>[6]U66!Y78</f>
        <v>17.614515642533984</v>
      </c>
      <c r="Y78" s="78">
        <f>[6]U66!Z78</f>
        <v>473.61193084113017</v>
      </c>
      <c r="Z78" s="78">
        <f>[6]U66!AA78</f>
        <v>126.40416230101127</v>
      </c>
      <c r="AA78" s="78">
        <f>[6]U66!AB78</f>
        <v>2403.9114611719838</v>
      </c>
      <c r="AB78" s="78">
        <f>[6]U66!AC78</f>
        <v>696.87800434252858</v>
      </c>
      <c r="AC78" s="78">
        <f>[6]U66!AD78</f>
        <v>454.22536128422257</v>
      </c>
      <c r="AD78" s="78">
        <f>[6]U66!AE78</f>
        <v>5647.6191753004232</v>
      </c>
      <c r="AE78" s="78">
        <f>[6]U66!AF78</f>
        <v>1272.1178131198478</v>
      </c>
      <c r="AF78" s="78">
        <f>[6]U66!AG78</f>
        <v>5269.6696322570851</v>
      </c>
      <c r="AG78" s="78">
        <f>[6]U66!AH78</f>
        <v>6289.6132258852813</v>
      </c>
      <c r="AH78" s="78">
        <f>[6]U66!AI78</f>
        <v>1327.2930828643557</v>
      </c>
      <c r="AI78" s="78">
        <f>[6]U66!AJ78</f>
        <v>39.89231787758262</v>
      </c>
      <c r="AJ78" s="78">
        <f>[6]U66!AK78</f>
        <v>194.77011972724634</v>
      </c>
      <c r="AK78" s="78">
        <f>[6]U66!AL78</f>
        <v>708.02860167037443</v>
      </c>
      <c r="AL78" s="78">
        <f>[6]U66!AM78</f>
        <v>651.82588019767923</v>
      </c>
      <c r="AM78" s="78">
        <f>[6]U66!AN78</f>
        <v>4419.702376689891</v>
      </c>
      <c r="AN78" s="78">
        <f>[6]U66!AO78</f>
        <v>170.29222970573068</v>
      </c>
      <c r="AO78" s="78">
        <f>[6]U66!AP78</f>
        <v>615.91054648145087</v>
      </c>
      <c r="AP78" s="78">
        <f>[6]U66!AQ78</f>
        <v>887.27073651761145</v>
      </c>
      <c r="AQ78" s="78">
        <f>[6]U66!AR78</f>
        <v>1696.2558737929453</v>
      </c>
      <c r="AR78" s="78">
        <f>[6]U66!AS78</f>
        <v>3745.4746950181784</v>
      </c>
      <c r="AS78" s="78">
        <f>[6]U66!AT78</f>
        <v>195.26269099999999</v>
      </c>
      <c r="AT78" s="78">
        <f>[6]U66!AU78</f>
        <v>52.975000000000001</v>
      </c>
      <c r="AU78" s="78">
        <f>[6]U66!AV78+[6]U66!AW78</f>
        <v>355.21268490333773</v>
      </c>
      <c r="AV78" s="78">
        <f>[6]U66!AX78</f>
        <v>1532.0992705429135</v>
      </c>
      <c r="AW78" s="78">
        <f>[6]U66!AY78</f>
        <v>969.12454296854696</v>
      </c>
      <c r="AX78" s="78">
        <f>[6]U66!AZ78</f>
        <v>77.448603630851267</v>
      </c>
      <c r="AY78" s="78">
        <f>[6]U66!BA78</f>
        <v>296.48893518794495</v>
      </c>
      <c r="AZ78" s="78">
        <f>[6]U66!BB78</f>
        <v>237.5709536052579</v>
      </c>
      <c r="BA78" s="78">
        <f>[6]U66!BC78</f>
        <v>248.50295106633448</v>
      </c>
      <c r="BB78" s="78">
        <f>[6]U66!BD78</f>
        <v>108.85136073699404</v>
      </c>
      <c r="BC78" s="78">
        <f>[6]U66!BE78</f>
        <v>342.67748915194289</v>
      </c>
      <c r="BD78" s="78">
        <f>[6]U66!BF78</f>
        <v>4290.1368590185111</v>
      </c>
      <c r="BE78" s="78">
        <f>[6]U66!BG78</f>
        <v>11173.987369262579</v>
      </c>
      <c r="BF78" s="78">
        <f>[6]U66!BH78</f>
        <v>7606.361132701757</v>
      </c>
      <c r="BG78" s="78">
        <f>[6]U66!BI78</f>
        <v>5928.325155514457</v>
      </c>
      <c r="BH78" s="78">
        <f>[6]U66!BJ78</f>
        <v>219.96712107308875</v>
      </c>
      <c r="BI78" s="78">
        <f>[6]U66!BK78</f>
        <v>483.28882244110525</v>
      </c>
      <c r="BJ78" s="78">
        <f>[6]U66!BL78</f>
        <v>342.82195988775203</v>
      </c>
      <c r="BK78" s="78">
        <f>[6]U66!BM78</f>
        <v>1264.8473319446664</v>
      </c>
      <c r="BL78" s="78">
        <f>[6]U66!BN78</f>
        <v>434.39258726809635</v>
      </c>
      <c r="BM78" s="78">
        <f>[6]U66!BO78</f>
        <v>817.22908460633914</v>
      </c>
      <c r="BN78" s="78">
        <f>[6]U66!BP78</f>
        <v>5.575340714701472</v>
      </c>
      <c r="BO78" s="78">
        <f>[6]U66!BQ78</f>
        <v>0</v>
      </c>
      <c r="BP78" s="111">
        <f t="shared" si="8"/>
        <v>85793.973329132263</v>
      </c>
      <c r="BQ78" s="190"/>
      <c r="BR78" s="190"/>
      <c r="BS78" s="190"/>
      <c r="BT78" s="190"/>
      <c r="BU78" s="190"/>
      <c r="BV78" s="190"/>
      <c r="BW78" s="190"/>
      <c r="BX78" s="190"/>
      <c r="BY78" s="191"/>
      <c r="CA78" s="76"/>
    </row>
    <row r="79" spans="1:80" s="23" customFormat="1" ht="14.25" customHeight="1">
      <c r="A79" s="32" t="s">
        <v>477</v>
      </c>
      <c r="B79" s="86" t="s">
        <v>481</v>
      </c>
      <c r="C79" s="86" t="s">
        <v>478</v>
      </c>
      <c r="D79" s="134">
        <f>[6]U66!E79</f>
        <v>0</v>
      </c>
      <c r="E79" s="134">
        <f>[6]U66!F79</f>
        <v>0</v>
      </c>
      <c r="F79" s="134">
        <f>[6]U66!G79</f>
        <v>0</v>
      </c>
      <c r="G79" s="134">
        <f>[6]U66!H79</f>
        <v>4.6150523576975413</v>
      </c>
      <c r="H79" s="134">
        <f>[6]U66!I79</f>
        <v>3420.6004937555026</v>
      </c>
      <c r="I79" s="134">
        <f>[6]U66!J79</f>
        <v>110.42339140180927</v>
      </c>
      <c r="J79" s="134">
        <f>[6]U66!K79</f>
        <v>20.681546473460887</v>
      </c>
      <c r="K79" s="134">
        <f>[6]U66!L79</f>
        <v>10.241922780249311</v>
      </c>
      <c r="L79" s="134">
        <f>[6]U66!M79</f>
        <v>0.27600000000000002</v>
      </c>
      <c r="M79" s="134">
        <f>[6]U66!N79</f>
        <v>0</v>
      </c>
      <c r="N79" s="134">
        <f>[6]U66!O79</f>
        <v>0.43722284044512039</v>
      </c>
      <c r="O79" s="134">
        <f>[6]U66!P79</f>
        <v>0</v>
      </c>
      <c r="P79" s="134">
        <f>[6]U66!Q79</f>
        <v>2.1593370426707228</v>
      </c>
      <c r="Q79" s="134">
        <f>[6]U66!R79</f>
        <v>72.0090605636058</v>
      </c>
      <c r="R79" s="134">
        <f>[6]U66!S79</f>
        <v>0</v>
      </c>
      <c r="S79" s="134">
        <f>[6]U66!T79</f>
        <v>2468.17292906284</v>
      </c>
      <c r="T79" s="134">
        <f>[6]U66!U79</f>
        <v>7.0000000000000001E-3</v>
      </c>
      <c r="U79" s="134">
        <f>[6]U66!V79</f>
        <v>4.5698969257865656</v>
      </c>
      <c r="V79" s="134">
        <f>[6]U66!W79</f>
        <v>1.0696685213353614</v>
      </c>
      <c r="W79" s="134">
        <f>[6]U66!X79</f>
        <v>0</v>
      </c>
      <c r="X79" s="134">
        <f>[6]U66!Y79</f>
        <v>17.810364862701142</v>
      </c>
      <c r="Y79" s="134">
        <f>[6]U66!Z79</f>
        <v>359.14834404771426</v>
      </c>
      <c r="Z79" s="134">
        <f>[6]U66!AA79</f>
        <v>42.999761468257141</v>
      </c>
      <c r="AA79" s="134">
        <f>[6]U66!AB79</f>
        <v>0</v>
      </c>
      <c r="AB79" s="134">
        <f>[6]U66!AC79</f>
        <v>-0.1</v>
      </c>
      <c r="AC79" s="134">
        <f>[6]U66!AD79</f>
        <v>13.648396528380433</v>
      </c>
      <c r="AD79" s="134">
        <f>[6]U66!AE79</f>
        <v>1983.0344634786072</v>
      </c>
      <c r="AE79" s="134">
        <f>[6]U66!AF79</f>
        <v>12.723881874949964</v>
      </c>
      <c r="AF79" s="134">
        <f>[6]U66!AG79</f>
        <v>13364.386210201985</v>
      </c>
      <c r="AG79" s="134">
        <f>[6]U66!AH79</f>
        <v>2093.6633050996716</v>
      </c>
      <c r="AH79" s="134">
        <f>[6]U66!AI79</f>
        <v>-34.029565959776846</v>
      </c>
      <c r="AI79" s="134">
        <f>[6]U66!AJ79</f>
        <v>12.919400528380432</v>
      </c>
      <c r="AJ79" s="134">
        <f>[6]U66!AK79</f>
        <v>0</v>
      </c>
      <c r="AK79" s="134">
        <f>[6]U66!AL79</f>
        <v>1.1754456808902409</v>
      </c>
      <c r="AL79" s="134">
        <f>[6]U66!AM79</f>
        <v>10.508996077175565</v>
      </c>
      <c r="AM79" s="134">
        <f>[6]U66!AN79</f>
        <v>38.962246737651107</v>
      </c>
      <c r="AN79" s="134">
        <f>[6]U66!AO79</f>
        <v>12.62717768793531</v>
      </c>
      <c r="AO79" s="134">
        <f>[6]U66!AP79</f>
        <v>491.72615823392834</v>
      </c>
      <c r="AP79" s="134">
        <f>[6]U66!AQ79</f>
        <v>6.3E-2</v>
      </c>
      <c r="AQ79" s="134">
        <f>[6]U66!AR79</f>
        <v>11.290723378452693</v>
      </c>
      <c r="AR79" s="134">
        <f>[6]U66!AS79</f>
        <v>390.24751011000001</v>
      </c>
      <c r="AS79" s="134">
        <f>[6]U66!AT79</f>
        <v>374.15615100000002</v>
      </c>
      <c r="AT79" s="134">
        <f>[6]U66!AU79</f>
        <v>0</v>
      </c>
      <c r="AU79" s="134">
        <f>[6]U66!AV79+[6]U66!AW79</f>
        <v>4412.1872086564154</v>
      </c>
      <c r="AV79" s="134">
        <f>[6]U66!AX79</f>
        <v>32.481806620766953</v>
      </c>
      <c r="AW79" s="134">
        <f>[6]U66!AY79</f>
        <v>23.147761586262106</v>
      </c>
      <c r="AX79" s="134">
        <f>[6]U66!AZ79</f>
        <v>1.660729066047554</v>
      </c>
      <c r="AY79" s="134">
        <f>[6]U66!BA79</f>
        <v>350.33097526218876</v>
      </c>
      <c r="AZ79" s="134">
        <f>[6]U66!BB79</f>
        <v>1.3767566808902409</v>
      </c>
      <c r="BA79" s="134">
        <f>[6]U66!BC79</f>
        <v>23.194525858618199</v>
      </c>
      <c r="BB79" s="134">
        <f>[6]U66!BD79</f>
        <v>9.149638419662157</v>
      </c>
      <c r="BC79" s="134">
        <f>[6]U66!BE79</f>
        <v>68.366697342086283</v>
      </c>
      <c r="BD79" s="134">
        <f>[6]U66!BF79</f>
        <v>109.20877376767271</v>
      </c>
      <c r="BE79" s="134">
        <f>[6]U66!BG79</f>
        <v>117.582295</v>
      </c>
      <c r="BF79" s="134">
        <f>[6]U66!BH79</f>
        <v>1938.7741123231124</v>
      </c>
      <c r="BG79" s="134">
        <f>[6]U66!BI79</f>
        <v>43.615775139140176</v>
      </c>
      <c r="BH79" s="134">
        <f>[6]U66!BJ79</f>
        <v>3.7490816341365782</v>
      </c>
      <c r="BI79" s="134">
        <f>[6]U66!BK79</f>
        <v>11.954611019293891</v>
      </c>
      <c r="BJ79" s="134">
        <f>[6]U66!BL79</f>
        <v>3.6065056107597466</v>
      </c>
      <c r="BK79" s="134">
        <f>[6]U66!BM79</f>
        <v>4.4999999999999998E-2</v>
      </c>
      <c r="BL79" s="134">
        <f>[6]U66!BN79</f>
        <v>21.051571011128011</v>
      </c>
      <c r="BM79" s="134">
        <f>[6]U66!BO79</f>
        <v>15.634317540629251</v>
      </c>
      <c r="BN79" s="134">
        <f>[6]U66!BP79</f>
        <v>0</v>
      </c>
      <c r="BO79" s="134">
        <f>[6]U66!BQ79</f>
        <v>0</v>
      </c>
      <c r="BP79" s="111">
        <f t="shared" si="8"/>
        <v>32499.343635301109</v>
      </c>
      <c r="BQ79" s="190"/>
      <c r="BR79" s="190"/>
      <c r="BS79" s="190"/>
      <c r="BT79" s="190"/>
      <c r="BU79" s="190"/>
      <c r="BV79" s="190"/>
      <c r="BW79" s="190"/>
      <c r="BX79" s="190"/>
      <c r="BY79" s="191"/>
      <c r="CA79" s="76"/>
    </row>
    <row r="80" spans="1:80" s="23" customFormat="1" ht="14.25" customHeight="1">
      <c r="A80" s="114" t="s">
        <v>1</v>
      </c>
      <c r="B80" s="115" t="s">
        <v>1</v>
      </c>
      <c r="C80" s="115" t="s">
        <v>1</v>
      </c>
      <c r="D80" s="127">
        <f>SUM(D77+D79)</f>
        <v>7292.4310400000004</v>
      </c>
      <c r="E80" s="127">
        <f t="shared" ref="E80:BO80" si="9">SUM(E77+E79)</f>
        <v>41.891171</v>
      </c>
      <c r="F80" s="127">
        <f t="shared" si="9"/>
        <v>1.5587270000000002</v>
      </c>
      <c r="G80" s="127">
        <f t="shared" si="9"/>
        <v>11015.756552026625</v>
      </c>
      <c r="H80" s="127">
        <f t="shared" si="9"/>
        <v>13968.764493755503</v>
      </c>
      <c r="I80" s="127">
        <f t="shared" si="9"/>
        <v>27864.828391401807</v>
      </c>
      <c r="J80" s="127">
        <f t="shared" si="9"/>
        <v>1126.224546473461</v>
      </c>
      <c r="K80" s="127">
        <f t="shared" si="9"/>
        <v>1853.9449227802493</v>
      </c>
      <c r="L80" s="127">
        <f t="shared" si="9"/>
        <v>1338.277591866668</v>
      </c>
      <c r="M80" s="127">
        <f t="shared" si="9"/>
        <v>165.57900000000001</v>
      </c>
      <c r="N80" s="127">
        <f t="shared" si="9"/>
        <v>534.22422284044512</v>
      </c>
      <c r="O80" s="127">
        <f t="shared" si="9"/>
        <v>533.94799999999998</v>
      </c>
      <c r="P80" s="127">
        <f t="shared" si="9"/>
        <v>654.3893370426706</v>
      </c>
      <c r="Q80" s="127">
        <f t="shared" si="9"/>
        <v>4815.6780605636068</v>
      </c>
      <c r="R80" s="127">
        <f t="shared" si="9"/>
        <v>1456.0228679999998</v>
      </c>
      <c r="S80" s="127">
        <f t="shared" si="9"/>
        <v>6892.4679290628401</v>
      </c>
      <c r="T80" s="127">
        <f t="shared" si="9"/>
        <v>230.90700000000001</v>
      </c>
      <c r="U80" s="127">
        <f t="shared" si="9"/>
        <v>2037.0608969257864</v>
      </c>
      <c r="V80" s="127">
        <f t="shared" si="9"/>
        <v>543.91766852133537</v>
      </c>
      <c r="W80" s="127">
        <f t="shared" si="9"/>
        <v>1895.021</v>
      </c>
      <c r="X80" s="127">
        <f t="shared" si="9"/>
        <v>144.54136486270116</v>
      </c>
      <c r="Y80" s="127">
        <f t="shared" si="9"/>
        <v>3881.1753440477141</v>
      </c>
      <c r="Z80" s="127">
        <f t="shared" si="9"/>
        <v>707.32365146825703</v>
      </c>
      <c r="AA80" s="127">
        <f t="shared" si="9"/>
        <v>15214.057617939001</v>
      </c>
      <c r="AB80" s="127">
        <f t="shared" si="9"/>
        <v>4543.6826765487713</v>
      </c>
      <c r="AC80" s="127">
        <f t="shared" si="9"/>
        <v>2924.6246465283807</v>
      </c>
      <c r="AD80" s="127">
        <f t="shared" si="9"/>
        <v>44562.47551347861</v>
      </c>
      <c r="AE80" s="127">
        <f t="shared" si="9"/>
        <v>6426.014617596692</v>
      </c>
      <c r="AF80" s="127">
        <f t="shared" si="9"/>
        <v>54564.562862201979</v>
      </c>
      <c r="AG80" s="127">
        <f t="shared" si="9"/>
        <v>32192.28030509967</v>
      </c>
      <c r="AH80" s="127">
        <f t="shared" si="9"/>
        <v>11180.810045584691</v>
      </c>
      <c r="AI80" s="127">
        <f t="shared" si="9"/>
        <v>293.91840052838046</v>
      </c>
      <c r="AJ80" s="127">
        <f t="shared" si="9"/>
        <v>1358.506879</v>
      </c>
      <c r="AK80" s="127">
        <f t="shared" si="9"/>
        <v>6387.5206213020865</v>
      </c>
      <c r="AL80" s="127">
        <f t="shared" si="9"/>
        <v>3219.2073242376327</v>
      </c>
      <c r="AM80" s="127">
        <f t="shared" si="9"/>
        <v>31128.060831681101</v>
      </c>
      <c r="AN80" s="127">
        <f t="shared" si="9"/>
        <v>956.53317768793534</v>
      </c>
      <c r="AO80" s="127">
        <f t="shared" si="9"/>
        <v>5230.155764103929</v>
      </c>
      <c r="AP80" s="127">
        <f t="shared" si="9"/>
        <v>6009.6620000000012</v>
      </c>
      <c r="AQ80" s="127">
        <f t="shared" si="9"/>
        <v>15036.575723378453</v>
      </c>
      <c r="AR80" s="127">
        <f t="shared" si="9"/>
        <v>13835.726044166782</v>
      </c>
      <c r="AS80" s="127">
        <f t="shared" si="9"/>
        <v>1801.8334020000002</v>
      </c>
      <c r="AT80" s="127">
        <f t="shared" si="9"/>
        <v>45.83</v>
      </c>
      <c r="AU80" s="127">
        <f t="shared" si="9"/>
        <v>6717.6975918192911</v>
      </c>
      <c r="AV80" s="127">
        <f t="shared" si="9"/>
        <v>9113.2906966207665</v>
      </c>
      <c r="AW80" s="127">
        <f t="shared" si="9"/>
        <v>6753.5316048595951</v>
      </c>
      <c r="AX80" s="127">
        <f t="shared" si="9"/>
        <v>522.97855606604764</v>
      </c>
      <c r="AY80" s="127">
        <f t="shared" si="9"/>
        <v>2657.1699752621889</v>
      </c>
      <c r="AZ80" s="127">
        <f t="shared" si="9"/>
        <v>1128.2429306808901</v>
      </c>
      <c r="BA80" s="127">
        <f t="shared" si="9"/>
        <v>1278.0455258586182</v>
      </c>
      <c r="BB80" s="127">
        <f t="shared" si="9"/>
        <v>784.6066384196622</v>
      </c>
      <c r="BC80" s="127">
        <f t="shared" si="9"/>
        <v>1968.0287653420864</v>
      </c>
      <c r="BD80" s="127">
        <f t="shared" si="9"/>
        <v>28105.909495466425</v>
      </c>
      <c r="BE80" s="127">
        <f t="shared" si="9"/>
        <v>72355.533950713623</v>
      </c>
      <c r="BF80" s="127">
        <f t="shared" si="9"/>
        <v>32724.992065739098</v>
      </c>
      <c r="BG80" s="127">
        <f t="shared" si="9"/>
        <v>41651.98315661915</v>
      </c>
      <c r="BH80" s="127">
        <f t="shared" si="9"/>
        <v>1383.8307906341363</v>
      </c>
      <c r="BI80" s="127">
        <f t="shared" si="9"/>
        <v>3880.5613821786933</v>
      </c>
      <c r="BJ80" s="127">
        <f t="shared" si="9"/>
        <v>2102.0093376819968</v>
      </c>
      <c r="BK80" s="127">
        <f t="shared" si="9"/>
        <v>8077.8069710000027</v>
      </c>
      <c r="BL80" s="127">
        <f t="shared" si="9"/>
        <v>1304.9732785850208</v>
      </c>
      <c r="BM80" s="127">
        <f t="shared" si="9"/>
        <v>2744.885774685491</v>
      </c>
      <c r="BN80" s="127">
        <f t="shared" si="9"/>
        <v>31.346</v>
      </c>
      <c r="BO80" s="127">
        <f t="shared" si="9"/>
        <v>0</v>
      </c>
      <c r="BP80" s="111">
        <f>SUM(D80:BO80)</f>
        <v>571195.39672093675</v>
      </c>
      <c r="BQ80" s="190"/>
      <c r="BR80" s="190"/>
      <c r="BS80" s="190"/>
      <c r="BT80" s="190"/>
      <c r="BU80" s="190"/>
      <c r="BV80" s="190"/>
      <c r="BW80" s="190"/>
      <c r="BX80" s="190"/>
      <c r="BY80" s="191"/>
      <c r="CA80" s="76"/>
    </row>
    <row r="81" spans="1:79" s="23" customFormat="1" ht="14.25" customHeight="1" thickBot="1">
      <c r="A81" s="116" t="s">
        <v>479</v>
      </c>
      <c r="B81" s="117" t="s">
        <v>483</v>
      </c>
      <c r="C81" s="117" t="s">
        <v>482</v>
      </c>
      <c r="D81" s="139">
        <f>D76-D80</f>
        <v>368290.3294654254</v>
      </c>
      <c r="E81" s="139">
        <f t="shared" ref="E81:BO81" si="10">E76-E80</f>
        <v>3771.661756109258</v>
      </c>
      <c r="F81" s="139">
        <f t="shared" si="10"/>
        <v>5370.0709774328316</v>
      </c>
      <c r="G81" s="139">
        <f t="shared" si="10"/>
        <v>19005.999018977218</v>
      </c>
      <c r="H81" s="139">
        <f t="shared" si="10"/>
        <v>23734.532258358537</v>
      </c>
      <c r="I81" s="139">
        <f t="shared" si="10"/>
        <v>18050.332486239367</v>
      </c>
      <c r="J81" s="139">
        <f t="shared" si="10"/>
        <v>3888.7016264845092</v>
      </c>
      <c r="K81" s="139">
        <f t="shared" si="10"/>
        <v>2987.4669124989</v>
      </c>
      <c r="L81" s="139">
        <f t="shared" si="10"/>
        <v>3367.1740631397156</v>
      </c>
      <c r="M81" s="139">
        <f t="shared" si="10"/>
        <v>801.43759171409215</v>
      </c>
      <c r="N81" s="139">
        <f t="shared" si="10"/>
        <v>1608.2840965408136</v>
      </c>
      <c r="O81" s="139">
        <f t="shared" si="10"/>
        <v>1402.4468968413462</v>
      </c>
      <c r="P81" s="139">
        <f t="shared" si="10"/>
        <v>601.46109896000121</v>
      </c>
      <c r="Q81" s="139">
        <f t="shared" si="10"/>
        <v>13636.770642066056</v>
      </c>
      <c r="R81" s="139">
        <f t="shared" si="10"/>
        <v>5566.2047541210559</v>
      </c>
      <c r="S81" s="139">
        <f t="shared" si="10"/>
        <v>10742.9980422355</v>
      </c>
      <c r="T81" s="139">
        <f t="shared" si="10"/>
        <v>1090.7061521527892</v>
      </c>
      <c r="U81" s="139">
        <f t="shared" si="10"/>
        <v>2141.1382984153306</v>
      </c>
      <c r="V81" s="139">
        <f t="shared" si="10"/>
        <v>834.840595468733</v>
      </c>
      <c r="W81" s="139">
        <f t="shared" si="10"/>
        <v>550.17217151975888</v>
      </c>
      <c r="X81" s="139">
        <f t="shared" si="10"/>
        <v>108.33088773629132</v>
      </c>
      <c r="Y81" s="139">
        <f t="shared" si="10"/>
        <v>6049.7576058594814</v>
      </c>
      <c r="Z81" s="139">
        <f t="shared" si="10"/>
        <v>2493.202523006415</v>
      </c>
      <c r="AA81" s="139">
        <f t="shared" si="10"/>
        <v>41781.684045854956</v>
      </c>
      <c r="AB81" s="139">
        <f t="shared" si="10"/>
        <v>5131.3639390652243</v>
      </c>
      <c r="AC81" s="139">
        <f t="shared" si="10"/>
        <v>2343.7134401343769</v>
      </c>
      <c r="AD81" s="139">
        <f t="shared" si="10"/>
        <v>230759.53261808638</v>
      </c>
      <c r="AE81" s="139">
        <f t="shared" si="10"/>
        <v>17837.289746337858</v>
      </c>
      <c r="AF81" s="139">
        <f t="shared" si="10"/>
        <v>94005.582304065145</v>
      </c>
      <c r="AG81" s="139">
        <f t="shared" si="10"/>
        <v>78823.990765432362</v>
      </c>
      <c r="AH81" s="139">
        <f t="shared" si="10"/>
        <v>20626.325462975365</v>
      </c>
      <c r="AI81" s="139">
        <f t="shared" si="10"/>
        <v>2880.9667010314633</v>
      </c>
      <c r="AJ81" s="139">
        <f t="shared" si="10"/>
        <v>2816.1142609379917</v>
      </c>
      <c r="AK81" s="139">
        <f t="shared" si="10"/>
        <v>12508.814724969812</v>
      </c>
      <c r="AL81" s="139">
        <f t="shared" si="10"/>
        <v>5005.4167207173859</v>
      </c>
      <c r="AM81" s="139">
        <f t="shared" si="10"/>
        <v>54714.506538922782</v>
      </c>
      <c r="AN81" s="139">
        <f t="shared" si="10"/>
        <v>788.83951263651113</v>
      </c>
      <c r="AO81" s="139">
        <f t="shared" si="10"/>
        <v>4462.3804899164061</v>
      </c>
      <c r="AP81" s="139">
        <f t="shared" si="10"/>
        <v>11801.698815961649</v>
      </c>
      <c r="AQ81" s="139">
        <f t="shared" si="10"/>
        <v>13736.491361677512</v>
      </c>
      <c r="AR81" s="139">
        <f t="shared" si="10"/>
        <v>17940.681288597167</v>
      </c>
      <c r="AS81" s="139">
        <f t="shared" si="10"/>
        <v>3367.0031289999988</v>
      </c>
      <c r="AT81" s="139">
        <f t="shared" si="10"/>
        <v>1644.0769818409367</v>
      </c>
      <c r="AU81" s="139">
        <f t="shared" si="10"/>
        <v>110170.87565118128</v>
      </c>
      <c r="AV81" s="139">
        <f t="shared" si="10"/>
        <v>23255.941027742512</v>
      </c>
      <c r="AW81" s="139">
        <f t="shared" si="10"/>
        <v>21294.607334937322</v>
      </c>
      <c r="AX81" s="139">
        <f t="shared" si="10"/>
        <v>1281.5549664385421</v>
      </c>
      <c r="AY81" s="139">
        <f t="shared" si="10"/>
        <v>4472.4126541297255</v>
      </c>
      <c r="AZ81" s="139">
        <f t="shared" si="10"/>
        <v>4664.7764120297579</v>
      </c>
      <c r="BA81" s="139">
        <f t="shared" si="10"/>
        <v>5297.3208555732808</v>
      </c>
      <c r="BB81" s="139">
        <f t="shared" si="10"/>
        <v>2088.9073958963963</v>
      </c>
      <c r="BC81" s="139">
        <f t="shared" si="10"/>
        <v>15325.607784400356</v>
      </c>
      <c r="BD81" s="139">
        <f t="shared" si="10"/>
        <v>37021.002704896033</v>
      </c>
      <c r="BE81" s="139">
        <f t="shared" si="10"/>
        <v>50153.707225680599</v>
      </c>
      <c r="BF81" s="139">
        <f t="shared" si="10"/>
        <v>36535.79667838016</v>
      </c>
      <c r="BG81" s="139">
        <f t="shared" si="10"/>
        <v>30179.29464632678</v>
      </c>
      <c r="BH81" s="139">
        <f t="shared" si="10"/>
        <v>2554.549962380489</v>
      </c>
      <c r="BI81" s="139">
        <f t="shared" si="10"/>
        <v>7307.6385921856909</v>
      </c>
      <c r="BJ81" s="139">
        <f t="shared" si="10"/>
        <v>2362.3723295256477</v>
      </c>
      <c r="BK81" s="139">
        <f t="shared" si="10"/>
        <v>4396.1421140263565</v>
      </c>
      <c r="BL81" s="139">
        <f t="shared" si="10"/>
        <v>4732.6383330480621</v>
      </c>
      <c r="BM81" s="139">
        <f t="shared" si="10"/>
        <v>5743.1086977407822</v>
      </c>
      <c r="BN81" s="139">
        <f>BN76-BN80</f>
        <v>178.29323522944662</v>
      </c>
      <c r="BO81" s="139">
        <f t="shared" si="10"/>
        <v>0</v>
      </c>
      <c r="BP81" s="139">
        <f>SUM(D81:BO81)</f>
        <v>1488087.0413712137</v>
      </c>
      <c r="BQ81" s="192"/>
      <c r="BR81" s="192"/>
      <c r="BS81" s="192"/>
      <c r="BT81" s="192"/>
      <c r="BU81" s="192"/>
      <c r="BV81" s="192"/>
      <c r="BW81" s="192"/>
      <c r="BX81" s="192"/>
      <c r="BY81" s="193"/>
      <c r="CA81" s="76"/>
    </row>
    <row r="82" spans="1:79" s="23" customFormat="1">
      <c r="A82" s="24"/>
      <c r="B82" s="24"/>
      <c r="C82" s="24"/>
      <c r="D82" s="123">
        <f>D75-[6]U66!E71</f>
        <v>0</v>
      </c>
      <c r="E82" s="123">
        <f>E75-[6]U66!F71</f>
        <v>0</v>
      </c>
      <c r="F82" s="123">
        <f>F75-[6]U66!G71</f>
        <v>0</v>
      </c>
      <c r="G82" s="123">
        <f>G75-[6]U66!H71</f>
        <v>0</v>
      </c>
      <c r="H82" s="123">
        <f>H75-[6]U66!I71</f>
        <v>0</v>
      </c>
      <c r="I82" s="123">
        <f>I75-[6]U66!J71</f>
        <v>0</v>
      </c>
      <c r="J82" s="123">
        <f>J75-[6]U66!K71</f>
        <v>0</v>
      </c>
      <c r="K82" s="123">
        <f>K75-[6]U66!L71</f>
        <v>0</v>
      </c>
      <c r="L82" s="123">
        <f>L75-[6]U66!M71</f>
        <v>0</v>
      </c>
      <c r="M82" s="123">
        <f>M75-[6]U66!N71</f>
        <v>0</v>
      </c>
      <c r="N82" s="123">
        <f>N75-[6]U66!O71</f>
        <v>0</v>
      </c>
      <c r="O82" s="123">
        <f>O75-[6]U66!P71</f>
        <v>0</v>
      </c>
      <c r="P82" s="123">
        <f>P75-[6]U66!Q71</f>
        <v>0</v>
      </c>
      <c r="Q82" s="123">
        <f>Q75-[6]U66!R71</f>
        <v>0</v>
      </c>
      <c r="R82" s="123">
        <f>R75-[6]U66!S71</f>
        <v>0</v>
      </c>
      <c r="S82" s="123">
        <f>S75-[6]U66!T71</f>
        <v>0</v>
      </c>
      <c r="T82" s="123">
        <f>T75-[6]U66!U71</f>
        <v>0</v>
      </c>
      <c r="U82" s="123">
        <f>U75-[6]U66!V71</f>
        <v>0</v>
      </c>
      <c r="V82" s="123">
        <f>V75-[6]U66!W71</f>
        <v>0</v>
      </c>
      <c r="W82" s="123">
        <f>W75-[6]U66!X71</f>
        <v>0</v>
      </c>
      <c r="X82" s="123">
        <f>X75-[6]U66!Y71</f>
        <v>0</v>
      </c>
      <c r="Y82" s="123">
        <f>Y75-[6]U66!Z71</f>
        <v>0</v>
      </c>
      <c r="Z82" s="123">
        <f>Z75-[6]U66!AA71</f>
        <v>0</v>
      </c>
      <c r="AA82" s="123">
        <f>AA75-[6]U66!AB71</f>
        <v>0</v>
      </c>
      <c r="AB82" s="123">
        <f>AB75-[6]U66!AC71</f>
        <v>0</v>
      </c>
      <c r="AC82" s="123">
        <f>AC75-[6]U66!AD71</f>
        <v>0</v>
      </c>
      <c r="AD82" s="123">
        <f>AD75-[6]U66!AE71</f>
        <v>0</v>
      </c>
      <c r="AE82" s="123">
        <f>AE75-[6]U66!AF71</f>
        <v>0</v>
      </c>
      <c r="AF82" s="123">
        <f>AF75-[6]U66!AG71</f>
        <v>0</v>
      </c>
      <c r="AG82" s="123">
        <f>AG75-[6]U66!AH71</f>
        <v>0</v>
      </c>
      <c r="AH82" s="123">
        <f>AH75-[6]U66!AI71</f>
        <v>0</v>
      </c>
      <c r="AI82" s="123">
        <f>AI75-[6]U66!AJ71</f>
        <v>0</v>
      </c>
      <c r="AJ82" s="123">
        <f>AJ75-[6]U66!AK71</f>
        <v>0</v>
      </c>
      <c r="AK82" s="123">
        <f>AK75-[6]U66!AL71</f>
        <v>0</v>
      </c>
      <c r="AL82" s="123">
        <f>AL75-[6]U66!AM71</f>
        <v>0</v>
      </c>
      <c r="AM82" s="123">
        <f>AM75-[6]U66!AN71</f>
        <v>0</v>
      </c>
      <c r="AN82" s="123">
        <f>AN75-[6]U66!AO71</f>
        <v>0</v>
      </c>
      <c r="AO82" s="123">
        <f>AO75-[6]U66!AP71</f>
        <v>0</v>
      </c>
      <c r="AP82" s="123">
        <f>AP75-[6]U66!AQ71</f>
        <v>0</v>
      </c>
      <c r="AQ82" s="123">
        <f>AQ75-[6]U66!AR71</f>
        <v>0</v>
      </c>
      <c r="AR82" s="123">
        <f>AR75-[6]U66!AS71</f>
        <v>0</v>
      </c>
      <c r="AS82" s="123">
        <f>AS75-[6]U66!AT71</f>
        <v>0</v>
      </c>
      <c r="AT82" s="123">
        <f>AT75-[6]U66!AU71</f>
        <v>0</v>
      </c>
      <c r="AU82" s="123">
        <f>AU75-([6]U66!AV71+[6]U66!$AW$71)</f>
        <v>0</v>
      </c>
      <c r="AV82" s="123">
        <f>AV75-[6]U66!AX71</f>
        <v>0</v>
      </c>
      <c r="AW82" s="123">
        <f>AW75-[6]U66!AY71</f>
        <v>0</v>
      </c>
      <c r="AX82" s="123">
        <f>AX75-[6]U66!AZ71</f>
        <v>0</v>
      </c>
      <c r="AY82" s="123">
        <f>AY75-[6]U66!BA71</f>
        <v>0</v>
      </c>
      <c r="AZ82" s="123">
        <f>AZ75-[6]U66!BB71</f>
        <v>0</v>
      </c>
      <c r="BA82" s="123">
        <f>BA75-[6]U66!BC71</f>
        <v>0</v>
      </c>
      <c r="BB82" s="123">
        <f>BB75-[6]U66!BD71</f>
        <v>0</v>
      </c>
      <c r="BC82" s="123">
        <f>BC75-[6]U66!BE71</f>
        <v>0</v>
      </c>
      <c r="BD82" s="123">
        <f>BD75-[6]U66!BF71</f>
        <v>0</v>
      </c>
      <c r="BE82" s="123">
        <f>BE75-[6]U66!BG71</f>
        <v>0</v>
      </c>
      <c r="BF82" s="123">
        <f>BF75-[6]U66!BH71</f>
        <v>0</v>
      </c>
      <c r="BG82" s="123">
        <f>BG75-[6]U66!BI71</f>
        <v>0</v>
      </c>
      <c r="BH82" s="123">
        <f>BH75-[6]U66!BJ71</f>
        <v>0</v>
      </c>
      <c r="BI82" s="123">
        <f>BI75-[6]U66!BK71</f>
        <v>0</v>
      </c>
      <c r="BJ82" s="123">
        <f>BJ75-[6]U66!BL71</f>
        <v>0</v>
      </c>
      <c r="BK82" s="123">
        <f>BK75-[6]U66!BM71</f>
        <v>0</v>
      </c>
      <c r="BL82" s="123">
        <f>BL75-[6]U66!BN71</f>
        <v>0</v>
      </c>
      <c r="BM82" s="123">
        <f>BM75-[6]U66!BO71</f>
        <v>0</v>
      </c>
      <c r="BN82" s="123">
        <f>BN75-[6]U66!BP71</f>
        <v>0</v>
      </c>
      <c r="BO82" s="123">
        <f>BO75-[6]U66!BQ71</f>
        <v>0</v>
      </c>
      <c r="BP82" s="123">
        <f>BP75-[6]U66!$BR$71</f>
        <v>0</v>
      </c>
      <c r="BQ82" s="92"/>
      <c r="BR82" s="77"/>
      <c r="BS82" s="92"/>
      <c r="BT82" s="92"/>
      <c r="BU82" s="92"/>
      <c r="BV82" s="92"/>
      <c r="BW82" s="92"/>
      <c r="BX82" s="92"/>
      <c r="BY82" s="92"/>
      <c r="CA82" s="76"/>
    </row>
    <row r="83" spans="1:79" s="23" customFormat="1">
      <c r="A83" s="24"/>
      <c r="B83" s="24"/>
      <c r="C83" s="24"/>
      <c r="BJ83" s="36"/>
      <c r="BP83" s="92"/>
      <c r="CA83" s="76"/>
    </row>
    <row r="84" spans="1:79" s="23" customFormat="1">
      <c r="A84" s="24"/>
      <c r="B84" s="24"/>
      <c r="C84" s="24"/>
      <c r="BJ84" s="36"/>
      <c r="BM84" s="77"/>
      <c r="BN84" s="77"/>
      <c r="BO84" s="77"/>
      <c r="BP84" s="92"/>
      <c r="BQ84" s="77"/>
      <c r="BR84" s="77"/>
      <c r="BS84" s="77"/>
      <c r="BT84" s="77"/>
      <c r="BU84" s="77"/>
      <c r="BV84" s="77"/>
      <c r="BW84" s="77"/>
      <c r="BX84" s="77"/>
      <c r="BY84" s="77"/>
      <c r="CA84" s="76"/>
    </row>
    <row r="85" spans="1:79" s="23" customFormat="1">
      <c r="A85" s="24"/>
      <c r="B85" s="24"/>
      <c r="C85" s="24"/>
      <c r="BJ85" s="36"/>
      <c r="BP85" s="92"/>
      <c r="BQ85" s="77"/>
      <c r="BR85" s="77"/>
      <c r="BS85" s="77"/>
      <c r="BT85" s="77"/>
      <c r="BU85" s="77"/>
      <c r="BV85" s="77"/>
      <c r="BW85" s="77"/>
      <c r="CA85" s="76"/>
    </row>
    <row r="86" spans="1:79" s="23" customFormat="1">
      <c r="A86" s="24"/>
      <c r="B86" s="24"/>
      <c r="C86" s="24"/>
      <c r="BJ86" s="36"/>
      <c r="BP86" s="92"/>
      <c r="CA86" s="76"/>
    </row>
    <row r="87" spans="1:79" s="23" customFormat="1">
      <c r="A87" s="24"/>
      <c r="B87" s="24"/>
      <c r="BJ87" s="36"/>
      <c r="BP87" s="92"/>
      <c r="CA87" s="76"/>
    </row>
    <row r="88" spans="1:79" s="23" customFormat="1">
      <c r="A88" s="24"/>
      <c r="B88" s="24"/>
      <c r="C88" s="24"/>
      <c r="BJ88" s="36"/>
      <c r="BP88" s="92"/>
      <c r="CA88" s="76"/>
    </row>
    <row r="89" spans="1:79" s="23" customFormat="1">
      <c r="A89" s="24"/>
      <c r="B89" s="24"/>
      <c r="C89" s="24"/>
      <c r="BJ89" s="36"/>
      <c r="BP89" s="92"/>
      <c r="CA89" s="76"/>
    </row>
    <row r="90" spans="1:79" s="23" customFormat="1">
      <c r="A90" s="24"/>
      <c r="B90" s="24"/>
      <c r="C90" s="24"/>
      <c r="BJ90" s="36"/>
      <c r="BP90" s="92"/>
      <c r="CA90" s="76"/>
    </row>
    <row r="91" spans="1:79" s="23" customFormat="1">
      <c r="A91" s="24"/>
      <c r="B91" s="24"/>
      <c r="C91" s="24"/>
      <c r="BJ91" s="36"/>
      <c r="CA91" s="76"/>
    </row>
    <row r="92" spans="1:79" s="23" customFormat="1">
      <c r="A92" s="24"/>
      <c r="B92" s="24"/>
      <c r="C92" s="24"/>
      <c r="BJ92" s="36"/>
      <c r="CA92" s="76"/>
    </row>
    <row r="93" spans="1:79" s="23" customFormat="1">
      <c r="A93" s="24"/>
      <c r="B93" s="24"/>
      <c r="C93" s="24"/>
      <c r="BJ93" s="36"/>
      <c r="CA93" s="76"/>
    </row>
    <row r="94" spans="1:79" s="23" customFormat="1">
      <c r="A94" s="24"/>
      <c r="B94" s="24"/>
      <c r="C94" s="24"/>
      <c r="BJ94" s="36"/>
      <c r="CA94" s="76"/>
    </row>
    <row r="95" spans="1:79" s="23" customFormat="1">
      <c r="A95" s="24"/>
      <c r="B95" s="24"/>
      <c r="C95" s="24"/>
      <c r="BJ95" s="36"/>
      <c r="CA95" s="76"/>
    </row>
    <row r="96" spans="1:79" s="23" customFormat="1">
      <c r="A96" s="24"/>
      <c r="B96" s="24"/>
      <c r="C96" s="24"/>
      <c r="BJ96" s="36"/>
      <c r="CA96" s="76"/>
    </row>
    <row r="97" spans="1:79" s="23" customFormat="1">
      <c r="A97" s="24"/>
      <c r="B97" s="24"/>
      <c r="C97" s="24"/>
      <c r="BJ97" s="36"/>
      <c r="CA97" s="76"/>
    </row>
    <row r="98" spans="1:79" s="23" customFormat="1">
      <c r="A98" s="24"/>
      <c r="B98" s="24"/>
      <c r="C98" s="24"/>
      <c r="BJ98" s="36"/>
      <c r="CA98" s="76"/>
    </row>
    <row r="99" spans="1:79" s="23" customFormat="1">
      <c r="A99" s="24"/>
      <c r="B99" s="24"/>
      <c r="C99" s="24"/>
      <c r="BJ99" s="36"/>
      <c r="CA99" s="76"/>
    </row>
    <row r="100" spans="1:79" s="23" customFormat="1">
      <c r="A100" s="24"/>
      <c r="B100" s="24"/>
      <c r="C100" s="24"/>
      <c r="BJ100" s="36"/>
      <c r="CA100" s="76"/>
    </row>
    <row r="101" spans="1:79" s="23" customFormat="1">
      <c r="A101" s="24"/>
      <c r="B101" s="24"/>
      <c r="C101" s="24"/>
      <c r="BJ101" s="36"/>
      <c r="CA101" s="76"/>
    </row>
    <row r="102" spans="1:79" s="23" customFormat="1">
      <c r="A102" s="24"/>
      <c r="B102" s="24"/>
      <c r="C102" s="24"/>
      <c r="BJ102" s="36"/>
      <c r="CA102" s="76"/>
    </row>
    <row r="103" spans="1:79" s="23" customFormat="1">
      <c r="A103" s="24"/>
      <c r="B103" s="24"/>
      <c r="C103" s="24"/>
      <c r="BJ103" s="36"/>
      <c r="CA103" s="76"/>
    </row>
    <row r="104" spans="1:79" s="23" customFormat="1">
      <c r="A104" s="24"/>
      <c r="B104" s="24"/>
      <c r="C104" s="24"/>
      <c r="BJ104" s="36"/>
      <c r="CA104" s="76"/>
    </row>
    <row r="105" spans="1:79" s="23" customFormat="1">
      <c r="A105" s="24"/>
      <c r="B105" s="24"/>
      <c r="C105" s="24"/>
      <c r="BJ105" s="36"/>
      <c r="CA105" s="76"/>
    </row>
    <row r="106" spans="1:79" s="23" customFormat="1">
      <c r="A106" s="24"/>
      <c r="B106" s="24"/>
      <c r="C106" s="24"/>
      <c r="BJ106" s="36"/>
      <c r="CA106" s="76"/>
    </row>
    <row r="107" spans="1:79" s="23" customFormat="1">
      <c r="A107" s="24"/>
      <c r="B107" s="24"/>
      <c r="C107" s="24"/>
      <c r="BJ107" s="36"/>
      <c r="CA107" s="76"/>
    </row>
    <row r="108" spans="1:79" s="23" customFormat="1">
      <c r="A108" s="24"/>
      <c r="B108" s="24"/>
      <c r="C108" s="24"/>
      <c r="BJ108" s="36"/>
      <c r="CA108" s="76"/>
    </row>
    <row r="109" spans="1:79" s="23" customFormat="1">
      <c r="A109" s="24"/>
      <c r="B109" s="24"/>
      <c r="C109" s="24"/>
      <c r="BJ109" s="36"/>
      <c r="CA109" s="76"/>
    </row>
    <row r="110" spans="1:79" s="23" customFormat="1">
      <c r="A110" s="24"/>
      <c r="B110" s="24"/>
      <c r="C110" s="24"/>
      <c r="BJ110" s="36"/>
      <c r="CA110" s="76"/>
    </row>
    <row r="111" spans="1:79" s="23" customFormat="1">
      <c r="A111" s="24"/>
      <c r="B111" s="24"/>
      <c r="C111" s="24"/>
      <c r="BJ111" s="36"/>
      <c r="CA111" s="76"/>
    </row>
    <row r="112" spans="1:79" s="23" customFormat="1">
      <c r="A112" s="24"/>
      <c r="B112" s="24"/>
      <c r="C112" s="24"/>
      <c r="CA112" s="76"/>
    </row>
    <row r="113" spans="1:79" s="23" customFormat="1">
      <c r="A113" s="24"/>
      <c r="B113" s="24"/>
      <c r="C113" s="24"/>
      <c r="CA113" s="76"/>
    </row>
    <row r="114" spans="1:79" s="23" customFormat="1">
      <c r="A114" s="24"/>
      <c r="B114" s="24"/>
      <c r="C114" s="24"/>
      <c r="CA114" s="76"/>
    </row>
    <row r="115" spans="1:79" s="23" customFormat="1">
      <c r="A115" s="24"/>
      <c r="B115" s="24"/>
      <c r="C115" s="24"/>
      <c r="CA115" s="76"/>
    </row>
    <row r="116" spans="1:79" s="23" customFormat="1">
      <c r="A116" s="24"/>
      <c r="B116" s="24"/>
      <c r="C116" s="24"/>
      <c r="CA116" s="76"/>
    </row>
    <row r="117" spans="1:79" s="23" customFormat="1">
      <c r="A117" s="24"/>
      <c r="B117" s="24"/>
      <c r="C117" s="24"/>
      <c r="CA117" s="76"/>
    </row>
    <row r="118" spans="1:79" s="23" customFormat="1">
      <c r="A118" s="24"/>
      <c r="B118" s="24"/>
      <c r="C118" s="24"/>
      <c r="CA118" s="76"/>
    </row>
    <row r="119" spans="1:79" s="23" customFormat="1">
      <c r="A119" s="24"/>
      <c r="B119" s="24"/>
      <c r="C119" s="24"/>
      <c r="CA119" s="76"/>
    </row>
    <row r="120" spans="1:79" s="23" customFormat="1">
      <c r="A120" s="24"/>
      <c r="B120" s="24"/>
      <c r="C120" s="24"/>
      <c r="CA120" s="76"/>
    </row>
    <row r="121" spans="1:79" s="23" customFormat="1">
      <c r="A121" s="24"/>
      <c r="B121" s="24"/>
      <c r="C121" s="24"/>
      <c r="CA121" s="76"/>
    </row>
    <row r="122" spans="1:79" s="23" customFormat="1">
      <c r="A122" s="24"/>
      <c r="B122" s="24"/>
      <c r="C122" s="24"/>
      <c r="CA122" s="76"/>
    </row>
    <row r="123" spans="1:79" s="23" customFormat="1">
      <c r="A123" s="24"/>
      <c r="B123" s="24"/>
      <c r="C123" s="24"/>
      <c r="CA123" s="76"/>
    </row>
    <row r="124" spans="1:79" s="23" customFormat="1">
      <c r="A124" s="24"/>
      <c r="B124" s="24"/>
      <c r="C124" s="24"/>
      <c r="CA124" s="76"/>
    </row>
    <row r="125" spans="1:79" s="23" customFormat="1">
      <c r="A125" s="24"/>
      <c r="B125" s="24"/>
      <c r="C125" s="24"/>
      <c r="CA125" s="76"/>
    </row>
    <row r="126" spans="1:79" s="23" customFormat="1">
      <c r="A126" s="24"/>
      <c r="B126" s="24"/>
      <c r="C126" s="24"/>
      <c r="CA126" s="76"/>
    </row>
    <row r="127" spans="1:79" s="23" customFormat="1">
      <c r="A127" s="24"/>
      <c r="B127" s="24"/>
      <c r="C127" s="24"/>
      <c r="CA127" s="76"/>
    </row>
    <row r="128" spans="1:79" s="23" customFormat="1">
      <c r="A128" s="24"/>
      <c r="B128" s="24"/>
      <c r="C128" s="24"/>
      <c r="CA128" s="76"/>
    </row>
    <row r="129" spans="1:79" s="23" customFormat="1">
      <c r="A129" s="24"/>
      <c r="B129" s="24"/>
      <c r="C129" s="24"/>
      <c r="CA129" s="76"/>
    </row>
    <row r="130" spans="1:79" s="23" customFormat="1">
      <c r="A130" s="24"/>
      <c r="B130" s="24"/>
      <c r="C130" s="24"/>
      <c r="CA130" s="76"/>
    </row>
    <row r="131" spans="1:79" s="23" customFormat="1">
      <c r="A131" s="24"/>
      <c r="B131" s="24"/>
      <c r="C131" s="24"/>
      <c r="CA131" s="76"/>
    </row>
    <row r="132" spans="1:79" s="23" customFormat="1">
      <c r="A132" s="24"/>
      <c r="B132" s="24"/>
      <c r="C132" s="24"/>
      <c r="CA132" s="76"/>
    </row>
    <row r="133" spans="1:79" s="23" customFormat="1">
      <c r="A133" s="24"/>
      <c r="B133" s="24"/>
      <c r="C133" s="24"/>
      <c r="CA133" s="76"/>
    </row>
    <row r="134" spans="1:79" s="23" customFormat="1">
      <c r="A134" s="24"/>
      <c r="B134" s="24"/>
      <c r="C134" s="24"/>
      <c r="CA134" s="76"/>
    </row>
    <row r="135" spans="1:79" s="23" customFormat="1">
      <c r="A135" s="24"/>
      <c r="B135" s="24"/>
      <c r="C135" s="24"/>
      <c r="CA135" s="76"/>
    </row>
    <row r="136" spans="1:79" s="23" customFormat="1">
      <c r="A136" s="24"/>
      <c r="B136" s="24"/>
      <c r="C136" s="24"/>
      <c r="CA136" s="76"/>
    </row>
    <row r="137" spans="1:79" s="23" customFormat="1">
      <c r="A137" s="24"/>
      <c r="B137" s="24"/>
      <c r="C137" s="24"/>
      <c r="CA137" s="76"/>
    </row>
    <row r="138" spans="1:79" s="23" customFormat="1">
      <c r="A138" s="24"/>
      <c r="B138" s="24"/>
      <c r="C138" s="24"/>
      <c r="CA138" s="76"/>
    </row>
    <row r="139" spans="1:79" s="23" customFormat="1">
      <c r="A139" s="24"/>
      <c r="B139" s="24"/>
      <c r="C139" s="24"/>
      <c r="CA139" s="76"/>
    </row>
    <row r="140" spans="1:79" s="23" customFormat="1">
      <c r="A140" s="24"/>
      <c r="B140" s="24"/>
      <c r="C140" s="24"/>
      <c r="CA140" s="76"/>
    </row>
    <row r="141" spans="1:79" s="23" customFormat="1">
      <c r="A141" s="24"/>
      <c r="B141" s="24"/>
      <c r="C141" s="24"/>
      <c r="CA141" s="76"/>
    </row>
    <row r="142" spans="1:79" s="23" customFormat="1">
      <c r="A142" s="24"/>
      <c r="B142" s="24"/>
      <c r="C142" s="24"/>
      <c r="CA142" s="76"/>
    </row>
    <row r="143" spans="1:79" s="23" customFormat="1">
      <c r="A143" s="24"/>
      <c r="B143" s="24"/>
      <c r="C143" s="24"/>
      <c r="CA143" s="76"/>
    </row>
    <row r="144" spans="1:79" s="23" customFormat="1">
      <c r="A144" s="24"/>
      <c r="B144" s="24"/>
      <c r="C144" s="24"/>
      <c r="CA144" s="76"/>
    </row>
    <row r="145" spans="1:79" s="23" customFormat="1">
      <c r="A145" s="24"/>
      <c r="B145" s="24"/>
      <c r="C145" s="24"/>
      <c r="CA145" s="76"/>
    </row>
    <row r="146" spans="1:79" s="23" customFormat="1">
      <c r="A146" s="24"/>
      <c r="B146" s="24"/>
      <c r="C146" s="24"/>
      <c r="CA146" s="76"/>
    </row>
    <row r="147" spans="1:79" s="23" customFormat="1">
      <c r="A147" s="24"/>
      <c r="B147" s="24"/>
      <c r="C147" s="24"/>
      <c r="CA147" s="76"/>
    </row>
    <row r="148" spans="1:79" s="23" customFormat="1">
      <c r="A148" s="24"/>
      <c r="B148" s="24"/>
      <c r="C148" s="24"/>
      <c r="CA148" s="76"/>
    </row>
    <row r="149" spans="1:79" s="23" customFormat="1">
      <c r="A149" s="24"/>
      <c r="B149" s="24"/>
      <c r="C149" s="24"/>
      <c r="CA149" s="76"/>
    </row>
    <row r="150" spans="1:79" s="23" customFormat="1">
      <c r="A150" s="24"/>
      <c r="B150" s="24"/>
      <c r="C150" s="24"/>
      <c r="CA150" s="76"/>
    </row>
    <row r="151" spans="1:79" s="23" customFormat="1">
      <c r="A151" s="24"/>
      <c r="B151" s="24"/>
      <c r="C151" s="24"/>
      <c r="CA151" s="76"/>
    </row>
    <row r="152" spans="1:79" s="23" customFormat="1">
      <c r="A152" s="24"/>
      <c r="B152" s="24"/>
      <c r="C152" s="24"/>
      <c r="CA152" s="76"/>
    </row>
    <row r="153" spans="1:79" s="23" customFormat="1">
      <c r="A153" s="24"/>
      <c r="B153" s="24"/>
      <c r="C153" s="24"/>
      <c r="CA153" s="76"/>
    </row>
    <row r="154" spans="1:79" s="23" customFormat="1">
      <c r="A154" s="24"/>
      <c r="B154" s="24"/>
      <c r="C154" s="24"/>
      <c r="CA154" s="76"/>
    </row>
    <row r="155" spans="1:79" s="23" customFormat="1">
      <c r="A155" s="24"/>
      <c r="B155" s="24"/>
      <c r="C155" s="24"/>
      <c r="CA155" s="76"/>
    </row>
    <row r="156" spans="1:79" s="23" customFormat="1">
      <c r="A156" s="24"/>
      <c r="B156" s="24"/>
      <c r="C156" s="24"/>
      <c r="CA156" s="76"/>
    </row>
    <row r="157" spans="1:79" s="23" customFormat="1">
      <c r="A157" s="24"/>
      <c r="B157" s="24"/>
      <c r="C157" s="24"/>
      <c r="CA157" s="76"/>
    </row>
    <row r="158" spans="1:79" s="23" customFormat="1">
      <c r="A158" s="24"/>
      <c r="B158" s="24"/>
      <c r="C158" s="24"/>
      <c r="CA158" s="76"/>
    </row>
    <row r="159" spans="1:79" s="23" customFormat="1">
      <c r="A159" s="24"/>
      <c r="B159" s="24"/>
      <c r="C159" s="24"/>
      <c r="CA159" s="76"/>
    </row>
    <row r="160" spans="1:79" s="23" customFormat="1">
      <c r="A160" s="24"/>
      <c r="B160" s="24"/>
      <c r="C160" s="24"/>
      <c r="CA160" s="76"/>
    </row>
    <row r="161" spans="1:79" s="23" customFormat="1">
      <c r="A161" s="24"/>
      <c r="B161" s="24"/>
      <c r="C161" s="24"/>
      <c r="CA161" s="76"/>
    </row>
    <row r="162" spans="1:79" s="23" customFormat="1">
      <c r="A162" s="24"/>
      <c r="B162" s="24"/>
      <c r="C162" s="24"/>
      <c r="CA162" s="76"/>
    </row>
    <row r="163" spans="1:79" s="23" customFormat="1">
      <c r="A163" s="24"/>
      <c r="B163" s="24"/>
      <c r="C163" s="24"/>
      <c r="CA163" s="76"/>
    </row>
    <row r="164" spans="1:79" s="23" customFormat="1">
      <c r="A164" s="24"/>
      <c r="B164" s="24"/>
      <c r="C164" s="24"/>
      <c r="CA164" s="76"/>
    </row>
    <row r="165" spans="1:79" s="23" customFormat="1">
      <c r="A165" s="24"/>
      <c r="B165" s="24"/>
      <c r="C165" s="24"/>
      <c r="CA165" s="76"/>
    </row>
    <row r="166" spans="1:79" s="23" customFormat="1">
      <c r="A166" s="24"/>
      <c r="B166" s="24"/>
      <c r="C166" s="24"/>
      <c r="CA166" s="76"/>
    </row>
    <row r="167" spans="1:79" s="23" customFormat="1">
      <c r="A167" s="24"/>
      <c r="B167" s="24"/>
      <c r="C167" s="24"/>
      <c r="CA167" s="76"/>
    </row>
    <row r="168" spans="1:79" s="23" customFormat="1">
      <c r="A168" s="24"/>
      <c r="B168" s="24"/>
      <c r="C168" s="24"/>
      <c r="CA168" s="76"/>
    </row>
    <row r="169" spans="1:79" s="23" customFormat="1">
      <c r="A169" s="24"/>
      <c r="B169" s="24"/>
      <c r="C169" s="24"/>
      <c r="CA169" s="76"/>
    </row>
    <row r="170" spans="1:79" s="23" customFormat="1">
      <c r="A170" s="24"/>
      <c r="B170" s="24"/>
      <c r="C170" s="24"/>
      <c r="CA170" s="76"/>
    </row>
    <row r="171" spans="1:79" s="23" customFormat="1">
      <c r="A171" s="24"/>
      <c r="B171" s="24"/>
      <c r="C171" s="24"/>
      <c r="CA171" s="76"/>
    </row>
    <row r="172" spans="1:79" s="23" customFormat="1">
      <c r="A172" s="24"/>
      <c r="B172" s="24"/>
      <c r="C172" s="24"/>
      <c r="CA172" s="76"/>
    </row>
    <row r="173" spans="1:79" s="23" customFormat="1">
      <c r="A173" s="24"/>
      <c r="B173" s="24"/>
      <c r="C173" s="24"/>
      <c r="CA173" s="76"/>
    </row>
    <row r="174" spans="1:79" s="23" customFormat="1">
      <c r="A174" s="24"/>
      <c r="B174" s="24"/>
      <c r="C174" s="24"/>
      <c r="CA174" s="76"/>
    </row>
    <row r="175" spans="1:79" s="23" customFormat="1">
      <c r="A175" s="24"/>
      <c r="B175" s="24"/>
      <c r="C175" s="24"/>
      <c r="CA175" s="76"/>
    </row>
    <row r="176" spans="1:79" s="23" customFormat="1">
      <c r="A176" s="24"/>
      <c r="B176" s="24"/>
      <c r="C176" s="24"/>
      <c r="CA176" s="76"/>
    </row>
    <row r="177" spans="1:79" s="23" customFormat="1">
      <c r="A177" s="24"/>
      <c r="B177" s="24"/>
      <c r="C177" s="24"/>
      <c r="CA177" s="76"/>
    </row>
    <row r="178" spans="1:79" s="23" customFormat="1">
      <c r="A178" s="24"/>
      <c r="B178" s="24"/>
      <c r="C178" s="24"/>
      <c r="CA178" s="76"/>
    </row>
    <row r="179" spans="1:79" s="23" customFormat="1">
      <c r="A179" s="24"/>
      <c r="B179" s="24"/>
      <c r="C179" s="24"/>
      <c r="CA179" s="76"/>
    </row>
    <row r="180" spans="1:79" s="23" customFormat="1">
      <c r="A180" s="24"/>
      <c r="B180" s="24"/>
      <c r="C180" s="24"/>
      <c r="CA180" s="76"/>
    </row>
    <row r="181" spans="1:79" s="23" customFormat="1">
      <c r="A181" s="24"/>
      <c r="B181" s="24"/>
      <c r="C181" s="24"/>
      <c r="CA181" s="76"/>
    </row>
    <row r="182" spans="1:79" s="23" customFormat="1">
      <c r="A182" s="24"/>
      <c r="B182" s="24"/>
      <c r="C182" s="24"/>
      <c r="CA182" s="76"/>
    </row>
    <row r="183" spans="1:79" s="23" customFormat="1">
      <c r="A183" s="24"/>
      <c r="B183" s="24"/>
      <c r="C183" s="24"/>
      <c r="CA183" s="76"/>
    </row>
    <row r="184" spans="1:79" s="23" customFormat="1">
      <c r="A184" s="24"/>
      <c r="B184" s="24"/>
      <c r="C184" s="24"/>
      <c r="CA184" s="76"/>
    </row>
    <row r="185" spans="1:79" s="23" customFormat="1">
      <c r="A185" s="24"/>
      <c r="B185" s="24"/>
      <c r="C185" s="24"/>
      <c r="CA185" s="76"/>
    </row>
    <row r="186" spans="1:79" s="23" customFormat="1">
      <c r="A186" s="24"/>
      <c r="B186" s="24"/>
      <c r="C186" s="24"/>
      <c r="CA186" s="76"/>
    </row>
    <row r="187" spans="1:79" s="23" customFormat="1">
      <c r="A187" s="24"/>
      <c r="B187" s="24"/>
      <c r="C187" s="24"/>
      <c r="CA187" s="76"/>
    </row>
    <row r="188" spans="1:79" s="23" customFormat="1">
      <c r="A188" s="24"/>
      <c r="B188" s="24"/>
      <c r="C188" s="24"/>
      <c r="CA188" s="76"/>
    </row>
    <row r="189" spans="1:79" s="23" customFormat="1">
      <c r="A189" s="24"/>
      <c r="B189" s="24"/>
      <c r="C189" s="24"/>
      <c r="CA189" s="76"/>
    </row>
    <row r="190" spans="1:79" s="23" customFormat="1">
      <c r="A190" s="24"/>
      <c r="B190" s="24"/>
      <c r="C190" s="24"/>
      <c r="CA190" s="76"/>
    </row>
    <row r="191" spans="1:79" s="23" customFormat="1">
      <c r="A191" s="24"/>
      <c r="B191" s="24"/>
      <c r="C191" s="24"/>
      <c r="CA191" s="76"/>
    </row>
    <row r="192" spans="1:79" s="23" customFormat="1">
      <c r="A192" s="24"/>
      <c r="B192" s="24"/>
      <c r="C192" s="24"/>
      <c r="CA192" s="76"/>
    </row>
    <row r="193" spans="1:79" s="23" customFormat="1">
      <c r="A193" s="24"/>
      <c r="B193" s="24"/>
      <c r="C193" s="24"/>
      <c r="CA193" s="76"/>
    </row>
  </sheetData>
  <sheetProtection selectLockedCells="1" selectUnlockedCells="1"/>
  <mergeCells count="10">
    <mergeCell ref="BD5:BL5"/>
    <mergeCell ref="BQ5:BY5"/>
    <mergeCell ref="A6:B9"/>
    <mergeCell ref="BQ76:BY81"/>
    <mergeCell ref="A2:B2"/>
    <mergeCell ref="A4:B4"/>
    <mergeCell ref="D5:N5"/>
    <mergeCell ref="O5:Y5"/>
    <mergeCell ref="Z5:AJ5"/>
    <mergeCell ref="AK5:AU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3566-6558-4C46-9355-BFC827C1173E}">
  <dimension ref="A1:BY198"/>
  <sheetViews>
    <sheetView showGridLines="0" zoomScale="80" zoomScaleNormal="80" workbookViewId="0">
      <pane xSplit="2" ySplit="10" topLeftCell="AY56" activePane="bottomRight" state="frozen"/>
      <selection activeCell="BU80" sqref="BU80"/>
      <selection pane="topRight" activeCell="BU80" sqref="BU80"/>
      <selection pane="bottomLeft" activeCell="BU80" sqref="BU80"/>
      <selection pane="bottomRight" activeCell="BF72" sqref="BF72"/>
    </sheetView>
  </sheetViews>
  <sheetFormatPr defaultRowHeight="14.25"/>
  <cols>
    <col min="1" max="1" width="14.28515625" style="18" customWidth="1"/>
    <col min="2" max="2" width="21.7109375" style="18" customWidth="1"/>
    <col min="3" max="3" width="21.5703125" style="18" customWidth="1"/>
    <col min="4" max="40" width="10.7109375" style="15" customWidth="1"/>
    <col min="41" max="41" width="10.7109375" style="15" bestFit="1" customWidth="1"/>
    <col min="42" max="43" width="10.7109375" style="15" customWidth="1"/>
    <col min="44" max="44" width="10.85546875" style="15" customWidth="1"/>
    <col min="45" max="51" width="10.7109375" style="15" customWidth="1"/>
    <col min="52" max="52" width="10.7109375" style="15" bestFit="1" customWidth="1"/>
    <col min="53" max="54" width="10.7109375" style="15" customWidth="1"/>
    <col min="55" max="55" width="10.7109375" style="15" bestFit="1" customWidth="1"/>
    <col min="56" max="56" width="10.7109375" style="15" customWidth="1"/>
    <col min="57" max="57" width="10.7109375" style="15" bestFit="1" customWidth="1"/>
    <col min="58" max="61" width="10.7109375" style="15" customWidth="1"/>
    <col min="62" max="62" width="10.7109375" style="15" bestFit="1" customWidth="1"/>
    <col min="63" max="66" width="10.7109375" style="15" customWidth="1"/>
    <col min="67" max="67" width="10.7109375" style="15" bestFit="1" customWidth="1"/>
    <col min="68" max="68" width="10.7109375" style="15" customWidth="1"/>
    <col min="69" max="69" width="10.85546875" style="15" customWidth="1"/>
    <col min="70" max="70" width="10.7109375" style="15" customWidth="1"/>
    <col min="71" max="71" width="10.85546875" style="15" customWidth="1"/>
    <col min="72" max="72" width="12.85546875" style="15" customWidth="1"/>
    <col min="73" max="73" width="11.7109375" style="15" customWidth="1"/>
    <col min="74" max="74" width="9.140625" style="15"/>
    <col min="75" max="75" width="15.7109375" style="74" bestFit="1" customWidth="1"/>
    <col min="76" max="16384" width="9.140625" style="15"/>
  </cols>
  <sheetData>
    <row r="1" spans="1:77">
      <c r="A1" s="95" t="s">
        <v>106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77" ht="15" customHeight="1">
      <c r="A2" s="162" t="s">
        <v>402</v>
      </c>
      <c r="B2" s="162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N2" s="15" t="s">
        <v>18</v>
      </c>
      <c r="AQ2" s="15" t="s">
        <v>18</v>
      </c>
      <c r="AS2" s="15" t="s">
        <v>18</v>
      </c>
      <c r="BQ2" s="15" t="s">
        <v>18</v>
      </c>
    </row>
    <row r="3" spans="1:77" ht="15">
      <c r="A3" s="95" t="s">
        <v>102</v>
      </c>
      <c r="B3" s="95"/>
      <c r="C3" s="9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77" ht="15" thickBot="1">
      <c r="A4" s="162" t="s">
        <v>403</v>
      </c>
      <c r="B4" s="162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O4" s="15" t="s">
        <v>18</v>
      </c>
      <c r="BS4" s="67" t="s">
        <v>109</v>
      </c>
      <c r="BT4" s="67"/>
      <c r="BU4" s="67"/>
    </row>
    <row r="5" spans="1:77" ht="15" customHeight="1">
      <c r="A5" s="68"/>
      <c r="B5" s="69"/>
      <c r="C5" s="69"/>
      <c r="D5" s="163" t="s">
        <v>103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09"/>
      <c r="Q5" s="163" t="s">
        <v>103</v>
      </c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3" t="s">
        <v>103</v>
      </c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09"/>
      <c r="AP5" s="109"/>
      <c r="AQ5" s="180" t="s">
        <v>104</v>
      </c>
      <c r="AR5" s="181"/>
      <c r="AS5" s="181"/>
      <c r="AT5" s="181"/>
      <c r="AU5" s="181"/>
      <c r="AV5" s="181"/>
      <c r="AW5" s="182"/>
      <c r="AX5" s="165"/>
      <c r="AY5" s="166"/>
      <c r="AZ5" s="166"/>
      <c r="BA5" s="166"/>
      <c r="BB5" s="166"/>
      <c r="BC5" s="166"/>
      <c r="BD5" s="165" t="s">
        <v>105</v>
      </c>
      <c r="BE5" s="166"/>
      <c r="BF5" s="166"/>
      <c r="BG5" s="166"/>
      <c r="BH5" s="166"/>
      <c r="BI5" s="166"/>
      <c r="BJ5" s="166"/>
      <c r="BK5" s="166"/>
      <c r="BL5" s="167"/>
      <c r="BM5" s="70"/>
      <c r="BN5" s="71"/>
      <c r="BO5" s="71"/>
      <c r="BP5" s="72"/>
      <c r="BQ5" s="71"/>
      <c r="BR5" s="71"/>
      <c r="BS5" s="168" t="s">
        <v>108</v>
      </c>
      <c r="BT5" s="169"/>
      <c r="BU5" s="73"/>
    </row>
    <row r="6" spans="1:77" ht="52.5" customHeight="1">
      <c r="A6" s="170" t="s">
        <v>355</v>
      </c>
      <c r="B6" s="171"/>
      <c r="C6" s="65" t="s">
        <v>19</v>
      </c>
      <c r="D6" s="30" t="s">
        <v>168</v>
      </c>
      <c r="E6" s="30" t="s">
        <v>169</v>
      </c>
      <c r="F6" s="30" t="s">
        <v>170</v>
      </c>
      <c r="G6" s="30" t="s">
        <v>2</v>
      </c>
      <c r="H6" s="30" t="s">
        <v>171</v>
      </c>
      <c r="I6" s="30" t="s">
        <v>172</v>
      </c>
      <c r="J6" s="30" t="s">
        <v>173</v>
      </c>
      <c r="K6" s="30" t="s">
        <v>174</v>
      </c>
      <c r="L6" s="30" t="s">
        <v>175</v>
      </c>
      <c r="M6" s="30" t="s">
        <v>176</v>
      </c>
      <c r="N6" s="30" t="s">
        <v>177</v>
      </c>
      <c r="O6" s="30" t="s">
        <v>178</v>
      </c>
      <c r="P6" s="30" t="s">
        <v>179</v>
      </c>
      <c r="Q6" s="30" t="s">
        <v>180</v>
      </c>
      <c r="R6" s="30" t="s">
        <v>181</v>
      </c>
      <c r="S6" s="30" t="s">
        <v>182</v>
      </c>
      <c r="T6" s="30" t="s">
        <v>183</v>
      </c>
      <c r="U6" s="30" t="s">
        <v>184</v>
      </c>
      <c r="V6" s="30" t="s">
        <v>185</v>
      </c>
      <c r="W6" s="30" t="s">
        <v>186</v>
      </c>
      <c r="X6" s="30" t="s">
        <v>187</v>
      </c>
      <c r="Y6" s="30" t="s">
        <v>188</v>
      </c>
      <c r="Z6" s="30" t="s">
        <v>189</v>
      </c>
      <c r="AA6" s="30" t="s">
        <v>190</v>
      </c>
      <c r="AB6" s="30" t="s">
        <v>191</v>
      </c>
      <c r="AC6" s="30" t="s">
        <v>192</v>
      </c>
      <c r="AD6" s="30" t="s">
        <v>0</v>
      </c>
      <c r="AE6" s="30" t="s">
        <v>193</v>
      </c>
      <c r="AF6" s="30" t="s">
        <v>194</v>
      </c>
      <c r="AG6" s="30" t="s">
        <v>195</v>
      </c>
      <c r="AH6" s="30" t="s">
        <v>196</v>
      </c>
      <c r="AI6" s="30" t="s">
        <v>197</v>
      </c>
      <c r="AJ6" s="30" t="s">
        <v>198</v>
      </c>
      <c r="AK6" s="30" t="s">
        <v>199</v>
      </c>
      <c r="AL6" s="30" t="s">
        <v>200</v>
      </c>
      <c r="AM6" s="30" t="s">
        <v>201</v>
      </c>
      <c r="AN6" s="30" t="s">
        <v>202</v>
      </c>
      <c r="AO6" s="30" t="s">
        <v>203</v>
      </c>
      <c r="AP6" s="30" t="s">
        <v>204</v>
      </c>
      <c r="AQ6" s="30" t="s">
        <v>205</v>
      </c>
      <c r="AR6" s="30" t="s">
        <v>206</v>
      </c>
      <c r="AS6" s="30" t="s">
        <v>207</v>
      </c>
      <c r="AT6" s="30" t="s">
        <v>208</v>
      </c>
      <c r="AU6" s="30" t="s">
        <v>209</v>
      </c>
      <c r="AV6" s="30" t="s">
        <v>210</v>
      </c>
      <c r="AW6" s="30" t="s">
        <v>211</v>
      </c>
      <c r="AX6" s="30" t="s">
        <v>212</v>
      </c>
      <c r="AY6" s="30" t="s">
        <v>213</v>
      </c>
      <c r="AZ6" s="30" t="s">
        <v>214</v>
      </c>
      <c r="BA6" s="30" t="s">
        <v>215</v>
      </c>
      <c r="BB6" s="30" t="s">
        <v>216</v>
      </c>
      <c r="BC6" s="30" t="s">
        <v>217</v>
      </c>
      <c r="BD6" s="30" t="s">
        <v>218</v>
      </c>
      <c r="BE6" s="30" t="s">
        <v>219</v>
      </c>
      <c r="BF6" s="30" t="s">
        <v>220</v>
      </c>
      <c r="BG6" s="30" t="s">
        <v>221</v>
      </c>
      <c r="BH6" s="30" t="s">
        <v>222</v>
      </c>
      <c r="BI6" s="30" t="s">
        <v>223</v>
      </c>
      <c r="BJ6" s="30" t="s">
        <v>224</v>
      </c>
      <c r="BK6" s="30" t="s">
        <v>225</v>
      </c>
      <c r="BL6" s="30" t="s">
        <v>226</v>
      </c>
      <c r="BM6" s="30" t="s">
        <v>227</v>
      </c>
      <c r="BN6" s="30" t="s">
        <v>228</v>
      </c>
      <c r="BO6" s="30" t="s">
        <v>229</v>
      </c>
      <c r="BP6" s="66" t="s">
        <v>116</v>
      </c>
      <c r="BQ6" s="25" t="s">
        <v>20</v>
      </c>
      <c r="BR6" s="55" t="s">
        <v>118</v>
      </c>
      <c r="BS6" s="30" t="s">
        <v>21</v>
      </c>
      <c r="BT6" s="25" t="s">
        <v>22</v>
      </c>
      <c r="BU6" s="61" t="s">
        <v>119</v>
      </c>
    </row>
    <row r="7" spans="1:77" ht="15.75" customHeight="1">
      <c r="A7" s="170"/>
      <c r="B7" s="171"/>
      <c r="C7" s="49" t="s">
        <v>23</v>
      </c>
      <c r="D7" s="27" t="s">
        <v>230</v>
      </c>
      <c r="E7" s="27" t="s">
        <v>231</v>
      </c>
      <c r="F7" s="27" t="s">
        <v>232</v>
      </c>
      <c r="G7" s="27" t="s">
        <v>24</v>
      </c>
      <c r="H7" s="27" t="s">
        <v>233</v>
      </c>
      <c r="I7" s="27" t="s">
        <v>234</v>
      </c>
      <c r="J7" s="27" t="s">
        <v>235</v>
      </c>
      <c r="K7" s="27" t="s">
        <v>236</v>
      </c>
      <c r="L7" s="27" t="s">
        <v>237</v>
      </c>
      <c r="M7" s="27" t="s">
        <v>25</v>
      </c>
      <c r="N7" s="27" t="s">
        <v>238</v>
      </c>
      <c r="O7" s="27" t="s">
        <v>239</v>
      </c>
      <c r="P7" s="27" t="s">
        <v>240</v>
      </c>
      <c r="Q7" s="27" t="s">
        <v>241</v>
      </c>
      <c r="R7" s="27" t="s">
        <v>242</v>
      </c>
      <c r="S7" s="27" t="s">
        <v>243</v>
      </c>
      <c r="T7" s="27" t="s">
        <v>244</v>
      </c>
      <c r="U7" s="27" t="s">
        <v>245</v>
      </c>
      <c r="V7" s="27" t="s">
        <v>246</v>
      </c>
      <c r="W7" s="27" t="s">
        <v>247</v>
      </c>
      <c r="X7" s="27" t="s">
        <v>248</v>
      </c>
      <c r="Y7" s="27" t="s">
        <v>249</v>
      </c>
      <c r="Z7" s="27" t="s">
        <v>250</v>
      </c>
      <c r="AA7" s="27" t="s">
        <v>26</v>
      </c>
      <c r="AB7" s="27" t="s">
        <v>27</v>
      </c>
      <c r="AC7" s="27" t="s">
        <v>251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252</v>
      </c>
      <c r="AJ7" s="27" t="s">
        <v>253</v>
      </c>
      <c r="AK7" s="27" t="s">
        <v>254</v>
      </c>
      <c r="AL7" s="27" t="s">
        <v>33</v>
      </c>
      <c r="AM7" s="27" t="s">
        <v>34</v>
      </c>
      <c r="AN7" s="27" t="s">
        <v>255</v>
      </c>
      <c r="AO7" s="27" t="s">
        <v>256</v>
      </c>
      <c r="AP7" s="27" t="s">
        <v>35</v>
      </c>
      <c r="AQ7" s="27" t="s">
        <v>257</v>
      </c>
      <c r="AR7" s="27" t="s">
        <v>258</v>
      </c>
      <c r="AS7" s="27" t="s">
        <v>259</v>
      </c>
      <c r="AT7" s="27" t="s">
        <v>260</v>
      </c>
      <c r="AU7" s="27" t="s">
        <v>36</v>
      </c>
      <c r="AV7" s="27" t="s">
        <v>261</v>
      </c>
      <c r="AW7" s="27" t="s">
        <v>262</v>
      </c>
      <c r="AX7" s="27" t="s">
        <v>263</v>
      </c>
      <c r="AY7" s="27" t="s">
        <v>264</v>
      </c>
      <c r="AZ7" s="27" t="s">
        <v>265</v>
      </c>
      <c r="BA7" s="27" t="s">
        <v>266</v>
      </c>
      <c r="BB7" s="27" t="s">
        <v>267</v>
      </c>
      <c r="BC7" s="27" t="s">
        <v>268</v>
      </c>
      <c r="BD7" s="27" t="s">
        <v>269</v>
      </c>
      <c r="BE7" s="27" t="s">
        <v>37</v>
      </c>
      <c r="BF7" s="27" t="s">
        <v>38</v>
      </c>
      <c r="BG7" s="27" t="s">
        <v>270</v>
      </c>
      <c r="BH7" s="27" t="s">
        <v>271</v>
      </c>
      <c r="BI7" s="27" t="s">
        <v>272</v>
      </c>
      <c r="BJ7" s="27" t="s">
        <v>273</v>
      </c>
      <c r="BK7" s="27" t="s">
        <v>274</v>
      </c>
      <c r="BL7" s="27" t="s">
        <v>275</v>
      </c>
      <c r="BM7" s="27" t="s">
        <v>276</v>
      </c>
      <c r="BN7" s="27" t="s">
        <v>277</v>
      </c>
      <c r="BO7" s="27" t="s">
        <v>278</v>
      </c>
      <c r="BP7" s="37"/>
      <c r="BQ7" s="56" t="s">
        <v>39</v>
      </c>
      <c r="BR7" s="57" t="s">
        <v>40</v>
      </c>
      <c r="BS7" s="26" t="s">
        <v>41</v>
      </c>
      <c r="BT7" s="28" t="s">
        <v>42</v>
      </c>
      <c r="BU7" s="39" t="s">
        <v>43</v>
      </c>
    </row>
    <row r="8" spans="1:77" ht="52.5" customHeight="1">
      <c r="A8" s="170"/>
      <c r="B8" s="171"/>
      <c r="C8" s="48" t="s">
        <v>44</v>
      </c>
      <c r="D8" s="30" t="s">
        <v>279</v>
      </c>
      <c r="E8" s="30" t="s">
        <v>280</v>
      </c>
      <c r="F8" s="30" t="s">
        <v>281</v>
      </c>
      <c r="G8" s="30" t="s">
        <v>3</v>
      </c>
      <c r="H8" s="30" t="s">
        <v>4</v>
      </c>
      <c r="I8" s="30" t="s">
        <v>5</v>
      </c>
      <c r="J8" s="30" t="s">
        <v>282</v>
      </c>
      <c r="K8" s="30" t="s">
        <v>283</v>
      </c>
      <c r="L8" s="30" t="s">
        <v>284</v>
      </c>
      <c r="M8" s="30" t="s">
        <v>285</v>
      </c>
      <c r="N8" s="30" t="s">
        <v>286</v>
      </c>
      <c r="O8" s="30" t="s">
        <v>287</v>
      </c>
      <c r="P8" s="30" t="s">
        <v>288</v>
      </c>
      <c r="Q8" s="30" t="s">
        <v>289</v>
      </c>
      <c r="R8" s="30" t="s">
        <v>290</v>
      </c>
      <c r="S8" s="30" t="s">
        <v>291</v>
      </c>
      <c r="T8" s="30" t="s">
        <v>292</v>
      </c>
      <c r="U8" s="30" t="s">
        <v>293</v>
      </c>
      <c r="V8" s="30" t="s">
        <v>294</v>
      </c>
      <c r="W8" s="30" t="s">
        <v>295</v>
      </c>
      <c r="X8" s="30" t="s">
        <v>296</v>
      </c>
      <c r="Y8" s="30" t="s">
        <v>297</v>
      </c>
      <c r="Z8" s="30" t="s">
        <v>298</v>
      </c>
      <c r="AA8" s="30" t="s">
        <v>299</v>
      </c>
      <c r="AB8" s="30" t="s">
        <v>300</v>
      </c>
      <c r="AC8" s="30" t="s">
        <v>55</v>
      </c>
      <c r="AD8" s="30" t="s">
        <v>301</v>
      </c>
      <c r="AE8" s="30" t="s">
        <v>6</v>
      </c>
      <c r="AF8" s="30" t="s">
        <v>7</v>
      </c>
      <c r="AG8" s="30" t="s">
        <v>8</v>
      </c>
      <c r="AH8" s="30" t="s">
        <v>9</v>
      </c>
      <c r="AI8" s="30" t="s">
        <v>302</v>
      </c>
      <c r="AJ8" s="30" t="s">
        <v>303</v>
      </c>
      <c r="AK8" s="30" t="s">
        <v>304</v>
      </c>
      <c r="AL8" s="30" t="s">
        <v>10</v>
      </c>
      <c r="AM8" s="30" t="s">
        <v>11</v>
      </c>
      <c r="AN8" s="30" t="s">
        <v>305</v>
      </c>
      <c r="AO8" s="30" t="s">
        <v>306</v>
      </c>
      <c r="AP8" s="30" t="s">
        <v>12</v>
      </c>
      <c r="AQ8" s="30" t="s">
        <v>13</v>
      </c>
      <c r="AR8" s="30" t="s">
        <v>307</v>
      </c>
      <c r="AS8" s="30" t="s">
        <v>308</v>
      </c>
      <c r="AT8" s="30" t="s">
        <v>309</v>
      </c>
      <c r="AU8" s="30" t="s">
        <v>14</v>
      </c>
      <c r="AV8" s="30" t="s">
        <v>310</v>
      </c>
      <c r="AW8" s="30" t="s">
        <v>311</v>
      </c>
      <c r="AX8" s="30" t="s">
        <v>312</v>
      </c>
      <c r="AY8" s="30" t="s">
        <v>313</v>
      </c>
      <c r="AZ8" s="30" t="s">
        <v>314</v>
      </c>
      <c r="BA8" s="30" t="s">
        <v>315</v>
      </c>
      <c r="BB8" s="30" t="s">
        <v>316</v>
      </c>
      <c r="BC8" s="30" t="s">
        <v>317</v>
      </c>
      <c r="BD8" s="30" t="s">
        <v>318</v>
      </c>
      <c r="BE8" s="30" t="s">
        <v>15</v>
      </c>
      <c r="BF8" s="30" t="s">
        <v>16</v>
      </c>
      <c r="BG8" s="30" t="s">
        <v>17</v>
      </c>
      <c r="BH8" s="30" t="s">
        <v>319</v>
      </c>
      <c r="BI8" s="30" t="s">
        <v>320</v>
      </c>
      <c r="BJ8" s="30" t="s">
        <v>321</v>
      </c>
      <c r="BK8" s="30" t="s">
        <v>322</v>
      </c>
      <c r="BL8" s="30" t="s">
        <v>323</v>
      </c>
      <c r="BM8" s="30" t="s">
        <v>324</v>
      </c>
      <c r="BN8" s="30" t="s">
        <v>325</v>
      </c>
      <c r="BO8" s="30" t="s">
        <v>326</v>
      </c>
      <c r="BP8" s="37" t="s">
        <v>1</v>
      </c>
      <c r="BQ8" s="29" t="s">
        <v>99</v>
      </c>
      <c r="BR8" s="37" t="s">
        <v>45</v>
      </c>
      <c r="BS8" s="25" t="s">
        <v>46</v>
      </c>
      <c r="BT8" s="25" t="s">
        <v>47</v>
      </c>
      <c r="BU8" s="39" t="s">
        <v>48</v>
      </c>
    </row>
    <row r="9" spans="1:77" ht="17.25" customHeight="1">
      <c r="A9" s="172"/>
      <c r="B9" s="173"/>
      <c r="C9" s="50" t="s">
        <v>49</v>
      </c>
      <c r="D9" s="27" t="s">
        <v>230</v>
      </c>
      <c r="E9" s="27" t="s">
        <v>231</v>
      </c>
      <c r="F9" s="27" t="s">
        <v>232</v>
      </c>
      <c r="G9" s="27" t="s">
        <v>24</v>
      </c>
      <c r="H9" s="27" t="s">
        <v>233</v>
      </c>
      <c r="I9" s="27" t="s">
        <v>234</v>
      </c>
      <c r="J9" s="27" t="s">
        <v>235</v>
      </c>
      <c r="K9" s="27" t="s">
        <v>236</v>
      </c>
      <c r="L9" s="27" t="s">
        <v>237</v>
      </c>
      <c r="M9" s="27" t="s">
        <v>25</v>
      </c>
      <c r="N9" s="27" t="s">
        <v>238</v>
      </c>
      <c r="O9" s="27" t="s">
        <v>239</v>
      </c>
      <c r="P9" s="27" t="s">
        <v>240</v>
      </c>
      <c r="Q9" s="27" t="s">
        <v>241</v>
      </c>
      <c r="R9" s="27" t="s">
        <v>242</v>
      </c>
      <c r="S9" s="27" t="s">
        <v>243</v>
      </c>
      <c r="T9" s="27" t="s">
        <v>244</v>
      </c>
      <c r="U9" s="27" t="s">
        <v>245</v>
      </c>
      <c r="V9" s="27" t="s">
        <v>246</v>
      </c>
      <c r="W9" s="27" t="s">
        <v>247</v>
      </c>
      <c r="X9" s="27" t="s">
        <v>248</v>
      </c>
      <c r="Y9" s="27" t="s">
        <v>249</v>
      </c>
      <c r="Z9" s="27" t="s">
        <v>250</v>
      </c>
      <c r="AA9" s="27" t="s">
        <v>26</v>
      </c>
      <c r="AB9" s="27" t="s">
        <v>27</v>
      </c>
      <c r="AC9" s="27" t="s">
        <v>251</v>
      </c>
      <c r="AD9" s="27" t="s">
        <v>28</v>
      </c>
      <c r="AE9" s="27" t="s">
        <v>29</v>
      </c>
      <c r="AF9" s="27" t="s">
        <v>30</v>
      </c>
      <c r="AG9" s="27" t="s">
        <v>31</v>
      </c>
      <c r="AH9" s="27" t="s">
        <v>32</v>
      </c>
      <c r="AI9" s="27" t="s">
        <v>252</v>
      </c>
      <c r="AJ9" s="27" t="s">
        <v>253</v>
      </c>
      <c r="AK9" s="27" t="s">
        <v>254</v>
      </c>
      <c r="AL9" s="27" t="s">
        <v>33</v>
      </c>
      <c r="AM9" s="27" t="s">
        <v>34</v>
      </c>
      <c r="AN9" s="27" t="s">
        <v>255</v>
      </c>
      <c r="AO9" s="27" t="s">
        <v>256</v>
      </c>
      <c r="AP9" s="27" t="s">
        <v>35</v>
      </c>
      <c r="AQ9" s="27" t="s">
        <v>257</v>
      </c>
      <c r="AR9" s="27" t="s">
        <v>258</v>
      </c>
      <c r="AS9" s="27" t="s">
        <v>259</v>
      </c>
      <c r="AT9" s="27" t="s">
        <v>260</v>
      </c>
      <c r="AU9" s="27" t="s">
        <v>36</v>
      </c>
      <c r="AV9" s="27" t="s">
        <v>261</v>
      </c>
      <c r="AW9" s="27" t="s">
        <v>262</v>
      </c>
      <c r="AX9" s="27" t="s">
        <v>263</v>
      </c>
      <c r="AY9" s="27" t="s">
        <v>264</v>
      </c>
      <c r="AZ9" s="27" t="s">
        <v>265</v>
      </c>
      <c r="BA9" s="27" t="s">
        <v>266</v>
      </c>
      <c r="BB9" s="27" t="s">
        <v>267</v>
      </c>
      <c r="BC9" s="27" t="s">
        <v>268</v>
      </c>
      <c r="BD9" s="27" t="s">
        <v>269</v>
      </c>
      <c r="BE9" s="27" t="s">
        <v>37</v>
      </c>
      <c r="BF9" s="27" t="s">
        <v>38</v>
      </c>
      <c r="BG9" s="27" t="s">
        <v>270</v>
      </c>
      <c r="BH9" s="27" t="s">
        <v>271</v>
      </c>
      <c r="BI9" s="27" t="s">
        <v>272</v>
      </c>
      <c r="BJ9" s="27" t="s">
        <v>273</v>
      </c>
      <c r="BK9" s="27" t="s">
        <v>274</v>
      </c>
      <c r="BL9" s="27" t="s">
        <v>275</v>
      </c>
      <c r="BM9" s="27" t="s">
        <v>276</v>
      </c>
      <c r="BN9" s="27" t="s">
        <v>277</v>
      </c>
      <c r="BO9" s="27" t="s">
        <v>278</v>
      </c>
      <c r="BP9" s="38" t="s">
        <v>50</v>
      </c>
      <c r="BQ9" s="40" t="s">
        <v>39</v>
      </c>
      <c r="BR9" s="38" t="s">
        <v>40</v>
      </c>
      <c r="BS9" s="41" t="s">
        <v>41</v>
      </c>
      <c r="BT9" s="40" t="s">
        <v>42</v>
      </c>
      <c r="BU9" s="42" t="s">
        <v>43</v>
      </c>
    </row>
    <row r="10" spans="1:77">
      <c r="A10" s="47" t="s">
        <v>98</v>
      </c>
      <c r="B10" s="51" t="s">
        <v>19</v>
      </c>
      <c r="C10" s="51" t="s">
        <v>44</v>
      </c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99"/>
      <c r="BS10" s="34"/>
      <c r="BT10" s="34"/>
      <c r="BU10" s="35"/>
    </row>
    <row r="11" spans="1:77">
      <c r="A11" s="31" t="s">
        <v>406</v>
      </c>
      <c r="B11" s="124" t="s">
        <v>328</v>
      </c>
      <c r="C11" s="84" t="s">
        <v>122</v>
      </c>
      <c r="D11" s="78">
        <f>[8]Supply_2023!H173</f>
        <v>370996.14886204503</v>
      </c>
      <c r="E11" s="78">
        <f>[8]Supply_2023!I173</f>
        <v>0</v>
      </c>
      <c r="F11" s="78">
        <f>[8]Supply_2023!J173</f>
        <v>0</v>
      </c>
      <c r="G11" s="78">
        <f>[8]Supply_2023!K173</f>
        <v>0</v>
      </c>
      <c r="H11" s="78">
        <f>[8]Supply_2023!L173</f>
        <v>0</v>
      </c>
      <c r="I11" s="78">
        <f>[8]Supply_2023!M173</f>
        <v>0</v>
      </c>
      <c r="J11" s="78">
        <f>[8]Supply_2023!N173</f>
        <v>0</v>
      </c>
      <c r="K11" s="78">
        <f>[8]Supply_2023!O173</f>
        <v>0</v>
      </c>
      <c r="L11" s="78">
        <f>[8]Supply_2023!P173</f>
        <v>0</v>
      </c>
      <c r="M11" s="78">
        <f>[8]Supply_2023!Q173</f>
        <v>0</v>
      </c>
      <c r="N11" s="78">
        <f>[8]Supply_2023!R173</f>
        <v>0</v>
      </c>
      <c r="O11" s="78">
        <f>[8]Supply_2023!S173</f>
        <v>0</v>
      </c>
      <c r="P11" s="78">
        <f>[8]Supply_2023!T173</f>
        <v>0</v>
      </c>
      <c r="Q11" s="78">
        <f>[8]Supply_2023!U173</f>
        <v>0</v>
      </c>
      <c r="R11" s="78">
        <f>[8]Supply_2023!V173</f>
        <v>0</v>
      </c>
      <c r="S11" s="78">
        <f>[8]Supply_2023!W173</f>
        <v>0</v>
      </c>
      <c r="T11" s="78">
        <f>[8]Supply_2023!X173</f>
        <v>0</v>
      </c>
      <c r="U11" s="78">
        <f>[8]Supply_2023!Y173</f>
        <v>0</v>
      </c>
      <c r="V11" s="78">
        <f>[8]Supply_2023!Z173</f>
        <v>0</v>
      </c>
      <c r="W11" s="78">
        <f>[8]Supply_2023!AA173</f>
        <v>0</v>
      </c>
      <c r="X11" s="78">
        <f>[8]Supply_2023!AB173</f>
        <v>0</v>
      </c>
      <c r="Y11" s="78">
        <f>[8]Supply_2023!AC173</f>
        <v>0</v>
      </c>
      <c r="Z11" s="78">
        <f>[8]Supply_2023!AD173</f>
        <v>0</v>
      </c>
      <c r="AA11" s="78">
        <f>[8]Supply_2023!AE173</f>
        <v>0</v>
      </c>
      <c r="AB11" s="78">
        <f>[8]Supply_2023!AF173</f>
        <v>0</v>
      </c>
      <c r="AC11" s="78">
        <f>[8]Supply_2023!AG173</f>
        <v>0</v>
      </c>
      <c r="AD11" s="78">
        <f>[8]Supply_2023!AH173</f>
        <v>0</v>
      </c>
      <c r="AE11" s="78">
        <f>[8]Supply_2023!AI173</f>
        <v>0</v>
      </c>
      <c r="AF11" s="78">
        <f>[8]Supply_2023!AJ173</f>
        <v>0</v>
      </c>
      <c r="AG11" s="78">
        <f>[8]Supply_2023!AK173</f>
        <v>0</v>
      </c>
      <c r="AH11" s="78">
        <f>[8]Supply_2023!AL173</f>
        <v>0</v>
      </c>
      <c r="AI11" s="78">
        <f>[8]Supply_2023!AM173</f>
        <v>0</v>
      </c>
      <c r="AJ11" s="78">
        <f>[8]Supply_2023!AN173</f>
        <v>0</v>
      </c>
      <c r="AK11" s="78">
        <f>[8]Supply_2023!AO173</f>
        <v>0</v>
      </c>
      <c r="AL11" s="78">
        <f>[8]Supply_2023!AP173</f>
        <v>0</v>
      </c>
      <c r="AM11" s="78">
        <f>[8]Supply_2023!AQ173</f>
        <v>0</v>
      </c>
      <c r="AN11" s="78">
        <f>[8]Supply_2023!AR173</f>
        <v>0</v>
      </c>
      <c r="AO11" s="78">
        <f>[8]Supply_2023!AS173</f>
        <v>0</v>
      </c>
      <c r="AP11" s="78">
        <f>[8]Supply_2023!AT173</f>
        <v>0</v>
      </c>
      <c r="AQ11" s="78">
        <f>[8]Supply_2023!AU173</f>
        <v>0</v>
      </c>
      <c r="AR11" s="78">
        <f>[8]Supply_2023!AV173</f>
        <v>0</v>
      </c>
      <c r="AS11" s="78">
        <f>[8]Supply_2023!AW173</f>
        <v>0</v>
      </c>
      <c r="AT11" s="78">
        <f>[8]Supply_2023!AX173</f>
        <v>0</v>
      </c>
      <c r="AU11" s="78">
        <f>[8]Supply_2023!AY173+[8]Supply_2023!AZ173</f>
        <v>0</v>
      </c>
      <c r="AV11" s="78">
        <f>[8]Supply_2023!BA173</f>
        <v>0</v>
      </c>
      <c r="AW11" s="78">
        <f>[8]Supply_2023!BB173</f>
        <v>0</v>
      </c>
      <c r="AX11" s="78">
        <f>[8]Supply_2023!BC173</f>
        <v>0</v>
      </c>
      <c r="AY11" s="78">
        <f>[8]Supply_2023!BD173</f>
        <v>0</v>
      </c>
      <c r="AZ11" s="78">
        <f>[8]Supply_2023!BE173</f>
        <v>0</v>
      </c>
      <c r="BA11" s="78">
        <f>[8]Supply_2023!BF173</f>
        <v>0</v>
      </c>
      <c r="BB11" s="78">
        <f>[8]Supply_2023!BG173</f>
        <v>0</v>
      </c>
      <c r="BC11" s="78">
        <f>[8]Supply_2023!BH173</f>
        <v>0</v>
      </c>
      <c r="BD11" s="78">
        <f>[8]Supply_2023!BI173</f>
        <v>0</v>
      </c>
      <c r="BE11" s="78">
        <f>[8]Supply_2023!BJ173</f>
        <v>43.903378301886789</v>
      </c>
      <c r="BF11" s="78">
        <f>[8]Supply_2023!BK173</f>
        <v>1.6035424245283019</v>
      </c>
      <c r="BG11" s="78">
        <f>[8]Supply_2023!BL173</f>
        <v>0</v>
      </c>
      <c r="BH11" s="78">
        <f>[8]Supply_2023!BM173</f>
        <v>0</v>
      </c>
      <c r="BI11" s="78">
        <f>[8]Supply_2023!BN173</f>
        <v>0</v>
      </c>
      <c r="BJ11" s="78">
        <f>[8]Supply_2023!BO173</f>
        <v>0</v>
      </c>
      <c r="BK11" s="78">
        <f>[8]Supply_2023!BP173</f>
        <v>0</v>
      </c>
      <c r="BL11" s="78">
        <f>[8]Supply_2023!BQ173</f>
        <v>0</v>
      </c>
      <c r="BM11" s="78">
        <f>[8]Supply_2023!BR173</f>
        <v>0</v>
      </c>
      <c r="BN11" s="78">
        <f>[8]Supply_2023!BS173</f>
        <v>0</v>
      </c>
      <c r="BO11" s="78">
        <f>[8]Supply_2023!BT173</f>
        <v>0</v>
      </c>
      <c r="BP11" s="120">
        <f t="shared" ref="BP11:BP74" si="0">SUM(D11:BO11)</f>
        <v>371041.65578277141</v>
      </c>
      <c r="BQ11" s="78">
        <f>[8]Supply_2023!BV173</f>
        <v>23183.751575496644</v>
      </c>
      <c r="BR11" s="120">
        <f>BQ11+BP11</f>
        <v>394225.40735826804</v>
      </c>
      <c r="BS11" s="78">
        <f>[8]Supply_2023!BY173</f>
        <v>60158.275613098638</v>
      </c>
      <c r="BT11" s="78">
        <f>[8]Supply_2023!BX173</f>
        <v>3746.8449061128154</v>
      </c>
      <c r="BU11" s="122">
        <f>BT11+BS11+BR11</f>
        <v>458130.5278774795</v>
      </c>
      <c r="BV11" s="83">
        <f>BU11-[8]Supply_2023!BZ173</f>
        <v>0</v>
      </c>
      <c r="BX11" s="83"/>
      <c r="BY11" s="15" t="s">
        <v>18</v>
      </c>
    </row>
    <row r="12" spans="1:77">
      <c r="A12" s="31" t="s">
        <v>407</v>
      </c>
      <c r="B12" s="124" t="s">
        <v>329</v>
      </c>
      <c r="C12" s="101" t="s">
        <v>123</v>
      </c>
      <c r="D12" s="78">
        <f>[8]Supply_2023!H174</f>
        <v>0</v>
      </c>
      <c r="E12" s="78">
        <f>[8]Supply_2023!I174</f>
        <v>5607.8041561880746</v>
      </c>
      <c r="F12" s="78">
        <f>[8]Supply_2023!J174</f>
        <v>0</v>
      </c>
      <c r="G12" s="78">
        <f>[8]Supply_2023!K174</f>
        <v>0</v>
      </c>
      <c r="H12" s="78">
        <f>[8]Supply_2023!L174</f>
        <v>0</v>
      </c>
      <c r="I12" s="78">
        <f>[8]Supply_2023!M174</f>
        <v>0</v>
      </c>
      <c r="J12" s="78">
        <f>[8]Supply_2023!N174</f>
        <v>0</v>
      </c>
      <c r="K12" s="78">
        <f>[8]Supply_2023!O174</f>
        <v>0</v>
      </c>
      <c r="L12" s="78">
        <f>[8]Supply_2023!P174</f>
        <v>0</v>
      </c>
      <c r="M12" s="78">
        <f>[8]Supply_2023!Q174</f>
        <v>0</v>
      </c>
      <c r="N12" s="78">
        <f>[8]Supply_2023!R174</f>
        <v>0</v>
      </c>
      <c r="O12" s="78">
        <f>[8]Supply_2023!S174</f>
        <v>0</v>
      </c>
      <c r="P12" s="78">
        <f>[8]Supply_2023!T174</f>
        <v>0</v>
      </c>
      <c r="Q12" s="78">
        <f>[8]Supply_2023!U174</f>
        <v>0</v>
      </c>
      <c r="R12" s="78">
        <f>[8]Supply_2023!V174</f>
        <v>0</v>
      </c>
      <c r="S12" s="78">
        <f>[8]Supply_2023!W174</f>
        <v>0</v>
      </c>
      <c r="T12" s="78">
        <f>[8]Supply_2023!X174</f>
        <v>0</v>
      </c>
      <c r="U12" s="78">
        <f>[8]Supply_2023!Y174</f>
        <v>0</v>
      </c>
      <c r="V12" s="78">
        <f>[8]Supply_2023!Z174</f>
        <v>0</v>
      </c>
      <c r="W12" s="78">
        <f>[8]Supply_2023!AA174</f>
        <v>0</v>
      </c>
      <c r="X12" s="78">
        <f>[8]Supply_2023!AB174</f>
        <v>0</v>
      </c>
      <c r="Y12" s="78">
        <f>[8]Supply_2023!AC174</f>
        <v>0</v>
      </c>
      <c r="Z12" s="78">
        <f>[8]Supply_2023!AD174</f>
        <v>0</v>
      </c>
      <c r="AA12" s="78">
        <f>[8]Supply_2023!AE174</f>
        <v>0</v>
      </c>
      <c r="AB12" s="78">
        <f>[8]Supply_2023!AF174</f>
        <v>0</v>
      </c>
      <c r="AC12" s="78">
        <f>[8]Supply_2023!AG174</f>
        <v>0</v>
      </c>
      <c r="AD12" s="78">
        <f>[8]Supply_2023!AH174</f>
        <v>0</v>
      </c>
      <c r="AE12" s="78">
        <f>[8]Supply_2023!AI174</f>
        <v>0</v>
      </c>
      <c r="AF12" s="78">
        <f>[8]Supply_2023!AJ174</f>
        <v>0</v>
      </c>
      <c r="AG12" s="78">
        <f>[8]Supply_2023!AK174</f>
        <v>0</v>
      </c>
      <c r="AH12" s="78">
        <f>[8]Supply_2023!AL174</f>
        <v>0</v>
      </c>
      <c r="AI12" s="78">
        <f>[8]Supply_2023!AM174</f>
        <v>0</v>
      </c>
      <c r="AJ12" s="78">
        <f>[8]Supply_2023!AN174</f>
        <v>0</v>
      </c>
      <c r="AK12" s="78">
        <f>[8]Supply_2023!AO174</f>
        <v>0</v>
      </c>
      <c r="AL12" s="78">
        <f>[8]Supply_2023!AP174</f>
        <v>0</v>
      </c>
      <c r="AM12" s="78">
        <f>[8]Supply_2023!AQ174</f>
        <v>0</v>
      </c>
      <c r="AN12" s="78">
        <f>[8]Supply_2023!AR174</f>
        <v>0</v>
      </c>
      <c r="AO12" s="78">
        <f>[8]Supply_2023!AS174</f>
        <v>0</v>
      </c>
      <c r="AP12" s="78">
        <f>[8]Supply_2023!AT174</f>
        <v>0</v>
      </c>
      <c r="AQ12" s="78">
        <f>[8]Supply_2023!AU174</f>
        <v>0</v>
      </c>
      <c r="AR12" s="78">
        <f>[8]Supply_2023!AV174</f>
        <v>0</v>
      </c>
      <c r="AS12" s="78">
        <f>[8]Supply_2023!AW174</f>
        <v>0</v>
      </c>
      <c r="AT12" s="78">
        <f>[8]Supply_2023!AX174</f>
        <v>0</v>
      </c>
      <c r="AU12" s="78">
        <f>[8]Supply_2023!AY174+[8]Supply_2023!AZ174</f>
        <v>0</v>
      </c>
      <c r="AV12" s="78">
        <f>[8]Supply_2023!BA174</f>
        <v>0</v>
      </c>
      <c r="AW12" s="78">
        <f>[8]Supply_2023!BB174</f>
        <v>0</v>
      </c>
      <c r="AX12" s="78">
        <f>[8]Supply_2023!BC174</f>
        <v>0</v>
      </c>
      <c r="AY12" s="78">
        <f>[8]Supply_2023!BD174</f>
        <v>0</v>
      </c>
      <c r="AZ12" s="78">
        <f>[8]Supply_2023!BE174</f>
        <v>0</v>
      </c>
      <c r="BA12" s="78">
        <f>[8]Supply_2023!BF174</f>
        <v>0</v>
      </c>
      <c r="BB12" s="78">
        <f>[8]Supply_2023!BG174</f>
        <v>0</v>
      </c>
      <c r="BC12" s="78">
        <f>[8]Supply_2023!BH174</f>
        <v>0</v>
      </c>
      <c r="BD12" s="78">
        <f>[8]Supply_2023!BI174</f>
        <v>0</v>
      </c>
      <c r="BE12" s="78">
        <f>[8]Supply_2023!BJ174</f>
        <v>0</v>
      </c>
      <c r="BF12" s="78">
        <f>[8]Supply_2023!BK174</f>
        <v>0</v>
      </c>
      <c r="BG12" s="78">
        <f>[8]Supply_2023!BL174</f>
        <v>0</v>
      </c>
      <c r="BH12" s="78">
        <f>[8]Supply_2023!BM174</f>
        <v>0</v>
      </c>
      <c r="BI12" s="78">
        <f>[8]Supply_2023!BN174</f>
        <v>0</v>
      </c>
      <c r="BJ12" s="78">
        <f>[8]Supply_2023!BO174</f>
        <v>0</v>
      </c>
      <c r="BK12" s="78">
        <f>[8]Supply_2023!BP174</f>
        <v>0</v>
      </c>
      <c r="BL12" s="78">
        <f>[8]Supply_2023!BQ174</f>
        <v>0</v>
      </c>
      <c r="BM12" s="78">
        <f>[8]Supply_2023!BR174</f>
        <v>0</v>
      </c>
      <c r="BN12" s="78">
        <f>[8]Supply_2023!BS174</f>
        <v>0</v>
      </c>
      <c r="BO12" s="78">
        <f>[8]Supply_2023!BT174</f>
        <v>0</v>
      </c>
      <c r="BP12" s="120">
        <f t="shared" si="0"/>
        <v>5607.8041561880746</v>
      </c>
      <c r="BQ12" s="78">
        <f>[8]Supply_2023!BV174</f>
        <v>295.74220368155881</v>
      </c>
      <c r="BR12" s="120">
        <f t="shared" ref="BR12:BR74" si="1">BQ12+BP12</f>
        <v>5903.5463598696333</v>
      </c>
      <c r="BS12" s="78">
        <f>[8]Supply_2023!BY174</f>
        <v>1028.310081798362</v>
      </c>
      <c r="BT12" s="78">
        <f>[8]Supply_2023!BX174</f>
        <v>1991.0898462694024</v>
      </c>
      <c r="BU12" s="122">
        <f t="shared" ref="BU12:BU75" si="2">BT12+BS12+BR12</f>
        <v>8922.9462879373968</v>
      </c>
      <c r="BV12" s="83">
        <f>BU12-[8]Supply_2023!BZ174</f>
        <v>0</v>
      </c>
      <c r="BX12" s="83"/>
    </row>
    <row r="13" spans="1:77">
      <c r="A13" s="31" t="s">
        <v>408</v>
      </c>
      <c r="B13" s="124" t="s">
        <v>357</v>
      </c>
      <c r="C13" s="101" t="s">
        <v>124</v>
      </c>
      <c r="D13" s="78">
        <f>[8]Supply_2023!H175</f>
        <v>0</v>
      </c>
      <c r="E13" s="78">
        <f>[8]Supply_2023!I175</f>
        <v>0</v>
      </c>
      <c r="F13" s="78">
        <f>[8]Supply_2023!J175</f>
        <v>10981.684258332114</v>
      </c>
      <c r="G13" s="78">
        <f>[8]Supply_2023!K175</f>
        <v>0</v>
      </c>
      <c r="H13" s="78">
        <f>[8]Supply_2023!L175</f>
        <v>0</v>
      </c>
      <c r="I13" s="78">
        <f>[8]Supply_2023!M175</f>
        <v>0</v>
      </c>
      <c r="J13" s="78">
        <f>[8]Supply_2023!N175</f>
        <v>0</v>
      </c>
      <c r="K13" s="78">
        <f>[8]Supply_2023!O175</f>
        <v>0</v>
      </c>
      <c r="L13" s="78">
        <f>[8]Supply_2023!P175</f>
        <v>0</v>
      </c>
      <c r="M13" s="78">
        <f>[8]Supply_2023!Q175</f>
        <v>0</v>
      </c>
      <c r="N13" s="78">
        <f>[8]Supply_2023!R175</f>
        <v>0</v>
      </c>
      <c r="O13" s="78">
        <f>[8]Supply_2023!S175</f>
        <v>0</v>
      </c>
      <c r="P13" s="78">
        <f>[8]Supply_2023!T175</f>
        <v>0</v>
      </c>
      <c r="Q13" s="78">
        <f>[8]Supply_2023!U175</f>
        <v>0</v>
      </c>
      <c r="R13" s="78">
        <f>[8]Supply_2023!V175</f>
        <v>0</v>
      </c>
      <c r="S13" s="78">
        <f>[8]Supply_2023!W175</f>
        <v>0</v>
      </c>
      <c r="T13" s="78">
        <f>[8]Supply_2023!X175</f>
        <v>0</v>
      </c>
      <c r="U13" s="78">
        <f>[8]Supply_2023!Y175</f>
        <v>0</v>
      </c>
      <c r="V13" s="78">
        <f>[8]Supply_2023!Z175</f>
        <v>0</v>
      </c>
      <c r="W13" s="78">
        <f>[8]Supply_2023!AA175</f>
        <v>0</v>
      </c>
      <c r="X13" s="78">
        <f>[8]Supply_2023!AB175</f>
        <v>0</v>
      </c>
      <c r="Y13" s="78">
        <f>[8]Supply_2023!AC175</f>
        <v>0</v>
      </c>
      <c r="Z13" s="78">
        <f>[8]Supply_2023!AD175</f>
        <v>0</v>
      </c>
      <c r="AA13" s="78">
        <f>[8]Supply_2023!AE175</f>
        <v>0</v>
      </c>
      <c r="AB13" s="78">
        <f>[8]Supply_2023!AF175</f>
        <v>0</v>
      </c>
      <c r="AC13" s="78">
        <f>[8]Supply_2023!AG175</f>
        <v>0</v>
      </c>
      <c r="AD13" s="78">
        <f>[8]Supply_2023!AH175</f>
        <v>0</v>
      </c>
      <c r="AE13" s="78">
        <f>[8]Supply_2023!AI175</f>
        <v>0</v>
      </c>
      <c r="AF13" s="78">
        <f>[8]Supply_2023!AJ175</f>
        <v>0</v>
      </c>
      <c r="AG13" s="78">
        <f>[8]Supply_2023!AK175</f>
        <v>0</v>
      </c>
      <c r="AH13" s="78">
        <f>[8]Supply_2023!AL175</f>
        <v>0</v>
      </c>
      <c r="AI13" s="78">
        <f>[8]Supply_2023!AM175</f>
        <v>0</v>
      </c>
      <c r="AJ13" s="78">
        <f>[8]Supply_2023!AN175</f>
        <v>0</v>
      </c>
      <c r="AK13" s="78">
        <f>[8]Supply_2023!AO175</f>
        <v>0</v>
      </c>
      <c r="AL13" s="78">
        <f>[8]Supply_2023!AP175</f>
        <v>0</v>
      </c>
      <c r="AM13" s="78">
        <f>[8]Supply_2023!AQ175</f>
        <v>0</v>
      </c>
      <c r="AN13" s="78">
        <f>[8]Supply_2023!AR175</f>
        <v>0</v>
      </c>
      <c r="AO13" s="78">
        <f>[8]Supply_2023!AS175</f>
        <v>0</v>
      </c>
      <c r="AP13" s="78">
        <f>[8]Supply_2023!AT175</f>
        <v>0</v>
      </c>
      <c r="AQ13" s="78">
        <f>[8]Supply_2023!AU175</f>
        <v>0</v>
      </c>
      <c r="AR13" s="78">
        <f>[8]Supply_2023!AV175</f>
        <v>0</v>
      </c>
      <c r="AS13" s="78">
        <f>[8]Supply_2023!AW175</f>
        <v>0</v>
      </c>
      <c r="AT13" s="78">
        <f>[8]Supply_2023!AX175</f>
        <v>0</v>
      </c>
      <c r="AU13" s="78">
        <f>[8]Supply_2023!AY175+[8]Supply_2023!AZ175</f>
        <v>0</v>
      </c>
      <c r="AV13" s="78">
        <f>[8]Supply_2023!BA175</f>
        <v>0</v>
      </c>
      <c r="AW13" s="78">
        <f>[8]Supply_2023!BB175</f>
        <v>0</v>
      </c>
      <c r="AX13" s="78">
        <f>[8]Supply_2023!BC175</f>
        <v>0</v>
      </c>
      <c r="AY13" s="78">
        <f>[8]Supply_2023!BD175</f>
        <v>0</v>
      </c>
      <c r="AZ13" s="78">
        <f>[8]Supply_2023!BE175</f>
        <v>0</v>
      </c>
      <c r="BA13" s="78">
        <f>[8]Supply_2023!BF175</f>
        <v>0</v>
      </c>
      <c r="BB13" s="78">
        <f>[8]Supply_2023!BG175</f>
        <v>0</v>
      </c>
      <c r="BC13" s="78">
        <f>[8]Supply_2023!BH175</f>
        <v>0</v>
      </c>
      <c r="BD13" s="78">
        <f>[8]Supply_2023!BI175</f>
        <v>0</v>
      </c>
      <c r="BE13" s="78">
        <f>[8]Supply_2023!BJ175</f>
        <v>0</v>
      </c>
      <c r="BF13" s="78">
        <f>[8]Supply_2023!BK175</f>
        <v>0</v>
      </c>
      <c r="BG13" s="78">
        <f>[8]Supply_2023!BL175</f>
        <v>0</v>
      </c>
      <c r="BH13" s="78">
        <f>[8]Supply_2023!BM175</f>
        <v>0</v>
      </c>
      <c r="BI13" s="78">
        <f>[8]Supply_2023!BN175</f>
        <v>0</v>
      </c>
      <c r="BJ13" s="78">
        <f>[8]Supply_2023!BO175</f>
        <v>0</v>
      </c>
      <c r="BK13" s="78">
        <f>[8]Supply_2023!BP175</f>
        <v>0</v>
      </c>
      <c r="BL13" s="78">
        <f>[8]Supply_2023!BQ175</f>
        <v>0</v>
      </c>
      <c r="BM13" s="78">
        <f>[8]Supply_2023!BR175</f>
        <v>0</v>
      </c>
      <c r="BN13" s="78">
        <f>[8]Supply_2023!BS175</f>
        <v>0</v>
      </c>
      <c r="BO13" s="78">
        <f>[8]Supply_2023!BT175</f>
        <v>0</v>
      </c>
      <c r="BP13" s="120">
        <f t="shared" si="0"/>
        <v>10981.684258332114</v>
      </c>
      <c r="BQ13" s="78">
        <f>[8]Supply_2023!BV175</f>
        <v>1673.5169339025265</v>
      </c>
      <c r="BR13" s="120">
        <f t="shared" si="1"/>
        <v>12655.201192234641</v>
      </c>
      <c r="BS13" s="78">
        <f>[8]Supply_2023!BY175</f>
        <v>3347.9845467793789</v>
      </c>
      <c r="BT13" s="78">
        <f>[8]Supply_2023!BX175</f>
        <v>525.10935896434091</v>
      </c>
      <c r="BU13" s="122">
        <f t="shared" si="2"/>
        <v>16528.29509797836</v>
      </c>
      <c r="BV13" s="83">
        <f>BU13-[8]Supply_2023!BZ175</f>
        <v>0</v>
      </c>
      <c r="BX13" s="83"/>
    </row>
    <row r="14" spans="1:77">
      <c r="A14" s="31" t="s">
        <v>409</v>
      </c>
      <c r="B14" s="124" t="s">
        <v>358</v>
      </c>
      <c r="C14" s="101" t="s">
        <v>3</v>
      </c>
      <c r="D14" s="78">
        <f>[8]Supply_2023!H176</f>
        <v>0</v>
      </c>
      <c r="E14" s="78">
        <f>[8]Supply_2023!I176</f>
        <v>0</v>
      </c>
      <c r="F14" s="78">
        <f>[8]Supply_2023!J176</f>
        <v>0</v>
      </c>
      <c r="G14" s="78">
        <f>[8]Supply_2023!K176</f>
        <v>65943.810362565375</v>
      </c>
      <c r="H14" s="78">
        <f>[8]Supply_2023!L176</f>
        <v>0</v>
      </c>
      <c r="I14" s="78">
        <f>[8]Supply_2023!M176</f>
        <v>3.5786595573135087</v>
      </c>
      <c r="J14" s="78">
        <f>[8]Supply_2023!N176</f>
        <v>0</v>
      </c>
      <c r="K14" s="78">
        <f>[8]Supply_2023!O176</f>
        <v>0</v>
      </c>
      <c r="L14" s="78">
        <f>[8]Supply_2023!P176</f>
        <v>0</v>
      </c>
      <c r="M14" s="78">
        <f>[8]Supply_2023!Q176</f>
        <v>0</v>
      </c>
      <c r="N14" s="78">
        <f>[8]Supply_2023!R176</f>
        <v>12.729351825565718</v>
      </c>
      <c r="O14" s="78">
        <f>[8]Supply_2023!S176</f>
        <v>0</v>
      </c>
      <c r="P14" s="78">
        <f>[8]Supply_2023!T176</f>
        <v>0</v>
      </c>
      <c r="Q14" s="78">
        <f>[8]Supply_2023!U176</f>
        <v>1517.9719365740207</v>
      </c>
      <c r="R14" s="78">
        <f>[8]Supply_2023!V176</f>
        <v>317.13738153654356</v>
      </c>
      <c r="S14" s="78">
        <f>[8]Supply_2023!W176</f>
        <v>59.686513325684835</v>
      </c>
      <c r="T14" s="78">
        <f>[8]Supply_2023!X176</f>
        <v>0</v>
      </c>
      <c r="U14" s="78">
        <f>[8]Supply_2023!Y176</f>
        <v>0</v>
      </c>
      <c r="V14" s="78">
        <f>[8]Supply_2023!Z176</f>
        <v>0</v>
      </c>
      <c r="W14" s="78">
        <f>[8]Supply_2023!AA176</f>
        <v>0</v>
      </c>
      <c r="X14" s="78">
        <f>[8]Supply_2023!AB176</f>
        <v>0</v>
      </c>
      <c r="Y14" s="78">
        <f>[8]Supply_2023!AC176</f>
        <v>27.335923928160959</v>
      </c>
      <c r="Z14" s="78">
        <f>[8]Supply_2023!AD176</f>
        <v>0</v>
      </c>
      <c r="AA14" s="78">
        <f>[8]Supply_2023!AE176</f>
        <v>0</v>
      </c>
      <c r="AB14" s="78">
        <f>[8]Supply_2023!AF176</f>
        <v>0</v>
      </c>
      <c r="AC14" s="78">
        <f>[8]Supply_2023!AG176</f>
        <v>8.1890053387620174</v>
      </c>
      <c r="AD14" s="78">
        <f>[8]Supply_2023!AH176</f>
        <v>0</v>
      </c>
      <c r="AE14" s="78">
        <f>[8]Supply_2023!AI176</f>
        <v>0</v>
      </c>
      <c r="AF14" s="78">
        <f>[8]Supply_2023!AJ176</f>
        <v>5.760562583731085</v>
      </c>
      <c r="AG14" s="78">
        <f>[8]Supply_2023!AK176</f>
        <v>2.978305785393617</v>
      </c>
      <c r="AH14" s="78">
        <f>[8]Supply_2023!AL176</f>
        <v>0</v>
      </c>
      <c r="AI14" s="78">
        <f>[8]Supply_2023!AM176</f>
        <v>0</v>
      </c>
      <c r="AJ14" s="78">
        <f>[8]Supply_2023!AN176</f>
        <v>0</v>
      </c>
      <c r="AK14" s="78">
        <f>[8]Supply_2023!AO176</f>
        <v>0</v>
      </c>
      <c r="AL14" s="78">
        <f>[8]Supply_2023!AP176</f>
        <v>0</v>
      </c>
      <c r="AM14" s="78">
        <f>[8]Supply_2023!AQ176</f>
        <v>0</v>
      </c>
      <c r="AN14" s="78">
        <f>[8]Supply_2023!AR176</f>
        <v>0</v>
      </c>
      <c r="AO14" s="78">
        <f>[8]Supply_2023!AS176</f>
        <v>0</v>
      </c>
      <c r="AP14" s="78">
        <f>[8]Supply_2023!AT176</f>
        <v>0</v>
      </c>
      <c r="AQ14" s="78">
        <f>[8]Supply_2023!AU176</f>
        <v>0</v>
      </c>
      <c r="AR14" s="78">
        <f>[8]Supply_2023!AV176</f>
        <v>0</v>
      </c>
      <c r="AS14" s="78">
        <f>[8]Supply_2023!AW176</f>
        <v>0</v>
      </c>
      <c r="AT14" s="78">
        <f>[8]Supply_2023!AX176</f>
        <v>0</v>
      </c>
      <c r="AU14" s="78">
        <f>[8]Supply_2023!AY176+[8]Supply_2023!AZ176</f>
        <v>0</v>
      </c>
      <c r="AV14" s="78">
        <f>[8]Supply_2023!BA176</f>
        <v>0</v>
      </c>
      <c r="AW14" s="78">
        <f>[8]Supply_2023!BB176</f>
        <v>0</v>
      </c>
      <c r="AX14" s="78">
        <f>[8]Supply_2023!BC176</f>
        <v>0</v>
      </c>
      <c r="AY14" s="78">
        <f>[8]Supply_2023!BD176</f>
        <v>0</v>
      </c>
      <c r="AZ14" s="78">
        <f>[8]Supply_2023!BE176</f>
        <v>0</v>
      </c>
      <c r="BA14" s="78">
        <f>[8]Supply_2023!BF176</f>
        <v>0</v>
      </c>
      <c r="BB14" s="78">
        <f>[8]Supply_2023!BG176</f>
        <v>0</v>
      </c>
      <c r="BC14" s="78">
        <f>[8]Supply_2023!BH176</f>
        <v>0</v>
      </c>
      <c r="BD14" s="78">
        <f>[8]Supply_2023!BI176</f>
        <v>0</v>
      </c>
      <c r="BE14" s="78">
        <f>[8]Supply_2023!BJ176</f>
        <v>0</v>
      </c>
      <c r="BF14" s="78">
        <f>[8]Supply_2023!BK176</f>
        <v>0</v>
      </c>
      <c r="BG14" s="78">
        <f>[8]Supply_2023!BL176</f>
        <v>0</v>
      </c>
      <c r="BH14" s="78">
        <f>[8]Supply_2023!BM176</f>
        <v>0</v>
      </c>
      <c r="BI14" s="78">
        <f>[8]Supply_2023!BN176</f>
        <v>0</v>
      </c>
      <c r="BJ14" s="78">
        <f>[8]Supply_2023!BO176</f>
        <v>0</v>
      </c>
      <c r="BK14" s="78">
        <f>[8]Supply_2023!BP176</f>
        <v>0</v>
      </c>
      <c r="BL14" s="78">
        <f>[8]Supply_2023!BQ176</f>
        <v>0</v>
      </c>
      <c r="BM14" s="78">
        <f>[8]Supply_2023!BR176</f>
        <v>0</v>
      </c>
      <c r="BN14" s="78">
        <f>[8]Supply_2023!BS176</f>
        <v>0</v>
      </c>
      <c r="BO14" s="78">
        <f>[8]Supply_2023!BT176</f>
        <v>0</v>
      </c>
      <c r="BP14" s="120">
        <f t="shared" si="0"/>
        <v>67899.178003020526</v>
      </c>
      <c r="BQ14" s="78">
        <f>[8]Supply_2023!BV176</f>
        <v>4225.6825879503285</v>
      </c>
      <c r="BR14" s="120">
        <f t="shared" si="1"/>
        <v>72124.860590970857</v>
      </c>
      <c r="BS14" s="78">
        <f>[8]Supply_2023!BY176</f>
        <v>1645.9730403609483</v>
      </c>
      <c r="BT14" s="78">
        <f>[8]Supply_2023!BX176</f>
        <v>6526.7750348920008</v>
      </c>
      <c r="BU14" s="122">
        <f t="shared" si="2"/>
        <v>80297.608666223809</v>
      </c>
      <c r="BV14" s="83">
        <f>BU14-[8]Supply_2023!BZ176</f>
        <v>0</v>
      </c>
      <c r="BX14" s="83"/>
    </row>
    <row r="15" spans="1:77">
      <c r="A15" s="31" t="s">
        <v>410</v>
      </c>
      <c r="B15" s="124" t="s">
        <v>330</v>
      </c>
      <c r="C15" s="101" t="s">
        <v>51</v>
      </c>
      <c r="D15" s="78">
        <f>[8]Supply_2023!H177</f>
        <v>98233.539335615525</v>
      </c>
      <c r="E15" s="78">
        <f>[8]Supply_2023!I177</f>
        <v>0</v>
      </c>
      <c r="F15" s="78">
        <f>[8]Supply_2023!J177</f>
        <v>0</v>
      </c>
      <c r="G15" s="78">
        <f>[8]Supply_2023!K177</f>
        <v>375.26866205072241</v>
      </c>
      <c r="H15" s="78">
        <f>[8]Supply_2023!L177</f>
        <v>93256.4610484273</v>
      </c>
      <c r="I15" s="78">
        <f>[8]Supply_2023!M177</f>
        <v>0</v>
      </c>
      <c r="J15" s="78">
        <f>[8]Supply_2023!N177</f>
        <v>0</v>
      </c>
      <c r="K15" s="78">
        <f>[8]Supply_2023!O177</f>
        <v>0</v>
      </c>
      <c r="L15" s="78">
        <f>[8]Supply_2023!P177</f>
        <v>0</v>
      </c>
      <c r="M15" s="78">
        <f>[8]Supply_2023!Q177</f>
        <v>0</v>
      </c>
      <c r="N15" s="78">
        <f>[8]Supply_2023!R177</f>
        <v>26.719204204501672</v>
      </c>
      <c r="O15" s="78">
        <f>[8]Supply_2023!S177</f>
        <v>0</v>
      </c>
      <c r="P15" s="78">
        <f>[8]Supply_2023!T177</f>
        <v>0</v>
      </c>
      <c r="Q15" s="78">
        <f>[8]Supply_2023!U177</f>
        <v>0</v>
      </c>
      <c r="R15" s="78">
        <f>[8]Supply_2023!V177</f>
        <v>0</v>
      </c>
      <c r="S15" s="78">
        <f>[8]Supply_2023!W177</f>
        <v>0</v>
      </c>
      <c r="T15" s="78">
        <f>[8]Supply_2023!X177</f>
        <v>0</v>
      </c>
      <c r="U15" s="78">
        <f>[8]Supply_2023!Y177</f>
        <v>0</v>
      </c>
      <c r="V15" s="78">
        <f>[8]Supply_2023!Z177</f>
        <v>0</v>
      </c>
      <c r="W15" s="78">
        <f>[8]Supply_2023!AA177</f>
        <v>0</v>
      </c>
      <c r="X15" s="78">
        <f>[8]Supply_2023!AB177</f>
        <v>0</v>
      </c>
      <c r="Y15" s="78">
        <f>[8]Supply_2023!AC177</f>
        <v>2.4063036776386846</v>
      </c>
      <c r="Z15" s="78">
        <f>[8]Supply_2023!AD177</f>
        <v>5.2907309968752605</v>
      </c>
      <c r="AA15" s="78">
        <f>[8]Supply_2023!AE177</f>
        <v>0</v>
      </c>
      <c r="AB15" s="78">
        <f>[8]Supply_2023!AF177</f>
        <v>0</v>
      </c>
      <c r="AC15" s="78">
        <f>[8]Supply_2023!AG177</f>
        <v>27.569292033404821</v>
      </c>
      <c r="AD15" s="78">
        <f>[8]Supply_2023!AH177</f>
        <v>0</v>
      </c>
      <c r="AE15" s="78">
        <f>[8]Supply_2023!AI177</f>
        <v>0.49305189773162933</v>
      </c>
      <c r="AF15" s="78">
        <f>[8]Supply_2023!AJ177</f>
        <v>0</v>
      </c>
      <c r="AG15" s="78">
        <f>[8]Supply_2023!AK177</f>
        <v>0</v>
      </c>
      <c r="AH15" s="78">
        <f>[8]Supply_2023!AL177</f>
        <v>0</v>
      </c>
      <c r="AI15" s="78">
        <f>[8]Supply_2023!AM177</f>
        <v>0</v>
      </c>
      <c r="AJ15" s="78">
        <f>[8]Supply_2023!AN177</f>
        <v>0</v>
      </c>
      <c r="AK15" s="78">
        <f>[8]Supply_2023!AO177</f>
        <v>0</v>
      </c>
      <c r="AL15" s="78">
        <f>[8]Supply_2023!AP177</f>
        <v>0</v>
      </c>
      <c r="AM15" s="78">
        <f>[8]Supply_2023!AQ177</f>
        <v>9.2601530038371145</v>
      </c>
      <c r="AN15" s="78">
        <f>[8]Supply_2023!AR177</f>
        <v>0</v>
      </c>
      <c r="AO15" s="78">
        <f>[8]Supply_2023!AS177</f>
        <v>0</v>
      </c>
      <c r="AP15" s="78">
        <f>[8]Supply_2023!AT177</f>
        <v>0</v>
      </c>
      <c r="AQ15" s="78">
        <f>[8]Supply_2023!AU177</f>
        <v>0</v>
      </c>
      <c r="AR15" s="78">
        <f>[8]Supply_2023!AV177</f>
        <v>0</v>
      </c>
      <c r="AS15" s="78">
        <f>[8]Supply_2023!AW177</f>
        <v>0</v>
      </c>
      <c r="AT15" s="78">
        <f>[8]Supply_2023!AX177</f>
        <v>0</v>
      </c>
      <c r="AU15" s="78">
        <f>[8]Supply_2023!AY177+[8]Supply_2023!AZ177</f>
        <v>0</v>
      </c>
      <c r="AV15" s="78">
        <f>[8]Supply_2023!BA177</f>
        <v>0</v>
      </c>
      <c r="AW15" s="78">
        <f>[8]Supply_2023!BB177</f>
        <v>0</v>
      </c>
      <c r="AX15" s="78">
        <f>[8]Supply_2023!BC177</f>
        <v>0</v>
      </c>
      <c r="AY15" s="78">
        <f>[8]Supply_2023!BD177</f>
        <v>0</v>
      </c>
      <c r="AZ15" s="78">
        <f>[8]Supply_2023!BE177</f>
        <v>0</v>
      </c>
      <c r="BA15" s="78">
        <f>[8]Supply_2023!BF177</f>
        <v>0</v>
      </c>
      <c r="BB15" s="78">
        <f>[8]Supply_2023!BG177</f>
        <v>0</v>
      </c>
      <c r="BC15" s="78">
        <f>[8]Supply_2023!BH177</f>
        <v>0</v>
      </c>
      <c r="BD15" s="78">
        <f>[8]Supply_2023!BI177</f>
        <v>0</v>
      </c>
      <c r="BE15" s="78">
        <f>[8]Supply_2023!BJ177</f>
        <v>0</v>
      </c>
      <c r="BF15" s="78">
        <f>[8]Supply_2023!BK177</f>
        <v>0</v>
      </c>
      <c r="BG15" s="78">
        <f>[8]Supply_2023!BL177</f>
        <v>0</v>
      </c>
      <c r="BH15" s="78">
        <f>[8]Supply_2023!BM177</f>
        <v>0</v>
      </c>
      <c r="BI15" s="78">
        <f>[8]Supply_2023!BN177</f>
        <v>0</v>
      </c>
      <c r="BJ15" s="78">
        <f>[8]Supply_2023!BO177</f>
        <v>0</v>
      </c>
      <c r="BK15" s="78">
        <f>[8]Supply_2023!BP177</f>
        <v>0</v>
      </c>
      <c r="BL15" s="78">
        <f>[8]Supply_2023!BQ177</f>
        <v>0</v>
      </c>
      <c r="BM15" s="78">
        <f>[8]Supply_2023!BR177</f>
        <v>0</v>
      </c>
      <c r="BN15" s="78">
        <f>[8]Supply_2023!BS177</f>
        <v>0</v>
      </c>
      <c r="BO15" s="78">
        <f>[8]Supply_2023!BT177</f>
        <v>0</v>
      </c>
      <c r="BP15" s="120">
        <f t="shared" si="0"/>
        <v>191937.00778190754</v>
      </c>
      <c r="BQ15" s="78">
        <f>[8]Supply_2023!BV177</f>
        <v>93391.031879996648</v>
      </c>
      <c r="BR15" s="120">
        <f t="shared" si="1"/>
        <v>285328.03966190421</v>
      </c>
      <c r="BS15" s="78">
        <f>[8]Supply_2023!BY177</f>
        <v>87150.470514974702</v>
      </c>
      <c r="BT15" s="78">
        <f>[8]Supply_2023!BX177</f>
        <v>53090.315569120125</v>
      </c>
      <c r="BU15" s="122">
        <f t="shared" si="2"/>
        <v>425568.82574599906</v>
      </c>
      <c r="BV15" s="83">
        <f>BU15-[8]Supply_2023!BZ177</f>
        <v>0</v>
      </c>
      <c r="BX15" s="83"/>
    </row>
    <row r="16" spans="1:77">
      <c r="A16" s="31" t="s">
        <v>411</v>
      </c>
      <c r="B16" s="124" t="s">
        <v>331</v>
      </c>
      <c r="C16" s="101" t="s">
        <v>52</v>
      </c>
      <c r="D16" s="78">
        <f>[8]Supply_2023!H178</f>
        <v>101.16466229828653</v>
      </c>
      <c r="E16" s="78">
        <f>[8]Supply_2023!I178</f>
        <v>0</v>
      </c>
      <c r="F16" s="78">
        <f>[8]Supply_2023!J178</f>
        <v>0</v>
      </c>
      <c r="G16" s="78">
        <f>[8]Supply_2023!K178</f>
        <v>0</v>
      </c>
      <c r="H16" s="78">
        <f>[8]Supply_2023!L178</f>
        <v>0</v>
      </c>
      <c r="I16" s="78">
        <f>[8]Supply_2023!M178</f>
        <v>65792.934963316031</v>
      </c>
      <c r="J16" s="78">
        <f>[8]Supply_2023!N178</f>
        <v>0</v>
      </c>
      <c r="K16" s="78">
        <f>[8]Supply_2023!O178</f>
        <v>0</v>
      </c>
      <c r="L16" s="78">
        <f>[8]Supply_2023!P178</f>
        <v>0</v>
      </c>
      <c r="M16" s="78">
        <f>[8]Supply_2023!Q178</f>
        <v>0</v>
      </c>
      <c r="N16" s="78">
        <f>[8]Supply_2023!R178</f>
        <v>79.152374223797111</v>
      </c>
      <c r="O16" s="78">
        <f>[8]Supply_2023!S178</f>
        <v>0</v>
      </c>
      <c r="P16" s="78">
        <f>[8]Supply_2023!T178</f>
        <v>32.941448633524004</v>
      </c>
      <c r="Q16" s="78">
        <f>[8]Supply_2023!U178</f>
        <v>0</v>
      </c>
      <c r="R16" s="78">
        <f>[8]Supply_2023!V178</f>
        <v>0</v>
      </c>
      <c r="S16" s="78">
        <f>[8]Supply_2023!W178</f>
        <v>0</v>
      </c>
      <c r="T16" s="78">
        <f>[8]Supply_2023!X178</f>
        <v>0</v>
      </c>
      <c r="U16" s="78">
        <f>[8]Supply_2023!Y178</f>
        <v>0</v>
      </c>
      <c r="V16" s="78">
        <f>[8]Supply_2023!Z178</f>
        <v>0</v>
      </c>
      <c r="W16" s="78">
        <f>[8]Supply_2023!AA178</f>
        <v>0</v>
      </c>
      <c r="X16" s="78">
        <f>[8]Supply_2023!AB178</f>
        <v>0</v>
      </c>
      <c r="Y16" s="78">
        <f>[8]Supply_2023!AC178</f>
        <v>390.99658756783083</v>
      </c>
      <c r="Z16" s="78">
        <f>[8]Supply_2023!AD178</f>
        <v>0</v>
      </c>
      <c r="AA16" s="78">
        <f>[8]Supply_2023!AE178</f>
        <v>0</v>
      </c>
      <c r="AB16" s="78">
        <f>[8]Supply_2023!AF178</f>
        <v>0</v>
      </c>
      <c r="AC16" s="78">
        <f>[8]Supply_2023!AG178</f>
        <v>0</v>
      </c>
      <c r="AD16" s="78">
        <f>[8]Supply_2023!AH178</f>
        <v>0</v>
      </c>
      <c r="AE16" s="78">
        <f>[8]Supply_2023!AI178</f>
        <v>0</v>
      </c>
      <c r="AF16" s="78">
        <f>[8]Supply_2023!AJ178</f>
        <v>0</v>
      </c>
      <c r="AG16" s="78">
        <f>[8]Supply_2023!AK178</f>
        <v>0</v>
      </c>
      <c r="AH16" s="78">
        <f>[8]Supply_2023!AL178</f>
        <v>0</v>
      </c>
      <c r="AI16" s="78">
        <f>[8]Supply_2023!AM178</f>
        <v>0</v>
      </c>
      <c r="AJ16" s="78">
        <f>[8]Supply_2023!AN178</f>
        <v>0</v>
      </c>
      <c r="AK16" s="78">
        <f>[8]Supply_2023!AO178</f>
        <v>0</v>
      </c>
      <c r="AL16" s="78">
        <f>[8]Supply_2023!AP178</f>
        <v>0</v>
      </c>
      <c r="AM16" s="78">
        <f>[8]Supply_2023!AQ178</f>
        <v>0</v>
      </c>
      <c r="AN16" s="78">
        <f>[8]Supply_2023!AR178</f>
        <v>0</v>
      </c>
      <c r="AO16" s="78">
        <f>[8]Supply_2023!AS178</f>
        <v>0</v>
      </c>
      <c r="AP16" s="78">
        <f>[8]Supply_2023!AT178</f>
        <v>0</v>
      </c>
      <c r="AQ16" s="78">
        <f>[8]Supply_2023!AU178</f>
        <v>0</v>
      </c>
      <c r="AR16" s="78">
        <f>[8]Supply_2023!AV178</f>
        <v>0</v>
      </c>
      <c r="AS16" s="78">
        <f>[8]Supply_2023!AW178</f>
        <v>0</v>
      </c>
      <c r="AT16" s="78">
        <f>[8]Supply_2023!AX178</f>
        <v>0</v>
      </c>
      <c r="AU16" s="78">
        <f>[8]Supply_2023!AY178+[8]Supply_2023!AZ178</f>
        <v>0</v>
      </c>
      <c r="AV16" s="78">
        <f>[8]Supply_2023!BA178</f>
        <v>0</v>
      </c>
      <c r="AW16" s="78">
        <f>[8]Supply_2023!BB178</f>
        <v>0</v>
      </c>
      <c r="AX16" s="78">
        <f>[8]Supply_2023!BC178</f>
        <v>0</v>
      </c>
      <c r="AY16" s="78">
        <f>[8]Supply_2023!BD178</f>
        <v>0</v>
      </c>
      <c r="AZ16" s="78">
        <f>[8]Supply_2023!BE178</f>
        <v>0</v>
      </c>
      <c r="BA16" s="78">
        <f>[8]Supply_2023!BF178</f>
        <v>0</v>
      </c>
      <c r="BB16" s="78">
        <f>[8]Supply_2023!BG178</f>
        <v>0</v>
      </c>
      <c r="BC16" s="78">
        <f>[8]Supply_2023!BH178</f>
        <v>0</v>
      </c>
      <c r="BD16" s="78">
        <f>[8]Supply_2023!BI178</f>
        <v>0</v>
      </c>
      <c r="BE16" s="78">
        <f>[8]Supply_2023!BJ178</f>
        <v>0</v>
      </c>
      <c r="BF16" s="78">
        <f>[8]Supply_2023!BK178</f>
        <v>0</v>
      </c>
      <c r="BG16" s="78">
        <f>[8]Supply_2023!BL178</f>
        <v>0</v>
      </c>
      <c r="BH16" s="78">
        <f>[8]Supply_2023!BM178</f>
        <v>0</v>
      </c>
      <c r="BI16" s="78">
        <f>[8]Supply_2023!BN178</f>
        <v>0</v>
      </c>
      <c r="BJ16" s="78">
        <f>[8]Supply_2023!BO178</f>
        <v>0</v>
      </c>
      <c r="BK16" s="78">
        <f>[8]Supply_2023!BP178</f>
        <v>0</v>
      </c>
      <c r="BL16" s="78">
        <f>[8]Supply_2023!BQ178</f>
        <v>0</v>
      </c>
      <c r="BM16" s="78">
        <f>[8]Supply_2023!BR178</f>
        <v>0</v>
      </c>
      <c r="BN16" s="78">
        <f>[8]Supply_2023!BS178</f>
        <v>0</v>
      </c>
      <c r="BO16" s="78">
        <f>[8]Supply_2023!BT178</f>
        <v>0</v>
      </c>
      <c r="BP16" s="120">
        <f t="shared" si="0"/>
        <v>66397.190036039465</v>
      </c>
      <c r="BQ16" s="78">
        <f>[8]Supply_2023!BV178</f>
        <v>84333.51632664814</v>
      </c>
      <c r="BR16" s="120">
        <f t="shared" si="1"/>
        <v>150730.7063626876</v>
      </c>
      <c r="BS16" s="78">
        <f>[8]Supply_2023!BY178</f>
        <v>25224.843786185829</v>
      </c>
      <c r="BT16" s="78">
        <f>[8]Supply_2023!BX178</f>
        <v>17534.775495390542</v>
      </c>
      <c r="BU16" s="122">
        <f t="shared" si="2"/>
        <v>193490.32564426397</v>
      </c>
      <c r="BV16" s="83">
        <f>BU16-[8]Supply_2023!BZ178</f>
        <v>0</v>
      </c>
      <c r="BX16" s="83"/>
    </row>
    <row r="17" spans="1:76">
      <c r="A17" s="31" t="s">
        <v>412</v>
      </c>
      <c r="B17" s="124" t="s">
        <v>359</v>
      </c>
      <c r="C17" s="101" t="s">
        <v>125</v>
      </c>
      <c r="D17" s="78">
        <f>[8]Supply_2023!H179</f>
        <v>0</v>
      </c>
      <c r="E17" s="78">
        <f>[8]Supply_2023!I179</f>
        <v>0</v>
      </c>
      <c r="F17" s="78">
        <f>[8]Supply_2023!J179</f>
        <v>0</v>
      </c>
      <c r="G17" s="78">
        <f>[8]Supply_2023!K179</f>
        <v>0</v>
      </c>
      <c r="H17" s="78">
        <f>[8]Supply_2023!L179</f>
        <v>0</v>
      </c>
      <c r="I17" s="78">
        <f>[8]Supply_2023!M179</f>
        <v>29.613457720224538</v>
      </c>
      <c r="J17" s="78">
        <f>[8]Supply_2023!N179</f>
        <v>7003.9187926732729</v>
      </c>
      <c r="K17" s="78">
        <f>[8]Supply_2023!O179</f>
        <v>195.28983057399918</v>
      </c>
      <c r="L17" s="78">
        <f>[8]Supply_2023!P179</f>
        <v>0</v>
      </c>
      <c r="M17" s="78">
        <f>[8]Supply_2023!Q179</f>
        <v>0</v>
      </c>
      <c r="N17" s="78">
        <f>[8]Supply_2023!R179</f>
        <v>0.36397692798406206</v>
      </c>
      <c r="O17" s="78">
        <f>[8]Supply_2023!S179</f>
        <v>0</v>
      </c>
      <c r="P17" s="78">
        <f>[8]Supply_2023!T179</f>
        <v>0</v>
      </c>
      <c r="Q17" s="78">
        <f>[8]Supply_2023!U179</f>
        <v>0</v>
      </c>
      <c r="R17" s="78">
        <f>[8]Supply_2023!V179</f>
        <v>0</v>
      </c>
      <c r="S17" s="78">
        <f>[8]Supply_2023!W179</f>
        <v>110.05064371624098</v>
      </c>
      <c r="T17" s="78">
        <f>[8]Supply_2023!X179</f>
        <v>0</v>
      </c>
      <c r="U17" s="78">
        <f>[8]Supply_2023!Y179</f>
        <v>0</v>
      </c>
      <c r="V17" s="78">
        <f>[8]Supply_2023!Z179</f>
        <v>0</v>
      </c>
      <c r="W17" s="78">
        <f>[8]Supply_2023!AA179</f>
        <v>0</v>
      </c>
      <c r="X17" s="78">
        <f>[8]Supply_2023!AB179</f>
        <v>0</v>
      </c>
      <c r="Y17" s="78">
        <f>[8]Supply_2023!AC179</f>
        <v>737.02752885004816</v>
      </c>
      <c r="Z17" s="78">
        <f>[8]Supply_2023!AD179</f>
        <v>0</v>
      </c>
      <c r="AA17" s="78">
        <f>[8]Supply_2023!AE179</f>
        <v>0</v>
      </c>
      <c r="AB17" s="78">
        <f>[8]Supply_2023!AF179</f>
        <v>0</v>
      </c>
      <c r="AC17" s="78">
        <f>[8]Supply_2023!AG179</f>
        <v>0</v>
      </c>
      <c r="AD17" s="78">
        <f>[8]Supply_2023!AH179</f>
        <v>0</v>
      </c>
      <c r="AE17" s="78">
        <f>[8]Supply_2023!AI179</f>
        <v>0</v>
      </c>
      <c r="AF17" s="78">
        <f>[8]Supply_2023!AJ179</f>
        <v>0</v>
      </c>
      <c r="AG17" s="78">
        <f>[8]Supply_2023!AK179</f>
        <v>0</v>
      </c>
      <c r="AH17" s="78">
        <f>[8]Supply_2023!AL179</f>
        <v>0</v>
      </c>
      <c r="AI17" s="78">
        <f>[8]Supply_2023!AM179</f>
        <v>0</v>
      </c>
      <c r="AJ17" s="78">
        <f>[8]Supply_2023!AN179</f>
        <v>0</v>
      </c>
      <c r="AK17" s="78">
        <f>[8]Supply_2023!AO179</f>
        <v>0</v>
      </c>
      <c r="AL17" s="78">
        <f>[8]Supply_2023!AP179</f>
        <v>0</v>
      </c>
      <c r="AM17" s="78">
        <f>[8]Supply_2023!AQ179</f>
        <v>0</v>
      </c>
      <c r="AN17" s="78">
        <f>[8]Supply_2023!AR179</f>
        <v>0</v>
      </c>
      <c r="AO17" s="78">
        <f>[8]Supply_2023!AS179</f>
        <v>0</v>
      </c>
      <c r="AP17" s="78">
        <f>[8]Supply_2023!AT179</f>
        <v>0</v>
      </c>
      <c r="AQ17" s="78">
        <f>[8]Supply_2023!AU179</f>
        <v>0</v>
      </c>
      <c r="AR17" s="78">
        <f>[8]Supply_2023!AV179</f>
        <v>0</v>
      </c>
      <c r="AS17" s="78">
        <f>[8]Supply_2023!AW179</f>
        <v>0</v>
      </c>
      <c r="AT17" s="78">
        <f>[8]Supply_2023!AX179</f>
        <v>0</v>
      </c>
      <c r="AU17" s="78">
        <f>[8]Supply_2023!AY179+[8]Supply_2023!AZ179</f>
        <v>0</v>
      </c>
      <c r="AV17" s="78">
        <f>[8]Supply_2023!BA179</f>
        <v>0</v>
      </c>
      <c r="AW17" s="78">
        <f>[8]Supply_2023!BB179</f>
        <v>0</v>
      </c>
      <c r="AX17" s="78">
        <f>[8]Supply_2023!BC179</f>
        <v>0</v>
      </c>
      <c r="AY17" s="78">
        <f>[8]Supply_2023!BD179</f>
        <v>0</v>
      </c>
      <c r="AZ17" s="78">
        <f>[8]Supply_2023!BE179</f>
        <v>0</v>
      </c>
      <c r="BA17" s="78">
        <f>[8]Supply_2023!BF179</f>
        <v>0</v>
      </c>
      <c r="BB17" s="78">
        <f>[8]Supply_2023!BG179</f>
        <v>0</v>
      </c>
      <c r="BC17" s="78">
        <f>[8]Supply_2023!BH179</f>
        <v>0</v>
      </c>
      <c r="BD17" s="78">
        <f>[8]Supply_2023!BI179</f>
        <v>0</v>
      </c>
      <c r="BE17" s="78">
        <f>[8]Supply_2023!BJ179</f>
        <v>0</v>
      </c>
      <c r="BF17" s="78">
        <f>[8]Supply_2023!BK179</f>
        <v>0</v>
      </c>
      <c r="BG17" s="78">
        <f>[8]Supply_2023!BL179</f>
        <v>0</v>
      </c>
      <c r="BH17" s="78">
        <f>[8]Supply_2023!BM179</f>
        <v>0</v>
      </c>
      <c r="BI17" s="78">
        <f>[8]Supply_2023!BN179</f>
        <v>0</v>
      </c>
      <c r="BJ17" s="78">
        <f>[8]Supply_2023!BO179</f>
        <v>0</v>
      </c>
      <c r="BK17" s="78">
        <f>[8]Supply_2023!BP179</f>
        <v>0</v>
      </c>
      <c r="BL17" s="78">
        <f>[8]Supply_2023!BQ179</f>
        <v>0</v>
      </c>
      <c r="BM17" s="78">
        <f>[8]Supply_2023!BR179</f>
        <v>0</v>
      </c>
      <c r="BN17" s="78">
        <f>[8]Supply_2023!BS179</f>
        <v>0</v>
      </c>
      <c r="BO17" s="78">
        <f>[8]Supply_2023!BT179</f>
        <v>0</v>
      </c>
      <c r="BP17" s="120">
        <f t="shared" si="0"/>
        <v>8076.2642304617702</v>
      </c>
      <c r="BQ17" s="78">
        <f>[8]Supply_2023!BV179</f>
        <v>9894.8968979363963</v>
      </c>
      <c r="BR17" s="120">
        <f t="shared" si="1"/>
        <v>17971.161128398166</v>
      </c>
      <c r="BS17" s="78">
        <f>[8]Supply_2023!BY179</f>
        <v>6686.811916516056</v>
      </c>
      <c r="BT17" s="78">
        <f>[8]Supply_2023!BX179</f>
        <v>1824.769657855343</v>
      </c>
      <c r="BU17" s="122">
        <f t="shared" si="2"/>
        <v>26482.742702769567</v>
      </c>
      <c r="BV17" s="83">
        <f>BU17-[8]Supply_2023!BZ179</f>
        <v>0</v>
      </c>
      <c r="BX17" s="83"/>
    </row>
    <row r="18" spans="1:76">
      <c r="A18" s="31" t="s">
        <v>413</v>
      </c>
      <c r="B18" s="124" t="s">
        <v>332</v>
      </c>
      <c r="C18" s="101" t="s">
        <v>126</v>
      </c>
      <c r="D18" s="78">
        <f>[8]Supply_2023!H180</f>
        <v>0</v>
      </c>
      <c r="E18" s="78">
        <f>[8]Supply_2023!I180</f>
        <v>0</v>
      </c>
      <c r="F18" s="78">
        <f>[8]Supply_2023!J180</f>
        <v>0</v>
      </c>
      <c r="G18" s="78">
        <f>[8]Supply_2023!K180</f>
        <v>0</v>
      </c>
      <c r="H18" s="78">
        <f>[8]Supply_2023!L180</f>
        <v>0</v>
      </c>
      <c r="I18" s="78">
        <f>[8]Supply_2023!M180</f>
        <v>351.21575542519162</v>
      </c>
      <c r="J18" s="78">
        <f>[8]Supply_2023!N180</f>
        <v>0</v>
      </c>
      <c r="K18" s="78">
        <f>[8]Supply_2023!O180</f>
        <v>9031.7706607265209</v>
      </c>
      <c r="L18" s="78">
        <f>[8]Supply_2023!P180</f>
        <v>1243.7635697272451</v>
      </c>
      <c r="M18" s="78">
        <f>[8]Supply_2023!Q180</f>
        <v>0</v>
      </c>
      <c r="N18" s="78">
        <f>[8]Supply_2023!R180</f>
        <v>1.4269014319502686</v>
      </c>
      <c r="O18" s="78">
        <f>[8]Supply_2023!S180</f>
        <v>0</v>
      </c>
      <c r="P18" s="78">
        <f>[8]Supply_2023!T180</f>
        <v>1.164200262567554</v>
      </c>
      <c r="Q18" s="78">
        <f>[8]Supply_2023!U180</f>
        <v>114.10719694674528</v>
      </c>
      <c r="R18" s="78">
        <f>[8]Supply_2023!V180</f>
        <v>0</v>
      </c>
      <c r="S18" s="78">
        <f>[8]Supply_2023!W180</f>
        <v>0</v>
      </c>
      <c r="T18" s="78">
        <f>[8]Supply_2023!X180</f>
        <v>0</v>
      </c>
      <c r="U18" s="78">
        <f>[8]Supply_2023!Y180</f>
        <v>0</v>
      </c>
      <c r="V18" s="78">
        <f>[8]Supply_2023!Z180</f>
        <v>0</v>
      </c>
      <c r="W18" s="78">
        <f>[8]Supply_2023!AA180</f>
        <v>0</v>
      </c>
      <c r="X18" s="78">
        <f>[8]Supply_2023!AB180</f>
        <v>0</v>
      </c>
      <c r="Y18" s="78">
        <f>[8]Supply_2023!AC180</f>
        <v>6.4481877130787995</v>
      </c>
      <c r="Z18" s="78">
        <f>[8]Supply_2023!AD180</f>
        <v>29.583531909114818</v>
      </c>
      <c r="AA18" s="78">
        <f>[8]Supply_2023!AE180</f>
        <v>0</v>
      </c>
      <c r="AB18" s="78">
        <f>[8]Supply_2023!AF180</f>
        <v>0</v>
      </c>
      <c r="AC18" s="78">
        <f>[8]Supply_2023!AG180</f>
        <v>96.716932626357547</v>
      </c>
      <c r="AD18" s="78">
        <f>[8]Supply_2023!AH180</f>
        <v>0</v>
      </c>
      <c r="AE18" s="78">
        <f>[8]Supply_2023!AI180</f>
        <v>0</v>
      </c>
      <c r="AF18" s="78">
        <f>[8]Supply_2023!AJ180</f>
        <v>5.6362270681788198</v>
      </c>
      <c r="AG18" s="78">
        <f>[8]Supply_2023!AK180</f>
        <v>0</v>
      </c>
      <c r="AH18" s="78">
        <f>[8]Supply_2023!AL180</f>
        <v>0</v>
      </c>
      <c r="AI18" s="78">
        <f>[8]Supply_2023!AM180</f>
        <v>0</v>
      </c>
      <c r="AJ18" s="78">
        <f>[8]Supply_2023!AN180</f>
        <v>0</v>
      </c>
      <c r="AK18" s="78">
        <f>[8]Supply_2023!AO180</f>
        <v>0</v>
      </c>
      <c r="AL18" s="78">
        <f>[8]Supply_2023!AP180</f>
        <v>0</v>
      </c>
      <c r="AM18" s="78">
        <f>[8]Supply_2023!AQ180</f>
        <v>0</v>
      </c>
      <c r="AN18" s="78">
        <f>[8]Supply_2023!AR180</f>
        <v>0</v>
      </c>
      <c r="AO18" s="78">
        <f>[8]Supply_2023!AS180</f>
        <v>0</v>
      </c>
      <c r="AP18" s="78">
        <f>[8]Supply_2023!AT180</f>
        <v>0</v>
      </c>
      <c r="AQ18" s="78">
        <f>[8]Supply_2023!AU180</f>
        <v>0</v>
      </c>
      <c r="AR18" s="78">
        <f>[8]Supply_2023!AV180</f>
        <v>0</v>
      </c>
      <c r="AS18" s="78">
        <f>[8]Supply_2023!AW180</f>
        <v>0</v>
      </c>
      <c r="AT18" s="78">
        <f>[8]Supply_2023!AX180</f>
        <v>0</v>
      </c>
      <c r="AU18" s="78">
        <f>[8]Supply_2023!AY180+[8]Supply_2023!AZ180</f>
        <v>0</v>
      </c>
      <c r="AV18" s="78">
        <f>[8]Supply_2023!BA180</f>
        <v>0</v>
      </c>
      <c r="AW18" s="78">
        <f>[8]Supply_2023!BB180</f>
        <v>0</v>
      </c>
      <c r="AX18" s="78">
        <f>[8]Supply_2023!BC180</f>
        <v>0</v>
      </c>
      <c r="AY18" s="78">
        <f>[8]Supply_2023!BD180</f>
        <v>0</v>
      </c>
      <c r="AZ18" s="78">
        <f>[8]Supply_2023!BE180</f>
        <v>0</v>
      </c>
      <c r="BA18" s="78">
        <f>[8]Supply_2023!BF180</f>
        <v>0</v>
      </c>
      <c r="BB18" s="78">
        <f>[8]Supply_2023!BG180</f>
        <v>0</v>
      </c>
      <c r="BC18" s="78">
        <f>[8]Supply_2023!BH180</f>
        <v>0</v>
      </c>
      <c r="BD18" s="78">
        <f>[8]Supply_2023!BI180</f>
        <v>0</v>
      </c>
      <c r="BE18" s="78">
        <f>[8]Supply_2023!BJ180</f>
        <v>0</v>
      </c>
      <c r="BF18" s="78">
        <f>[8]Supply_2023!BK180</f>
        <v>0</v>
      </c>
      <c r="BG18" s="78">
        <f>[8]Supply_2023!BL180</f>
        <v>0</v>
      </c>
      <c r="BH18" s="78">
        <f>[8]Supply_2023!BM180</f>
        <v>0</v>
      </c>
      <c r="BI18" s="78">
        <f>[8]Supply_2023!BN180</f>
        <v>0</v>
      </c>
      <c r="BJ18" s="78">
        <f>[8]Supply_2023!BO180</f>
        <v>0</v>
      </c>
      <c r="BK18" s="78">
        <f>[8]Supply_2023!BP180</f>
        <v>0</v>
      </c>
      <c r="BL18" s="78">
        <f>[8]Supply_2023!BQ180</f>
        <v>0</v>
      </c>
      <c r="BM18" s="78">
        <f>[8]Supply_2023!BR180</f>
        <v>0</v>
      </c>
      <c r="BN18" s="78">
        <f>[8]Supply_2023!BS180</f>
        <v>0</v>
      </c>
      <c r="BO18" s="78">
        <f>[8]Supply_2023!BT180</f>
        <v>0</v>
      </c>
      <c r="BP18" s="120">
        <f t="shared" si="0"/>
        <v>10881.833163836949</v>
      </c>
      <c r="BQ18" s="78">
        <f>[8]Supply_2023!BV180</f>
        <v>14022.715150201153</v>
      </c>
      <c r="BR18" s="120">
        <f t="shared" si="1"/>
        <v>24904.548314038104</v>
      </c>
      <c r="BS18" s="78">
        <f>[8]Supply_2023!BY180</f>
        <v>5634.6773737242365</v>
      </c>
      <c r="BT18" s="78">
        <f>[8]Supply_2023!BX180</f>
        <v>2752.7436002229729</v>
      </c>
      <c r="BU18" s="122">
        <f t="shared" si="2"/>
        <v>33291.96928798531</v>
      </c>
      <c r="BV18" s="83">
        <f>BU18-[8]Supply_2023!BZ180</f>
        <v>0</v>
      </c>
      <c r="BX18" s="83"/>
    </row>
    <row r="19" spans="1:76">
      <c r="A19" s="31" t="s">
        <v>414</v>
      </c>
      <c r="B19" s="124" t="s">
        <v>333</v>
      </c>
      <c r="C19" s="101" t="s">
        <v>127</v>
      </c>
      <c r="D19" s="78">
        <f>[8]Supply_2023!H181</f>
        <v>0</v>
      </c>
      <c r="E19" s="78">
        <f>[8]Supply_2023!I181</f>
        <v>0</v>
      </c>
      <c r="F19" s="78">
        <f>[8]Supply_2023!J181</f>
        <v>0</v>
      </c>
      <c r="G19" s="78">
        <f>[8]Supply_2023!K181</f>
        <v>0</v>
      </c>
      <c r="H19" s="78">
        <f>[8]Supply_2023!L181</f>
        <v>0</v>
      </c>
      <c r="I19" s="78">
        <f>[8]Supply_2023!M181</f>
        <v>0</v>
      </c>
      <c r="J19" s="78">
        <f>[8]Supply_2023!N181</f>
        <v>0</v>
      </c>
      <c r="K19" s="78">
        <f>[8]Supply_2023!O181</f>
        <v>0</v>
      </c>
      <c r="L19" s="78">
        <f>[8]Supply_2023!P181</f>
        <v>6293.1514719346424</v>
      </c>
      <c r="M19" s="78">
        <f>[8]Supply_2023!Q181</f>
        <v>0</v>
      </c>
      <c r="N19" s="78">
        <f>[8]Supply_2023!R181</f>
        <v>0</v>
      </c>
      <c r="O19" s="78">
        <f>[8]Supply_2023!S181</f>
        <v>0</v>
      </c>
      <c r="P19" s="78">
        <f>[8]Supply_2023!T181</f>
        <v>0</v>
      </c>
      <c r="Q19" s="78">
        <f>[8]Supply_2023!U181</f>
        <v>0</v>
      </c>
      <c r="R19" s="78">
        <f>[8]Supply_2023!V181</f>
        <v>0</v>
      </c>
      <c r="S19" s="78">
        <f>[8]Supply_2023!W181</f>
        <v>0</v>
      </c>
      <c r="T19" s="78">
        <f>[8]Supply_2023!X181</f>
        <v>0</v>
      </c>
      <c r="U19" s="78">
        <f>[8]Supply_2023!Y181</f>
        <v>0</v>
      </c>
      <c r="V19" s="78">
        <f>[8]Supply_2023!Z181</f>
        <v>0</v>
      </c>
      <c r="W19" s="78">
        <f>[8]Supply_2023!AA181</f>
        <v>0</v>
      </c>
      <c r="X19" s="78">
        <f>[8]Supply_2023!AB181</f>
        <v>0</v>
      </c>
      <c r="Y19" s="78">
        <f>[8]Supply_2023!AC181</f>
        <v>0</v>
      </c>
      <c r="Z19" s="78">
        <f>[8]Supply_2023!AD181</f>
        <v>0</v>
      </c>
      <c r="AA19" s="78">
        <f>[8]Supply_2023!AE181</f>
        <v>0</v>
      </c>
      <c r="AB19" s="78">
        <f>[8]Supply_2023!AF181</f>
        <v>0</v>
      </c>
      <c r="AC19" s="78">
        <f>[8]Supply_2023!AG181</f>
        <v>0</v>
      </c>
      <c r="AD19" s="78">
        <f>[8]Supply_2023!AH181</f>
        <v>0</v>
      </c>
      <c r="AE19" s="78">
        <f>[8]Supply_2023!AI181</f>
        <v>0</v>
      </c>
      <c r="AF19" s="78">
        <f>[8]Supply_2023!AJ181</f>
        <v>0</v>
      </c>
      <c r="AG19" s="78">
        <f>[8]Supply_2023!AK181</f>
        <v>0</v>
      </c>
      <c r="AH19" s="78">
        <f>[8]Supply_2023!AL181</f>
        <v>0</v>
      </c>
      <c r="AI19" s="78">
        <f>[8]Supply_2023!AM181</f>
        <v>0</v>
      </c>
      <c r="AJ19" s="78">
        <f>[8]Supply_2023!AN181</f>
        <v>0</v>
      </c>
      <c r="AK19" s="78">
        <f>[8]Supply_2023!AO181</f>
        <v>0</v>
      </c>
      <c r="AL19" s="78">
        <f>[8]Supply_2023!AP181</f>
        <v>0</v>
      </c>
      <c r="AM19" s="78">
        <f>[8]Supply_2023!AQ181</f>
        <v>0</v>
      </c>
      <c r="AN19" s="78">
        <f>[8]Supply_2023!AR181</f>
        <v>0</v>
      </c>
      <c r="AO19" s="78">
        <f>[8]Supply_2023!AS181</f>
        <v>0</v>
      </c>
      <c r="AP19" s="78">
        <f>[8]Supply_2023!AT181</f>
        <v>126.56836013060847</v>
      </c>
      <c r="AQ19" s="78">
        <f>[8]Supply_2023!AU181</f>
        <v>0</v>
      </c>
      <c r="AR19" s="78">
        <f>[8]Supply_2023!AV181</f>
        <v>0</v>
      </c>
      <c r="AS19" s="78">
        <f>[8]Supply_2023!AW181</f>
        <v>0</v>
      </c>
      <c r="AT19" s="78">
        <f>[8]Supply_2023!AX181</f>
        <v>0</v>
      </c>
      <c r="AU19" s="78">
        <f>[8]Supply_2023!AY181+[8]Supply_2023!AZ181</f>
        <v>0</v>
      </c>
      <c r="AV19" s="78">
        <f>[8]Supply_2023!BA181</f>
        <v>0</v>
      </c>
      <c r="AW19" s="78">
        <f>[8]Supply_2023!BB181</f>
        <v>0</v>
      </c>
      <c r="AX19" s="78">
        <f>[8]Supply_2023!BC181</f>
        <v>1.4643636580100896</v>
      </c>
      <c r="AY19" s="78">
        <f>[8]Supply_2023!BD181</f>
        <v>0</v>
      </c>
      <c r="AZ19" s="78">
        <f>[8]Supply_2023!BE181</f>
        <v>0</v>
      </c>
      <c r="BA19" s="78">
        <f>[8]Supply_2023!BF181</f>
        <v>0</v>
      </c>
      <c r="BB19" s="78">
        <f>[8]Supply_2023!BG181</f>
        <v>0</v>
      </c>
      <c r="BC19" s="78">
        <f>[8]Supply_2023!BH181</f>
        <v>0</v>
      </c>
      <c r="BD19" s="78">
        <f>[8]Supply_2023!BI181</f>
        <v>0</v>
      </c>
      <c r="BE19" s="78">
        <f>[8]Supply_2023!BJ181</f>
        <v>11.492150640540324</v>
      </c>
      <c r="BF19" s="78">
        <f>[8]Supply_2023!BK181</f>
        <v>0.28469177303968951</v>
      </c>
      <c r="BG19" s="78">
        <f>[8]Supply_2023!BL181</f>
        <v>0.24246060765605135</v>
      </c>
      <c r="BH19" s="78">
        <f>[8]Supply_2023!BM181</f>
        <v>0</v>
      </c>
      <c r="BI19" s="78">
        <f>[8]Supply_2023!BN181</f>
        <v>0</v>
      </c>
      <c r="BJ19" s="78">
        <f>[8]Supply_2023!BO181</f>
        <v>0</v>
      </c>
      <c r="BK19" s="78">
        <f>[8]Supply_2023!BP181</f>
        <v>0</v>
      </c>
      <c r="BL19" s="78">
        <f>[8]Supply_2023!BQ181</f>
        <v>0</v>
      </c>
      <c r="BM19" s="78">
        <f>[8]Supply_2023!BR181</f>
        <v>0</v>
      </c>
      <c r="BN19" s="78">
        <f>[8]Supply_2023!BS181</f>
        <v>0</v>
      </c>
      <c r="BO19" s="78">
        <f>[8]Supply_2023!BT181</f>
        <v>0</v>
      </c>
      <c r="BP19" s="120">
        <f t="shared" si="0"/>
        <v>6433.2034987444958</v>
      </c>
      <c r="BQ19" s="78">
        <f>[8]Supply_2023!BV181</f>
        <v>18.511750880593013</v>
      </c>
      <c r="BR19" s="120">
        <f t="shared" si="1"/>
        <v>6451.7152496250892</v>
      </c>
      <c r="BS19" s="78">
        <f>[8]Supply_2023!BY181</f>
        <v>793.82960138040937</v>
      </c>
      <c r="BT19" s="78">
        <f>[8]Supply_2023!BX181</f>
        <v>264.08273994945557</v>
      </c>
      <c r="BU19" s="122">
        <f t="shared" si="2"/>
        <v>7509.627590954954</v>
      </c>
      <c r="BV19" s="83">
        <f>BU19-[8]Supply_2023!BZ181</f>
        <v>0</v>
      </c>
      <c r="BX19" s="83"/>
    </row>
    <row r="20" spans="1:76">
      <c r="A20" s="31" t="s">
        <v>415</v>
      </c>
      <c r="B20" s="124" t="s">
        <v>360</v>
      </c>
      <c r="C20" s="101" t="s">
        <v>128</v>
      </c>
      <c r="D20" s="78">
        <f>[8]Supply_2023!H182</f>
        <v>0</v>
      </c>
      <c r="E20" s="78">
        <f>[8]Supply_2023!I182</f>
        <v>0</v>
      </c>
      <c r="F20" s="78">
        <f>[8]Supply_2023!J182</f>
        <v>0</v>
      </c>
      <c r="G20" s="78">
        <f>[8]Supply_2023!K182</f>
        <v>0</v>
      </c>
      <c r="H20" s="78">
        <f>[8]Supply_2023!L182</f>
        <v>53.39869103421173</v>
      </c>
      <c r="I20" s="78">
        <f>[8]Supply_2023!M182</f>
        <v>0</v>
      </c>
      <c r="J20" s="78">
        <f>[8]Supply_2023!N182</f>
        <v>0</v>
      </c>
      <c r="K20" s="78">
        <f>[8]Supply_2023!O182</f>
        <v>0</v>
      </c>
      <c r="L20" s="78">
        <f>[8]Supply_2023!P182</f>
        <v>0</v>
      </c>
      <c r="M20" s="78">
        <f>[8]Supply_2023!Q182</f>
        <v>2384.4794714359746</v>
      </c>
      <c r="N20" s="78">
        <f>[8]Supply_2023!R182</f>
        <v>0</v>
      </c>
      <c r="O20" s="78">
        <f>[8]Supply_2023!S182</f>
        <v>0</v>
      </c>
      <c r="P20" s="78">
        <f>[8]Supply_2023!T182</f>
        <v>0</v>
      </c>
      <c r="Q20" s="78">
        <f>[8]Supply_2023!U182</f>
        <v>0</v>
      </c>
      <c r="R20" s="78">
        <f>[8]Supply_2023!V182</f>
        <v>0</v>
      </c>
      <c r="S20" s="78">
        <f>[8]Supply_2023!W182</f>
        <v>0</v>
      </c>
      <c r="T20" s="78">
        <f>[8]Supply_2023!X182</f>
        <v>0</v>
      </c>
      <c r="U20" s="78">
        <f>[8]Supply_2023!Y182</f>
        <v>0</v>
      </c>
      <c r="V20" s="78">
        <f>[8]Supply_2023!Z182</f>
        <v>0</v>
      </c>
      <c r="W20" s="78">
        <f>[8]Supply_2023!AA182</f>
        <v>0</v>
      </c>
      <c r="X20" s="78">
        <f>[8]Supply_2023!AB182</f>
        <v>0</v>
      </c>
      <c r="Y20" s="78">
        <f>[8]Supply_2023!AC182</f>
        <v>0</v>
      </c>
      <c r="Z20" s="78">
        <f>[8]Supply_2023!AD182</f>
        <v>0</v>
      </c>
      <c r="AA20" s="78">
        <f>[8]Supply_2023!AE182</f>
        <v>0</v>
      </c>
      <c r="AB20" s="78">
        <f>[8]Supply_2023!AF182</f>
        <v>0</v>
      </c>
      <c r="AC20" s="78">
        <f>[8]Supply_2023!AG182</f>
        <v>0</v>
      </c>
      <c r="AD20" s="78">
        <f>[8]Supply_2023!AH182</f>
        <v>0</v>
      </c>
      <c r="AE20" s="78">
        <f>[8]Supply_2023!AI182</f>
        <v>0</v>
      </c>
      <c r="AF20" s="78">
        <f>[8]Supply_2023!AJ182</f>
        <v>162.95984754673108</v>
      </c>
      <c r="AG20" s="78">
        <f>[8]Supply_2023!AK182</f>
        <v>0</v>
      </c>
      <c r="AH20" s="78">
        <f>[8]Supply_2023!AL182</f>
        <v>0</v>
      </c>
      <c r="AI20" s="78">
        <f>[8]Supply_2023!AM182</f>
        <v>0</v>
      </c>
      <c r="AJ20" s="78">
        <f>[8]Supply_2023!AN182</f>
        <v>0</v>
      </c>
      <c r="AK20" s="78">
        <f>[8]Supply_2023!AO182</f>
        <v>0</v>
      </c>
      <c r="AL20" s="78">
        <f>[8]Supply_2023!AP182</f>
        <v>0</v>
      </c>
      <c r="AM20" s="78">
        <f>[8]Supply_2023!AQ182</f>
        <v>0</v>
      </c>
      <c r="AN20" s="78">
        <f>[8]Supply_2023!AR182</f>
        <v>0</v>
      </c>
      <c r="AO20" s="78">
        <f>[8]Supply_2023!AS182</f>
        <v>0</v>
      </c>
      <c r="AP20" s="78">
        <f>[8]Supply_2023!AT182</f>
        <v>0</v>
      </c>
      <c r="AQ20" s="78">
        <f>[8]Supply_2023!AU182</f>
        <v>0</v>
      </c>
      <c r="AR20" s="78">
        <f>[8]Supply_2023!AV182</f>
        <v>0</v>
      </c>
      <c r="AS20" s="78">
        <f>[8]Supply_2023!AW182</f>
        <v>0</v>
      </c>
      <c r="AT20" s="78">
        <f>[8]Supply_2023!AX182</f>
        <v>0</v>
      </c>
      <c r="AU20" s="78">
        <f>[8]Supply_2023!AY182+[8]Supply_2023!AZ182</f>
        <v>0</v>
      </c>
      <c r="AV20" s="78">
        <f>[8]Supply_2023!BA182</f>
        <v>0</v>
      </c>
      <c r="AW20" s="78">
        <f>[8]Supply_2023!BB182</f>
        <v>0</v>
      </c>
      <c r="AX20" s="78">
        <f>[8]Supply_2023!BC182</f>
        <v>0</v>
      </c>
      <c r="AY20" s="78">
        <f>[8]Supply_2023!BD182</f>
        <v>0</v>
      </c>
      <c r="AZ20" s="78">
        <f>[8]Supply_2023!BE182</f>
        <v>0</v>
      </c>
      <c r="BA20" s="78">
        <f>[8]Supply_2023!BF182</f>
        <v>0</v>
      </c>
      <c r="BB20" s="78">
        <f>[8]Supply_2023!BG182</f>
        <v>0</v>
      </c>
      <c r="BC20" s="78">
        <f>[8]Supply_2023!BH182</f>
        <v>0</v>
      </c>
      <c r="BD20" s="78">
        <f>[8]Supply_2023!BI182</f>
        <v>0</v>
      </c>
      <c r="BE20" s="78">
        <f>[8]Supply_2023!BJ182</f>
        <v>0</v>
      </c>
      <c r="BF20" s="78">
        <f>[8]Supply_2023!BK182</f>
        <v>0</v>
      </c>
      <c r="BG20" s="78">
        <f>[8]Supply_2023!BL182</f>
        <v>0</v>
      </c>
      <c r="BH20" s="78">
        <f>[8]Supply_2023!BM182</f>
        <v>0</v>
      </c>
      <c r="BI20" s="78">
        <f>[8]Supply_2023!BN182</f>
        <v>0</v>
      </c>
      <c r="BJ20" s="78">
        <f>[8]Supply_2023!BO182</f>
        <v>0</v>
      </c>
      <c r="BK20" s="78">
        <f>[8]Supply_2023!BP182</f>
        <v>0</v>
      </c>
      <c r="BL20" s="78">
        <f>[8]Supply_2023!BQ182</f>
        <v>0</v>
      </c>
      <c r="BM20" s="78">
        <f>[8]Supply_2023!BR182</f>
        <v>0</v>
      </c>
      <c r="BN20" s="78">
        <f>[8]Supply_2023!BS182</f>
        <v>0</v>
      </c>
      <c r="BO20" s="78">
        <f>[8]Supply_2023!BT182</f>
        <v>0</v>
      </c>
      <c r="BP20" s="120">
        <f t="shared" si="0"/>
        <v>2600.8380100169175</v>
      </c>
      <c r="BQ20" s="78">
        <f>[8]Supply_2023!BV182</f>
        <v>60660.327752669895</v>
      </c>
      <c r="BR20" s="120">
        <f t="shared" si="1"/>
        <v>63261.165762686811</v>
      </c>
      <c r="BS20" s="78">
        <f>[8]Supply_2023!BY182</f>
        <v>21681.677514913674</v>
      </c>
      <c r="BT20" s="78">
        <f>[8]Supply_2023!BX182</f>
        <v>47650.582430669492</v>
      </c>
      <c r="BU20" s="122">
        <f t="shared" si="2"/>
        <v>132593.42570826999</v>
      </c>
      <c r="BV20" s="83">
        <f>BU20-[8]Supply_2023!BZ182</f>
        <v>0</v>
      </c>
      <c r="BX20" s="83"/>
    </row>
    <row r="21" spans="1:76">
      <c r="A21" s="31" t="s">
        <v>416</v>
      </c>
      <c r="B21" s="124" t="s">
        <v>334</v>
      </c>
      <c r="C21" s="101" t="s">
        <v>129</v>
      </c>
      <c r="D21" s="78">
        <f>[8]Supply_2023!H183</f>
        <v>0</v>
      </c>
      <c r="E21" s="78">
        <f>[8]Supply_2023!I183</f>
        <v>0</v>
      </c>
      <c r="F21" s="78">
        <f>[8]Supply_2023!J183</f>
        <v>0</v>
      </c>
      <c r="G21" s="78">
        <f>[8]Supply_2023!K183</f>
        <v>189.46241738486717</v>
      </c>
      <c r="H21" s="78">
        <f>[8]Supply_2023!L183</f>
        <v>0</v>
      </c>
      <c r="I21" s="78">
        <f>[8]Supply_2023!M183</f>
        <v>0</v>
      </c>
      <c r="J21" s="78">
        <f>[8]Supply_2023!N183</f>
        <v>72.886130821001998</v>
      </c>
      <c r="K21" s="78">
        <f>[8]Supply_2023!O183</f>
        <v>1.4317914849755096</v>
      </c>
      <c r="L21" s="78">
        <f>[8]Supply_2023!P183</f>
        <v>62.414489851026104</v>
      </c>
      <c r="M21" s="78">
        <f>[8]Supply_2023!Q183</f>
        <v>0</v>
      </c>
      <c r="N21" s="78">
        <f>[8]Supply_2023!R183</f>
        <v>4803.4624681884243</v>
      </c>
      <c r="O21" s="78">
        <f>[8]Supply_2023!S183</f>
        <v>3.9661947052457096</v>
      </c>
      <c r="P21" s="78">
        <f>[8]Supply_2023!T183</f>
        <v>283.64280527470066</v>
      </c>
      <c r="Q21" s="78">
        <f>[8]Supply_2023!U183</f>
        <v>632.22591263714048</v>
      </c>
      <c r="R21" s="78">
        <f>[8]Supply_2023!V183</f>
        <v>0</v>
      </c>
      <c r="S21" s="78">
        <f>[8]Supply_2023!W183</f>
        <v>54.156410503435687</v>
      </c>
      <c r="T21" s="78">
        <f>[8]Supply_2023!X183</f>
        <v>0</v>
      </c>
      <c r="U21" s="78">
        <f>[8]Supply_2023!Y183</f>
        <v>0</v>
      </c>
      <c r="V21" s="78">
        <f>[8]Supply_2023!Z183</f>
        <v>0</v>
      </c>
      <c r="W21" s="78">
        <f>[8]Supply_2023!AA183</f>
        <v>0</v>
      </c>
      <c r="X21" s="78">
        <f>[8]Supply_2023!AB183</f>
        <v>0</v>
      </c>
      <c r="Y21" s="78">
        <f>[8]Supply_2023!AC183</f>
        <v>0</v>
      </c>
      <c r="Z21" s="78">
        <f>[8]Supply_2023!AD183</f>
        <v>0</v>
      </c>
      <c r="AA21" s="78">
        <f>[8]Supply_2023!AE183</f>
        <v>0</v>
      </c>
      <c r="AB21" s="78">
        <f>[8]Supply_2023!AF183</f>
        <v>0</v>
      </c>
      <c r="AC21" s="78">
        <f>[8]Supply_2023!AG183</f>
        <v>0</v>
      </c>
      <c r="AD21" s="78">
        <f>[8]Supply_2023!AH183</f>
        <v>0</v>
      </c>
      <c r="AE21" s="78">
        <f>[8]Supply_2023!AI183</f>
        <v>0</v>
      </c>
      <c r="AF21" s="78">
        <f>[8]Supply_2023!AJ183</f>
        <v>0</v>
      </c>
      <c r="AG21" s="78">
        <f>[8]Supply_2023!AK183</f>
        <v>0</v>
      </c>
      <c r="AH21" s="78">
        <f>[8]Supply_2023!AL183</f>
        <v>0</v>
      </c>
      <c r="AI21" s="78">
        <f>[8]Supply_2023!AM183</f>
        <v>0</v>
      </c>
      <c r="AJ21" s="78">
        <f>[8]Supply_2023!AN183</f>
        <v>0</v>
      </c>
      <c r="AK21" s="78">
        <f>[8]Supply_2023!AO183</f>
        <v>0</v>
      </c>
      <c r="AL21" s="78">
        <f>[8]Supply_2023!AP183</f>
        <v>0</v>
      </c>
      <c r="AM21" s="78">
        <f>[8]Supply_2023!AQ183</f>
        <v>0</v>
      </c>
      <c r="AN21" s="78">
        <f>[8]Supply_2023!AR183</f>
        <v>0</v>
      </c>
      <c r="AO21" s="78">
        <f>[8]Supply_2023!AS183</f>
        <v>0</v>
      </c>
      <c r="AP21" s="78">
        <f>[8]Supply_2023!AT183</f>
        <v>0</v>
      </c>
      <c r="AQ21" s="78">
        <f>[8]Supply_2023!AU183</f>
        <v>0</v>
      </c>
      <c r="AR21" s="78">
        <f>[8]Supply_2023!AV183</f>
        <v>0</v>
      </c>
      <c r="AS21" s="78">
        <f>[8]Supply_2023!AW183</f>
        <v>0</v>
      </c>
      <c r="AT21" s="78">
        <f>[8]Supply_2023!AX183</f>
        <v>0</v>
      </c>
      <c r="AU21" s="78">
        <f>[8]Supply_2023!AY183+[8]Supply_2023!AZ183</f>
        <v>0</v>
      </c>
      <c r="AV21" s="78">
        <f>[8]Supply_2023!BA183</f>
        <v>0</v>
      </c>
      <c r="AW21" s="78">
        <f>[8]Supply_2023!BB183</f>
        <v>0</v>
      </c>
      <c r="AX21" s="78">
        <f>[8]Supply_2023!BC183</f>
        <v>0</v>
      </c>
      <c r="AY21" s="78">
        <f>[8]Supply_2023!BD183</f>
        <v>0</v>
      </c>
      <c r="AZ21" s="78">
        <f>[8]Supply_2023!BE183</f>
        <v>0</v>
      </c>
      <c r="BA21" s="78">
        <f>[8]Supply_2023!BF183</f>
        <v>0</v>
      </c>
      <c r="BB21" s="78">
        <f>[8]Supply_2023!BG183</f>
        <v>0</v>
      </c>
      <c r="BC21" s="78">
        <f>[8]Supply_2023!BH183</f>
        <v>0</v>
      </c>
      <c r="BD21" s="78">
        <f>[8]Supply_2023!BI183</f>
        <v>0</v>
      </c>
      <c r="BE21" s="78">
        <f>[8]Supply_2023!BJ183</f>
        <v>0</v>
      </c>
      <c r="BF21" s="78">
        <f>[8]Supply_2023!BK183</f>
        <v>0</v>
      </c>
      <c r="BG21" s="78">
        <f>[8]Supply_2023!BL183</f>
        <v>0</v>
      </c>
      <c r="BH21" s="78">
        <f>[8]Supply_2023!BM183</f>
        <v>0</v>
      </c>
      <c r="BI21" s="78">
        <f>[8]Supply_2023!BN183</f>
        <v>0</v>
      </c>
      <c r="BJ21" s="78">
        <f>[8]Supply_2023!BO183</f>
        <v>0</v>
      </c>
      <c r="BK21" s="78">
        <f>[8]Supply_2023!BP183</f>
        <v>0</v>
      </c>
      <c r="BL21" s="78">
        <f>[8]Supply_2023!BQ183</f>
        <v>0</v>
      </c>
      <c r="BM21" s="78">
        <f>[8]Supply_2023!BR183</f>
        <v>0</v>
      </c>
      <c r="BN21" s="78">
        <f>[8]Supply_2023!BS183</f>
        <v>0</v>
      </c>
      <c r="BO21" s="78">
        <f>[8]Supply_2023!BT183</f>
        <v>0</v>
      </c>
      <c r="BP21" s="120">
        <f t="shared" si="0"/>
        <v>6103.6486208508177</v>
      </c>
      <c r="BQ21" s="78">
        <f>[8]Supply_2023!BV183</f>
        <v>57793.842610355678</v>
      </c>
      <c r="BR21" s="120">
        <f t="shared" si="1"/>
        <v>63897.491231206499</v>
      </c>
      <c r="BS21" s="78">
        <f>[8]Supply_2023!BY183</f>
        <v>23191.120224452228</v>
      </c>
      <c r="BT21" s="78">
        <f>[8]Supply_2023!BX183</f>
        <v>13575.230115738963</v>
      </c>
      <c r="BU21" s="122">
        <f t="shared" si="2"/>
        <v>100663.84157139769</v>
      </c>
      <c r="BV21" s="83">
        <f>BU21-[8]Supply_2023!BZ183</f>
        <v>0</v>
      </c>
      <c r="BX21" s="83"/>
    </row>
    <row r="22" spans="1:76">
      <c r="A22" s="31" t="s">
        <v>417</v>
      </c>
      <c r="B22" s="124" t="s">
        <v>361</v>
      </c>
      <c r="C22" s="101" t="s">
        <v>130</v>
      </c>
      <c r="D22" s="78">
        <f>[8]Supply_2023!H184</f>
        <v>0</v>
      </c>
      <c r="E22" s="78">
        <f>[8]Supply_2023!I184</f>
        <v>0</v>
      </c>
      <c r="F22" s="78">
        <f>[8]Supply_2023!J184</f>
        <v>0</v>
      </c>
      <c r="G22" s="78">
        <f>[8]Supply_2023!K184</f>
        <v>0</v>
      </c>
      <c r="H22" s="78">
        <f>[8]Supply_2023!L184</f>
        <v>0</v>
      </c>
      <c r="I22" s="78">
        <f>[8]Supply_2023!M184</f>
        <v>0</v>
      </c>
      <c r="J22" s="78">
        <f>[8]Supply_2023!N184</f>
        <v>0</v>
      </c>
      <c r="K22" s="78">
        <f>[8]Supply_2023!O184</f>
        <v>0</v>
      </c>
      <c r="L22" s="78">
        <f>[8]Supply_2023!P184</f>
        <v>0</v>
      </c>
      <c r="M22" s="78">
        <f>[8]Supply_2023!Q184</f>
        <v>0</v>
      </c>
      <c r="N22" s="78">
        <f>[8]Supply_2023!R184</f>
        <v>0</v>
      </c>
      <c r="O22" s="78">
        <f>[8]Supply_2023!S184</f>
        <v>4598.7599215282507</v>
      </c>
      <c r="P22" s="78">
        <f>[8]Supply_2023!T184</f>
        <v>0</v>
      </c>
      <c r="Q22" s="78">
        <f>[8]Supply_2023!U184</f>
        <v>0</v>
      </c>
      <c r="R22" s="78">
        <f>[8]Supply_2023!V184</f>
        <v>0</v>
      </c>
      <c r="S22" s="78">
        <f>[8]Supply_2023!W184</f>
        <v>0</v>
      </c>
      <c r="T22" s="78">
        <f>[8]Supply_2023!X184</f>
        <v>0</v>
      </c>
      <c r="U22" s="78">
        <f>[8]Supply_2023!Y184</f>
        <v>0</v>
      </c>
      <c r="V22" s="78">
        <f>[8]Supply_2023!Z184</f>
        <v>0</v>
      </c>
      <c r="W22" s="78">
        <f>[8]Supply_2023!AA184</f>
        <v>0</v>
      </c>
      <c r="X22" s="78">
        <f>[8]Supply_2023!AB184</f>
        <v>0</v>
      </c>
      <c r="Y22" s="78">
        <f>[8]Supply_2023!AC184</f>
        <v>0</v>
      </c>
      <c r="Z22" s="78">
        <f>[8]Supply_2023!AD184</f>
        <v>0</v>
      </c>
      <c r="AA22" s="78">
        <f>[8]Supply_2023!AE184</f>
        <v>0</v>
      </c>
      <c r="AB22" s="78">
        <f>[8]Supply_2023!AF184</f>
        <v>0</v>
      </c>
      <c r="AC22" s="78">
        <f>[8]Supply_2023!AG184</f>
        <v>0</v>
      </c>
      <c r="AD22" s="78">
        <f>[8]Supply_2023!AH184</f>
        <v>0</v>
      </c>
      <c r="AE22" s="78">
        <f>[8]Supply_2023!AI184</f>
        <v>0</v>
      </c>
      <c r="AF22" s="78">
        <f>[8]Supply_2023!AJ184</f>
        <v>0</v>
      </c>
      <c r="AG22" s="78">
        <f>[8]Supply_2023!AK184</f>
        <v>0</v>
      </c>
      <c r="AH22" s="78">
        <f>[8]Supply_2023!AL184</f>
        <v>0</v>
      </c>
      <c r="AI22" s="78">
        <f>[8]Supply_2023!AM184</f>
        <v>0</v>
      </c>
      <c r="AJ22" s="78">
        <f>[8]Supply_2023!AN184</f>
        <v>0</v>
      </c>
      <c r="AK22" s="78">
        <f>[8]Supply_2023!AO184</f>
        <v>0</v>
      </c>
      <c r="AL22" s="78">
        <f>[8]Supply_2023!AP184</f>
        <v>0</v>
      </c>
      <c r="AM22" s="78">
        <f>[8]Supply_2023!AQ184</f>
        <v>0</v>
      </c>
      <c r="AN22" s="78">
        <f>[8]Supply_2023!AR184</f>
        <v>0</v>
      </c>
      <c r="AO22" s="78">
        <f>[8]Supply_2023!AS184</f>
        <v>0</v>
      </c>
      <c r="AP22" s="78">
        <f>[8]Supply_2023!AT184</f>
        <v>0</v>
      </c>
      <c r="AQ22" s="78">
        <f>[8]Supply_2023!AU184</f>
        <v>0</v>
      </c>
      <c r="AR22" s="78">
        <f>[8]Supply_2023!AV184</f>
        <v>0</v>
      </c>
      <c r="AS22" s="78">
        <f>[8]Supply_2023!AW184</f>
        <v>0</v>
      </c>
      <c r="AT22" s="78">
        <f>[8]Supply_2023!AX184</f>
        <v>0</v>
      </c>
      <c r="AU22" s="78">
        <f>[8]Supply_2023!AY184+[8]Supply_2023!AZ184</f>
        <v>0</v>
      </c>
      <c r="AV22" s="78">
        <f>[8]Supply_2023!BA184</f>
        <v>0</v>
      </c>
      <c r="AW22" s="78">
        <f>[8]Supply_2023!BB184</f>
        <v>0</v>
      </c>
      <c r="AX22" s="78">
        <f>[8]Supply_2023!BC184</f>
        <v>0</v>
      </c>
      <c r="AY22" s="78">
        <f>[8]Supply_2023!BD184</f>
        <v>0</v>
      </c>
      <c r="AZ22" s="78">
        <f>[8]Supply_2023!BE184</f>
        <v>0</v>
      </c>
      <c r="BA22" s="78">
        <f>[8]Supply_2023!BF184</f>
        <v>0</v>
      </c>
      <c r="BB22" s="78">
        <f>[8]Supply_2023!BG184</f>
        <v>0</v>
      </c>
      <c r="BC22" s="78">
        <f>[8]Supply_2023!BH184</f>
        <v>0</v>
      </c>
      <c r="BD22" s="78">
        <f>[8]Supply_2023!BI184</f>
        <v>0</v>
      </c>
      <c r="BE22" s="78">
        <f>[8]Supply_2023!BJ184</f>
        <v>0</v>
      </c>
      <c r="BF22" s="78">
        <f>[8]Supply_2023!BK184</f>
        <v>0</v>
      </c>
      <c r="BG22" s="78">
        <f>[8]Supply_2023!BL184</f>
        <v>0</v>
      </c>
      <c r="BH22" s="78">
        <f>[8]Supply_2023!BM184</f>
        <v>0</v>
      </c>
      <c r="BI22" s="78">
        <f>[8]Supply_2023!BN184</f>
        <v>0</v>
      </c>
      <c r="BJ22" s="78">
        <f>[8]Supply_2023!BO184</f>
        <v>0</v>
      </c>
      <c r="BK22" s="78">
        <f>[8]Supply_2023!BP184</f>
        <v>0</v>
      </c>
      <c r="BL22" s="78">
        <f>[8]Supply_2023!BQ184</f>
        <v>0</v>
      </c>
      <c r="BM22" s="78">
        <f>[8]Supply_2023!BR184</f>
        <v>0</v>
      </c>
      <c r="BN22" s="78">
        <f>[8]Supply_2023!BS184</f>
        <v>0</v>
      </c>
      <c r="BO22" s="78">
        <f>[8]Supply_2023!BT184</f>
        <v>0</v>
      </c>
      <c r="BP22" s="120">
        <f t="shared" si="0"/>
        <v>4598.7599215282507</v>
      </c>
      <c r="BQ22" s="78">
        <f>[8]Supply_2023!BV184</f>
        <v>22217.635503594629</v>
      </c>
      <c r="BR22" s="120">
        <f t="shared" si="1"/>
        <v>26816.395425122879</v>
      </c>
      <c r="BS22" s="78">
        <f>[8]Supply_2023!BY184</f>
        <v>13537.85870219788</v>
      </c>
      <c r="BT22" s="78">
        <f>[8]Supply_2023!BX184</f>
        <v>3812.9433497412028</v>
      </c>
      <c r="BU22" s="122">
        <f t="shared" si="2"/>
        <v>44167.197477061964</v>
      </c>
      <c r="BV22" s="83">
        <f>BU22-[8]Supply_2023!BZ184</f>
        <v>0</v>
      </c>
      <c r="BX22" s="83"/>
    </row>
    <row r="23" spans="1:76">
      <c r="A23" s="31" t="s">
        <v>418</v>
      </c>
      <c r="B23" s="124" t="s">
        <v>335</v>
      </c>
      <c r="C23" s="101" t="s">
        <v>131</v>
      </c>
      <c r="D23" s="78">
        <f>[8]Supply_2023!H185</f>
        <v>0</v>
      </c>
      <c r="E23" s="78">
        <f>[8]Supply_2023!I185</f>
        <v>0</v>
      </c>
      <c r="F23" s="78">
        <f>[8]Supply_2023!J185</f>
        <v>0</v>
      </c>
      <c r="G23" s="78">
        <f>[8]Supply_2023!K185</f>
        <v>0</v>
      </c>
      <c r="H23" s="78">
        <f>[8]Supply_2023!L185</f>
        <v>1.0780115528518512</v>
      </c>
      <c r="I23" s="78">
        <f>[8]Supply_2023!M185</f>
        <v>219.78693400615538</v>
      </c>
      <c r="J23" s="78">
        <f>[8]Supply_2023!N185</f>
        <v>21.378687206826353</v>
      </c>
      <c r="K23" s="78">
        <f>[8]Supply_2023!O185</f>
        <v>13.111996253608471</v>
      </c>
      <c r="L23" s="78">
        <f>[8]Supply_2023!P185</f>
        <v>138.13218706770516</v>
      </c>
      <c r="M23" s="78">
        <f>[8]Supply_2023!Q185</f>
        <v>0</v>
      </c>
      <c r="N23" s="78">
        <f>[8]Supply_2023!R185</f>
        <v>214.81024299608427</v>
      </c>
      <c r="O23" s="78">
        <f>[8]Supply_2023!S185</f>
        <v>0</v>
      </c>
      <c r="P23" s="78">
        <f>[8]Supply_2023!T185</f>
        <v>7047.9553875825877</v>
      </c>
      <c r="Q23" s="78">
        <f>[8]Supply_2023!U185</f>
        <v>17.031879893297297</v>
      </c>
      <c r="R23" s="78">
        <f>[8]Supply_2023!V185</f>
        <v>0</v>
      </c>
      <c r="S23" s="78">
        <f>[8]Supply_2023!W185</f>
        <v>295.6617310222631</v>
      </c>
      <c r="T23" s="78">
        <f>[8]Supply_2023!X185</f>
        <v>0</v>
      </c>
      <c r="U23" s="78">
        <f>[8]Supply_2023!Y185</f>
        <v>0</v>
      </c>
      <c r="V23" s="78">
        <f>[8]Supply_2023!Z185</f>
        <v>115.61901794275124</v>
      </c>
      <c r="W23" s="78">
        <f>[8]Supply_2023!AA185</f>
        <v>0</v>
      </c>
      <c r="X23" s="78">
        <f>[8]Supply_2023!AB185</f>
        <v>2.4675120596271918</v>
      </c>
      <c r="Y23" s="78">
        <f>[8]Supply_2023!AC185</f>
        <v>370.68021792230667</v>
      </c>
      <c r="Z23" s="78">
        <f>[8]Supply_2023!AD185</f>
        <v>60.208520193356541</v>
      </c>
      <c r="AA23" s="78">
        <f>[8]Supply_2023!AE185</f>
        <v>0</v>
      </c>
      <c r="AB23" s="78">
        <f>[8]Supply_2023!AF185</f>
        <v>0</v>
      </c>
      <c r="AC23" s="78">
        <f>[8]Supply_2023!AG185</f>
        <v>175.02252386908293</v>
      </c>
      <c r="AD23" s="78">
        <f>[8]Supply_2023!AH185</f>
        <v>0</v>
      </c>
      <c r="AE23" s="78">
        <f>[8]Supply_2023!AI185</f>
        <v>0</v>
      </c>
      <c r="AF23" s="78">
        <f>[8]Supply_2023!AJ185</f>
        <v>0</v>
      </c>
      <c r="AG23" s="78">
        <f>[8]Supply_2023!AK185</f>
        <v>0</v>
      </c>
      <c r="AH23" s="78">
        <f>[8]Supply_2023!AL185</f>
        <v>0</v>
      </c>
      <c r="AI23" s="78">
        <f>[8]Supply_2023!AM185</f>
        <v>0</v>
      </c>
      <c r="AJ23" s="78">
        <f>[8]Supply_2023!AN185</f>
        <v>0</v>
      </c>
      <c r="AK23" s="78">
        <f>[8]Supply_2023!AO185</f>
        <v>0</v>
      </c>
      <c r="AL23" s="78">
        <f>[8]Supply_2023!AP185</f>
        <v>0</v>
      </c>
      <c r="AM23" s="78">
        <f>[8]Supply_2023!AQ185</f>
        <v>0</v>
      </c>
      <c r="AN23" s="78">
        <f>[8]Supply_2023!AR185</f>
        <v>0</v>
      </c>
      <c r="AO23" s="78">
        <f>[8]Supply_2023!AS185</f>
        <v>0</v>
      </c>
      <c r="AP23" s="78">
        <f>[8]Supply_2023!AT185</f>
        <v>0</v>
      </c>
      <c r="AQ23" s="78">
        <f>[8]Supply_2023!AU185</f>
        <v>0</v>
      </c>
      <c r="AR23" s="78">
        <f>[8]Supply_2023!AV185</f>
        <v>0</v>
      </c>
      <c r="AS23" s="78">
        <f>[8]Supply_2023!AW185</f>
        <v>0</v>
      </c>
      <c r="AT23" s="78">
        <f>[8]Supply_2023!AX185</f>
        <v>0</v>
      </c>
      <c r="AU23" s="78">
        <f>[8]Supply_2023!AY185+[8]Supply_2023!AZ185</f>
        <v>0</v>
      </c>
      <c r="AV23" s="78">
        <f>[8]Supply_2023!BA185</f>
        <v>0</v>
      </c>
      <c r="AW23" s="78">
        <f>[8]Supply_2023!BB185</f>
        <v>0</v>
      </c>
      <c r="AX23" s="78">
        <f>[8]Supply_2023!BC185</f>
        <v>0</v>
      </c>
      <c r="AY23" s="78">
        <f>[8]Supply_2023!BD185</f>
        <v>0</v>
      </c>
      <c r="AZ23" s="78">
        <f>[8]Supply_2023!BE185</f>
        <v>0</v>
      </c>
      <c r="BA23" s="78">
        <f>[8]Supply_2023!BF185</f>
        <v>0</v>
      </c>
      <c r="BB23" s="78">
        <f>[8]Supply_2023!BG185</f>
        <v>0</v>
      </c>
      <c r="BC23" s="78">
        <f>[8]Supply_2023!BH185</f>
        <v>0</v>
      </c>
      <c r="BD23" s="78">
        <f>[8]Supply_2023!BI185</f>
        <v>0</v>
      </c>
      <c r="BE23" s="78">
        <f>[8]Supply_2023!BJ185</f>
        <v>0</v>
      </c>
      <c r="BF23" s="78">
        <f>[8]Supply_2023!BK185</f>
        <v>0</v>
      </c>
      <c r="BG23" s="78">
        <f>[8]Supply_2023!BL185</f>
        <v>0</v>
      </c>
      <c r="BH23" s="78">
        <f>[8]Supply_2023!BM185</f>
        <v>0</v>
      </c>
      <c r="BI23" s="78">
        <f>[8]Supply_2023!BN185</f>
        <v>0</v>
      </c>
      <c r="BJ23" s="78">
        <f>[8]Supply_2023!BO185</f>
        <v>0</v>
      </c>
      <c r="BK23" s="78">
        <f>[8]Supply_2023!BP185</f>
        <v>0</v>
      </c>
      <c r="BL23" s="78">
        <f>[8]Supply_2023!BQ185</f>
        <v>0</v>
      </c>
      <c r="BM23" s="78">
        <f>[8]Supply_2023!BR185</f>
        <v>0</v>
      </c>
      <c r="BN23" s="78">
        <f>[8]Supply_2023!BS185</f>
        <v>0</v>
      </c>
      <c r="BO23" s="78">
        <f>[8]Supply_2023!BT185</f>
        <v>0</v>
      </c>
      <c r="BP23" s="120">
        <f t="shared" si="0"/>
        <v>8692.9448495685047</v>
      </c>
      <c r="BQ23" s="78">
        <f>[8]Supply_2023!BV185</f>
        <v>25213.698771810083</v>
      </c>
      <c r="BR23" s="120">
        <f t="shared" si="1"/>
        <v>33906.643621378586</v>
      </c>
      <c r="BS23" s="78">
        <f>[8]Supply_2023!BY185</f>
        <v>9647.0984425972038</v>
      </c>
      <c r="BT23" s="78">
        <f>[8]Supply_2023!BX185</f>
        <v>5476.8564411986672</v>
      </c>
      <c r="BU23" s="122">
        <f t="shared" si="2"/>
        <v>49030.598505174457</v>
      </c>
      <c r="BV23" s="83">
        <f>BU23-[8]Supply_2023!BZ185</f>
        <v>0</v>
      </c>
      <c r="BX23" s="83"/>
    </row>
    <row r="24" spans="1:76">
      <c r="A24" s="31" t="s">
        <v>419</v>
      </c>
      <c r="B24" s="124" t="s">
        <v>336</v>
      </c>
      <c r="C24" s="101" t="s">
        <v>132</v>
      </c>
      <c r="D24" s="78">
        <f>[8]Supply_2023!H186</f>
        <v>0</v>
      </c>
      <c r="E24" s="78">
        <f>[8]Supply_2023!I186</f>
        <v>0</v>
      </c>
      <c r="F24" s="78">
        <f>[8]Supply_2023!J186</f>
        <v>0</v>
      </c>
      <c r="G24" s="78">
        <f>[8]Supply_2023!K186</f>
        <v>891.12269138262593</v>
      </c>
      <c r="H24" s="78">
        <f>[8]Supply_2023!L186</f>
        <v>0</v>
      </c>
      <c r="I24" s="78">
        <f>[8]Supply_2023!M186</f>
        <v>1.2721211493940714</v>
      </c>
      <c r="J24" s="78">
        <f>[8]Supply_2023!N186</f>
        <v>6.9959611282172265</v>
      </c>
      <c r="K24" s="78">
        <f>[8]Supply_2023!O186</f>
        <v>0</v>
      </c>
      <c r="L24" s="78">
        <f>[8]Supply_2023!P186</f>
        <v>0</v>
      </c>
      <c r="M24" s="78">
        <f>[8]Supply_2023!Q186</f>
        <v>0</v>
      </c>
      <c r="N24" s="78">
        <f>[8]Supply_2023!R186</f>
        <v>420.19289430997168</v>
      </c>
      <c r="O24" s="78">
        <f>[8]Supply_2023!S186</f>
        <v>0</v>
      </c>
      <c r="P24" s="78">
        <f>[8]Supply_2023!T186</f>
        <v>43.409964822168192</v>
      </c>
      <c r="Q24" s="78">
        <f>[8]Supply_2023!U186</f>
        <v>53062.974205033177</v>
      </c>
      <c r="R24" s="78">
        <f>[8]Supply_2023!V186</f>
        <v>27.996954236370129</v>
      </c>
      <c r="S24" s="78">
        <f>[8]Supply_2023!W186</f>
        <v>486.13904043193537</v>
      </c>
      <c r="T24" s="78">
        <f>[8]Supply_2023!X186</f>
        <v>0</v>
      </c>
      <c r="U24" s="78">
        <f>[8]Supply_2023!Y186</f>
        <v>0</v>
      </c>
      <c r="V24" s="78">
        <f>[8]Supply_2023!Z186</f>
        <v>0</v>
      </c>
      <c r="W24" s="78">
        <f>[8]Supply_2023!AA186</f>
        <v>0</v>
      </c>
      <c r="X24" s="78">
        <f>[8]Supply_2023!AB186</f>
        <v>0</v>
      </c>
      <c r="Y24" s="78">
        <f>[8]Supply_2023!AC186</f>
        <v>40.374441926341959</v>
      </c>
      <c r="Z24" s="78">
        <f>[8]Supply_2023!AD186</f>
        <v>6.7242119369540365</v>
      </c>
      <c r="AA24" s="78">
        <f>[8]Supply_2023!AE186</f>
        <v>0</v>
      </c>
      <c r="AB24" s="78">
        <f>[8]Supply_2023!AF186</f>
        <v>0</v>
      </c>
      <c r="AC24" s="78">
        <f>[8]Supply_2023!AG186</f>
        <v>0</v>
      </c>
      <c r="AD24" s="78">
        <f>[8]Supply_2023!AH186</f>
        <v>0</v>
      </c>
      <c r="AE24" s="78">
        <f>[8]Supply_2023!AI186</f>
        <v>0</v>
      </c>
      <c r="AF24" s="78">
        <f>[8]Supply_2023!AJ186</f>
        <v>7.5972998398804554</v>
      </c>
      <c r="AG24" s="78">
        <f>[8]Supply_2023!AK186</f>
        <v>3.298817983060482</v>
      </c>
      <c r="AH24" s="78">
        <f>[8]Supply_2023!AL186</f>
        <v>0</v>
      </c>
      <c r="AI24" s="78">
        <f>[8]Supply_2023!AM186</f>
        <v>0</v>
      </c>
      <c r="AJ24" s="78">
        <f>[8]Supply_2023!AN186</f>
        <v>0</v>
      </c>
      <c r="AK24" s="78">
        <f>[8]Supply_2023!AO186</f>
        <v>0</v>
      </c>
      <c r="AL24" s="78">
        <f>[8]Supply_2023!AP186</f>
        <v>0</v>
      </c>
      <c r="AM24" s="78">
        <f>[8]Supply_2023!AQ186</f>
        <v>0</v>
      </c>
      <c r="AN24" s="78">
        <f>[8]Supply_2023!AR186</f>
        <v>0</v>
      </c>
      <c r="AO24" s="78">
        <f>[8]Supply_2023!AS186</f>
        <v>0</v>
      </c>
      <c r="AP24" s="78">
        <f>[8]Supply_2023!AT186</f>
        <v>0</v>
      </c>
      <c r="AQ24" s="78">
        <f>[8]Supply_2023!AU186</f>
        <v>0</v>
      </c>
      <c r="AR24" s="78">
        <f>[8]Supply_2023!AV186</f>
        <v>0</v>
      </c>
      <c r="AS24" s="78">
        <f>[8]Supply_2023!AW186</f>
        <v>0</v>
      </c>
      <c r="AT24" s="78">
        <f>[8]Supply_2023!AX186</f>
        <v>0</v>
      </c>
      <c r="AU24" s="78">
        <f>[8]Supply_2023!AY186+[8]Supply_2023!AZ186</f>
        <v>0</v>
      </c>
      <c r="AV24" s="78">
        <f>[8]Supply_2023!BA186</f>
        <v>0</v>
      </c>
      <c r="AW24" s="78">
        <f>[8]Supply_2023!BB186</f>
        <v>0</v>
      </c>
      <c r="AX24" s="78">
        <f>[8]Supply_2023!BC186</f>
        <v>0</v>
      </c>
      <c r="AY24" s="78">
        <f>[8]Supply_2023!BD186</f>
        <v>0</v>
      </c>
      <c r="AZ24" s="78">
        <f>[8]Supply_2023!BE186</f>
        <v>0</v>
      </c>
      <c r="BA24" s="78">
        <f>[8]Supply_2023!BF186</f>
        <v>0</v>
      </c>
      <c r="BB24" s="78">
        <f>[8]Supply_2023!BG186</f>
        <v>0</v>
      </c>
      <c r="BC24" s="78">
        <f>[8]Supply_2023!BH186</f>
        <v>0</v>
      </c>
      <c r="BD24" s="78">
        <f>[8]Supply_2023!BI186</f>
        <v>0</v>
      </c>
      <c r="BE24" s="78">
        <f>[8]Supply_2023!BJ186</f>
        <v>0</v>
      </c>
      <c r="BF24" s="78">
        <f>[8]Supply_2023!BK186</f>
        <v>0</v>
      </c>
      <c r="BG24" s="78">
        <f>[8]Supply_2023!BL186</f>
        <v>0</v>
      </c>
      <c r="BH24" s="78">
        <f>[8]Supply_2023!BM186</f>
        <v>0</v>
      </c>
      <c r="BI24" s="78">
        <f>[8]Supply_2023!BN186</f>
        <v>0</v>
      </c>
      <c r="BJ24" s="78">
        <f>[8]Supply_2023!BO186</f>
        <v>0</v>
      </c>
      <c r="BK24" s="78">
        <f>[8]Supply_2023!BP186</f>
        <v>0</v>
      </c>
      <c r="BL24" s="78">
        <f>[8]Supply_2023!BQ186</f>
        <v>0</v>
      </c>
      <c r="BM24" s="78">
        <f>[8]Supply_2023!BR186</f>
        <v>0</v>
      </c>
      <c r="BN24" s="78">
        <f>[8]Supply_2023!BS186</f>
        <v>0</v>
      </c>
      <c r="BO24" s="78">
        <f>[8]Supply_2023!BT186</f>
        <v>0</v>
      </c>
      <c r="BP24" s="120">
        <f t="shared" si="0"/>
        <v>54998.098604180086</v>
      </c>
      <c r="BQ24" s="78">
        <f>[8]Supply_2023!BV186</f>
        <v>21590.769417027135</v>
      </c>
      <c r="BR24" s="120">
        <f t="shared" si="1"/>
        <v>76588.868021207221</v>
      </c>
      <c r="BS24" s="78">
        <f>[8]Supply_2023!BY186</f>
        <v>21755.196688219319</v>
      </c>
      <c r="BT24" s="78">
        <f>[8]Supply_2023!BX186</f>
        <v>5962.2688535505677</v>
      </c>
      <c r="BU24" s="122">
        <f t="shared" si="2"/>
        <v>104306.33356297712</v>
      </c>
      <c r="BV24" s="83">
        <f>BU24-[8]Supply_2023!BZ186</f>
        <v>0</v>
      </c>
      <c r="BX24" s="83"/>
    </row>
    <row r="25" spans="1:76">
      <c r="A25" s="31" t="s">
        <v>420</v>
      </c>
      <c r="B25" s="124" t="s">
        <v>362</v>
      </c>
      <c r="C25" s="101" t="s">
        <v>133</v>
      </c>
      <c r="D25" s="78">
        <f>[8]Supply_2023!H187</f>
        <v>0</v>
      </c>
      <c r="E25" s="78">
        <f>[8]Supply_2023!I187</f>
        <v>0</v>
      </c>
      <c r="F25" s="78">
        <f>[8]Supply_2023!J187</f>
        <v>0</v>
      </c>
      <c r="G25" s="78">
        <f>[8]Supply_2023!K187</f>
        <v>2287.0007075456947</v>
      </c>
      <c r="H25" s="78">
        <f>[8]Supply_2023!L187</f>
        <v>0</v>
      </c>
      <c r="I25" s="78">
        <f>[8]Supply_2023!M187</f>
        <v>0</v>
      </c>
      <c r="J25" s="78">
        <f>[8]Supply_2023!N187</f>
        <v>403.24656940916242</v>
      </c>
      <c r="K25" s="78">
        <f>[8]Supply_2023!O187</f>
        <v>0</v>
      </c>
      <c r="L25" s="78">
        <f>[8]Supply_2023!P187</f>
        <v>0</v>
      </c>
      <c r="M25" s="78">
        <f>[8]Supply_2023!Q187</f>
        <v>0</v>
      </c>
      <c r="N25" s="78">
        <f>[8]Supply_2023!R187</f>
        <v>0</v>
      </c>
      <c r="O25" s="78">
        <f>[8]Supply_2023!S187</f>
        <v>0</v>
      </c>
      <c r="P25" s="78">
        <f>[8]Supply_2023!T187</f>
        <v>1.5783154234331584</v>
      </c>
      <c r="Q25" s="78">
        <f>[8]Supply_2023!U187</f>
        <v>177.01192638842812</v>
      </c>
      <c r="R25" s="78">
        <f>[8]Supply_2023!V187</f>
        <v>28847.783788664743</v>
      </c>
      <c r="S25" s="78">
        <f>[8]Supply_2023!W187</f>
        <v>1393.0989080112738</v>
      </c>
      <c r="T25" s="78">
        <f>[8]Supply_2023!X187</f>
        <v>0</v>
      </c>
      <c r="U25" s="78">
        <f>[8]Supply_2023!Y187</f>
        <v>0</v>
      </c>
      <c r="V25" s="78">
        <f>[8]Supply_2023!Z187</f>
        <v>0</v>
      </c>
      <c r="W25" s="78">
        <f>[8]Supply_2023!AA187</f>
        <v>0</v>
      </c>
      <c r="X25" s="78">
        <f>[8]Supply_2023!AB187</f>
        <v>0</v>
      </c>
      <c r="Y25" s="78">
        <f>[8]Supply_2023!AC187</f>
        <v>0</v>
      </c>
      <c r="Z25" s="78">
        <f>[8]Supply_2023!AD187</f>
        <v>88.213895014300888</v>
      </c>
      <c r="AA25" s="78">
        <f>[8]Supply_2023!AE187</f>
        <v>0</v>
      </c>
      <c r="AB25" s="78">
        <f>[8]Supply_2023!AF187</f>
        <v>0</v>
      </c>
      <c r="AC25" s="78">
        <f>[8]Supply_2023!AG187</f>
        <v>3407.4827414085671</v>
      </c>
      <c r="AD25" s="78">
        <f>[8]Supply_2023!AH187</f>
        <v>0</v>
      </c>
      <c r="AE25" s="78">
        <f>[8]Supply_2023!AI187</f>
        <v>0</v>
      </c>
      <c r="AF25" s="78">
        <f>[8]Supply_2023!AJ187</f>
        <v>0</v>
      </c>
      <c r="AG25" s="78">
        <f>[8]Supply_2023!AK187</f>
        <v>0</v>
      </c>
      <c r="AH25" s="78">
        <f>[8]Supply_2023!AL187</f>
        <v>0</v>
      </c>
      <c r="AI25" s="78">
        <f>[8]Supply_2023!AM187</f>
        <v>0</v>
      </c>
      <c r="AJ25" s="78">
        <f>[8]Supply_2023!AN187</f>
        <v>0</v>
      </c>
      <c r="AK25" s="78">
        <f>[8]Supply_2023!AO187</f>
        <v>0</v>
      </c>
      <c r="AL25" s="78">
        <f>[8]Supply_2023!AP187</f>
        <v>0</v>
      </c>
      <c r="AM25" s="78">
        <f>[8]Supply_2023!AQ187</f>
        <v>0</v>
      </c>
      <c r="AN25" s="78">
        <f>[8]Supply_2023!AR187</f>
        <v>0</v>
      </c>
      <c r="AO25" s="78">
        <f>[8]Supply_2023!AS187</f>
        <v>0</v>
      </c>
      <c r="AP25" s="78">
        <f>[8]Supply_2023!AT187</f>
        <v>0</v>
      </c>
      <c r="AQ25" s="78">
        <f>[8]Supply_2023!AU187</f>
        <v>0</v>
      </c>
      <c r="AR25" s="78">
        <f>[8]Supply_2023!AV187</f>
        <v>0</v>
      </c>
      <c r="AS25" s="78">
        <f>[8]Supply_2023!AW187</f>
        <v>0</v>
      </c>
      <c r="AT25" s="78">
        <f>[8]Supply_2023!AX187</f>
        <v>0</v>
      </c>
      <c r="AU25" s="78">
        <f>[8]Supply_2023!AY187+[8]Supply_2023!AZ187</f>
        <v>0</v>
      </c>
      <c r="AV25" s="78">
        <f>[8]Supply_2023!BA187</f>
        <v>0</v>
      </c>
      <c r="AW25" s="78">
        <f>[8]Supply_2023!BB187</f>
        <v>0</v>
      </c>
      <c r="AX25" s="78">
        <f>[8]Supply_2023!BC187</f>
        <v>0</v>
      </c>
      <c r="AY25" s="78">
        <f>[8]Supply_2023!BD187</f>
        <v>0</v>
      </c>
      <c r="AZ25" s="78">
        <f>[8]Supply_2023!BE187</f>
        <v>0</v>
      </c>
      <c r="BA25" s="78">
        <f>[8]Supply_2023!BF187</f>
        <v>0</v>
      </c>
      <c r="BB25" s="78">
        <f>[8]Supply_2023!BG187</f>
        <v>0</v>
      </c>
      <c r="BC25" s="78">
        <f>[8]Supply_2023!BH187</f>
        <v>0</v>
      </c>
      <c r="BD25" s="78">
        <f>[8]Supply_2023!BI187</f>
        <v>0</v>
      </c>
      <c r="BE25" s="78">
        <f>[8]Supply_2023!BJ187</f>
        <v>0</v>
      </c>
      <c r="BF25" s="78">
        <f>[8]Supply_2023!BK187</f>
        <v>0</v>
      </c>
      <c r="BG25" s="78">
        <f>[8]Supply_2023!BL187</f>
        <v>0</v>
      </c>
      <c r="BH25" s="78">
        <f>[8]Supply_2023!BM187</f>
        <v>0</v>
      </c>
      <c r="BI25" s="78">
        <f>[8]Supply_2023!BN187</f>
        <v>0</v>
      </c>
      <c r="BJ25" s="78">
        <f>[8]Supply_2023!BO187</f>
        <v>0</v>
      </c>
      <c r="BK25" s="78">
        <f>[8]Supply_2023!BP187</f>
        <v>0</v>
      </c>
      <c r="BL25" s="78">
        <f>[8]Supply_2023!BQ187</f>
        <v>0</v>
      </c>
      <c r="BM25" s="78">
        <f>[8]Supply_2023!BR187</f>
        <v>0</v>
      </c>
      <c r="BN25" s="78">
        <f>[8]Supply_2023!BS187</f>
        <v>0</v>
      </c>
      <c r="BO25" s="78">
        <f>[8]Supply_2023!BT187</f>
        <v>0</v>
      </c>
      <c r="BP25" s="120">
        <f t="shared" si="0"/>
        <v>36605.416851865601</v>
      </c>
      <c r="BQ25" s="78">
        <f>[8]Supply_2023!BV187</f>
        <v>53139.20195700301</v>
      </c>
      <c r="BR25" s="120">
        <f t="shared" si="1"/>
        <v>89744.618808868603</v>
      </c>
      <c r="BS25" s="78">
        <f>[8]Supply_2023!BY187</f>
        <v>18011.100110629228</v>
      </c>
      <c r="BT25" s="78">
        <f>[8]Supply_2023!BX187</f>
        <v>12933.962328141843</v>
      </c>
      <c r="BU25" s="122">
        <f t="shared" si="2"/>
        <v>120689.68124763967</v>
      </c>
      <c r="BV25" s="83">
        <f>BU25-[8]Supply_2023!BZ187</f>
        <v>0</v>
      </c>
      <c r="BX25" s="83"/>
    </row>
    <row r="26" spans="1:76">
      <c r="A26" s="31" t="s">
        <v>421</v>
      </c>
      <c r="B26" s="124" t="s">
        <v>337</v>
      </c>
      <c r="C26" s="101" t="s">
        <v>134</v>
      </c>
      <c r="D26" s="78">
        <f>[8]Supply_2023!H188</f>
        <v>0</v>
      </c>
      <c r="E26" s="78">
        <f>[8]Supply_2023!I188</f>
        <v>0</v>
      </c>
      <c r="F26" s="78">
        <f>[8]Supply_2023!J188</f>
        <v>0</v>
      </c>
      <c r="G26" s="78">
        <f>[8]Supply_2023!K188</f>
        <v>11.516391713078752</v>
      </c>
      <c r="H26" s="78">
        <f>[8]Supply_2023!L188</f>
        <v>0</v>
      </c>
      <c r="I26" s="78">
        <f>[8]Supply_2023!M188</f>
        <v>187.24079363642323</v>
      </c>
      <c r="J26" s="78">
        <f>[8]Supply_2023!N188</f>
        <v>0</v>
      </c>
      <c r="K26" s="78">
        <f>[8]Supply_2023!O188</f>
        <v>0</v>
      </c>
      <c r="L26" s="78">
        <f>[8]Supply_2023!P188</f>
        <v>5.068005955851099</v>
      </c>
      <c r="M26" s="78">
        <f>[8]Supply_2023!Q188</f>
        <v>0</v>
      </c>
      <c r="N26" s="78">
        <f>[8]Supply_2023!R188</f>
        <v>6.7752538119947934</v>
      </c>
      <c r="O26" s="78">
        <f>[8]Supply_2023!S188</f>
        <v>0</v>
      </c>
      <c r="P26" s="78">
        <f>[8]Supply_2023!T188</f>
        <v>37.164406950669942</v>
      </c>
      <c r="Q26" s="78">
        <f>[8]Supply_2023!U188</f>
        <v>8.3556311632836824</v>
      </c>
      <c r="R26" s="78">
        <f>[8]Supply_2023!V188</f>
        <v>1086.291964377627</v>
      </c>
      <c r="S26" s="78">
        <f>[8]Supply_2023!W188</f>
        <v>36758.219186979382</v>
      </c>
      <c r="T26" s="78">
        <f>[8]Supply_2023!X188</f>
        <v>0</v>
      </c>
      <c r="U26" s="78">
        <f>[8]Supply_2023!Y188</f>
        <v>10.229717544068166</v>
      </c>
      <c r="V26" s="78">
        <f>[8]Supply_2023!Z188</f>
        <v>49.489098999945483</v>
      </c>
      <c r="W26" s="78">
        <f>[8]Supply_2023!AA188</f>
        <v>0</v>
      </c>
      <c r="X26" s="78">
        <f>[8]Supply_2023!AB188</f>
        <v>0</v>
      </c>
      <c r="Y26" s="78">
        <f>[8]Supply_2023!AC188</f>
        <v>608.55520852119173</v>
      </c>
      <c r="Z26" s="78">
        <f>[8]Supply_2023!AD188</f>
        <v>561.67995426998596</v>
      </c>
      <c r="AA26" s="78">
        <f>[8]Supply_2023!AE188</f>
        <v>0</v>
      </c>
      <c r="AB26" s="78">
        <f>[8]Supply_2023!AF188</f>
        <v>0</v>
      </c>
      <c r="AC26" s="78">
        <f>[8]Supply_2023!AG188</f>
        <v>83.785067686739779</v>
      </c>
      <c r="AD26" s="78">
        <f>[8]Supply_2023!AH188</f>
        <v>0</v>
      </c>
      <c r="AE26" s="78">
        <f>[8]Supply_2023!AI188</f>
        <v>0</v>
      </c>
      <c r="AF26" s="78">
        <f>[8]Supply_2023!AJ188</f>
        <v>0</v>
      </c>
      <c r="AG26" s="78">
        <f>[8]Supply_2023!AK188</f>
        <v>0</v>
      </c>
      <c r="AH26" s="78">
        <f>[8]Supply_2023!AL188</f>
        <v>0</v>
      </c>
      <c r="AI26" s="78">
        <f>[8]Supply_2023!AM188</f>
        <v>0</v>
      </c>
      <c r="AJ26" s="78">
        <f>[8]Supply_2023!AN188</f>
        <v>0</v>
      </c>
      <c r="AK26" s="78">
        <f>[8]Supply_2023!AO188</f>
        <v>0</v>
      </c>
      <c r="AL26" s="78">
        <f>[8]Supply_2023!AP188</f>
        <v>0</v>
      </c>
      <c r="AM26" s="78">
        <f>[8]Supply_2023!AQ188</f>
        <v>0</v>
      </c>
      <c r="AN26" s="78">
        <f>[8]Supply_2023!AR188</f>
        <v>0</v>
      </c>
      <c r="AO26" s="78">
        <f>[8]Supply_2023!AS188</f>
        <v>0</v>
      </c>
      <c r="AP26" s="78">
        <f>[8]Supply_2023!AT188</f>
        <v>0</v>
      </c>
      <c r="AQ26" s="78">
        <f>[8]Supply_2023!AU188</f>
        <v>0</v>
      </c>
      <c r="AR26" s="78">
        <f>[8]Supply_2023!AV188</f>
        <v>0</v>
      </c>
      <c r="AS26" s="78">
        <f>[8]Supply_2023!AW188</f>
        <v>0</v>
      </c>
      <c r="AT26" s="78">
        <f>[8]Supply_2023!AX188</f>
        <v>0</v>
      </c>
      <c r="AU26" s="78">
        <f>[8]Supply_2023!AY188+[8]Supply_2023!AZ188</f>
        <v>0</v>
      </c>
      <c r="AV26" s="78">
        <f>[8]Supply_2023!BA188</f>
        <v>0</v>
      </c>
      <c r="AW26" s="78">
        <f>[8]Supply_2023!BB188</f>
        <v>0</v>
      </c>
      <c r="AX26" s="78">
        <f>[8]Supply_2023!BC188</f>
        <v>0</v>
      </c>
      <c r="AY26" s="78">
        <f>[8]Supply_2023!BD188</f>
        <v>0</v>
      </c>
      <c r="AZ26" s="78">
        <f>[8]Supply_2023!BE188</f>
        <v>0</v>
      </c>
      <c r="BA26" s="78">
        <f>[8]Supply_2023!BF188</f>
        <v>0</v>
      </c>
      <c r="BB26" s="78">
        <f>[8]Supply_2023!BG188</f>
        <v>0</v>
      </c>
      <c r="BC26" s="78">
        <f>[8]Supply_2023!BH188</f>
        <v>0</v>
      </c>
      <c r="BD26" s="78">
        <f>[8]Supply_2023!BI188</f>
        <v>0</v>
      </c>
      <c r="BE26" s="78">
        <f>[8]Supply_2023!BJ188</f>
        <v>0</v>
      </c>
      <c r="BF26" s="78">
        <f>[8]Supply_2023!BK188</f>
        <v>0</v>
      </c>
      <c r="BG26" s="78">
        <f>[8]Supply_2023!BL188</f>
        <v>0</v>
      </c>
      <c r="BH26" s="78">
        <f>[8]Supply_2023!BM188</f>
        <v>0</v>
      </c>
      <c r="BI26" s="78">
        <f>[8]Supply_2023!BN188</f>
        <v>0</v>
      </c>
      <c r="BJ26" s="78">
        <f>[8]Supply_2023!BO188</f>
        <v>0</v>
      </c>
      <c r="BK26" s="78">
        <f>[8]Supply_2023!BP188</f>
        <v>0</v>
      </c>
      <c r="BL26" s="78">
        <f>[8]Supply_2023!BQ188</f>
        <v>0</v>
      </c>
      <c r="BM26" s="78">
        <f>[8]Supply_2023!BR188</f>
        <v>0</v>
      </c>
      <c r="BN26" s="78">
        <f>[8]Supply_2023!BS188</f>
        <v>0</v>
      </c>
      <c r="BO26" s="78">
        <f>[8]Supply_2023!BT188</f>
        <v>0</v>
      </c>
      <c r="BP26" s="120">
        <f t="shared" si="0"/>
        <v>39414.370681610242</v>
      </c>
      <c r="BQ26" s="78">
        <f>[8]Supply_2023!BV188</f>
        <v>22531.755978931469</v>
      </c>
      <c r="BR26" s="120">
        <f t="shared" si="1"/>
        <v>61946.126660541711</v>
      </c>
      <c r="BS26" s="78">
        <f>[8]Supply_2023!BY188</f>
        <v>9634.2054758323466</v>
      </c>
      <c r="BT26" s="78">
        <f>[8]Supply_2023!BX188</f>
        <v>6974.8623181006024</v>
      </c>
      <c r="BU26" s="122">
        <f t="shared" si="2"/>
        <v>78555.194454474666</v>
      </c>
      <c r="BV26" s="83">
        <f>BU26-[8]Supply_2023!BZ188</f>
        <v>0</v>
      </c>
      <c r="BX26" s="83"/>
    </row>
    <row r="27" spans="1:76">
      <c r="A27" s="31" t="s">
        <v>422</v>
      </c>
      <c r="B27" s="124" t="s">
        <v>338</v>
      </c>
      <c r="C27" s="101" t="s">
        <v>135</v>
      </c>
      <c r="D27" s="78">
        <f>[8]Supply_2023!H189</f>
        <v>0</v>
      </c>
      <c r="E27" s="78">
        <f>[8]Supply_2023!I189</f>
        <v>0</v>
      </c>
      <c r="F27" s="78">
        <f>[8]Supply_2023!J189</f>
        <v>0</v>
      </c>
      <c r="G27" s="78">
        <f>[8]Supply_2023!K189</f>
        <v>0</v>
      </c>
      <c r="H27" s="78">
        <f>[8]Supply_2023!L189</f>
        <v>0</v>
      </c>
      <c r="I27" s="78">
        <f>[8]Supply_2023!M189</f>
        <v>0</v>
      </c>
      <c r="J27" s="78">
        <f>[8]Supply_2023!N189</f>
        <v>0</v>
      </c>
      <c r="K27" s="78">
        <f>[8]Supply_2023!O189</f>
        <v>0</v>
      </c>
      <c r="L27" s="78">
        <f>[8]Supply_2023!P189</f>
        <v>0</v>
      </c>
      <c r="M27" s="78">
        <f>[8]Supply_2023!Q189</f>
        <v>0</v>
      </c>
      <c r="N27" s="78">
        <f>[8]Supply_2023!R189</f>
        <v>0</v>
      </c>
      <c r="O27" s="78">
        <f>[8]Supply_2023!S189</f>
        <v>0</v>
      </c>
      <c r="P27" s="78">
        <f>[8]Supply_2023!T189</f>
        <v>0</v>
      </c>
      <c r="Q27" s="78">
        <f>[8]Supply_2023!U189</f>
        <v>69.574599200019378</v>
      </c>
      <c r="R27" s="78">
        <f>[8]Supply_2023!V189</f>
        <v>0</v>
      </c>
      <c r="S27" s="78">
        <f>[8]Supply_2023!W189</f>
        <v>0</v>
      </c>
      <c r="T27" s="78">
        <f>[8]Supply_2023!X189</f>
        <v>1013.775206386505</v>
      </c>
      <c r="U27" s="78">
        <f>[8]Supply_2023!Y189</f>
        <v>0</v>
      </c>
      <c r="V27" s="78">
        <f>[8]Supply_2023!Z189</f>
        <v>224.22758091192378</v>
      </c>
      <c r="W27" s="78">
        <f>[8]Supply_2023!AA189</f>
        <v>0</v>
      </c>
      <c r="X27" s="78">
        <f>[8]Supply_2023!AB189</f>
        <v>0</v>
      </c>
      <c r="Y27" s="78">
        <f>[8]Supply_2023!AC189</f>
        <v>0</v>
      </c>
      <c r="Z27" s="78">
        <f>[8]Supply_2023!AD189</f>
        <v>37.496511325415462</v>
      </c>
      <c r="AA27" s="78">
        <f>[8]Supply_2023!AE189</f>
        <v>0</v>
      </c>
      <c r="AB27" s="78">
        <f>[8]Supply_2023!AF189</f>
        <v>0</v>
      </c>
      <c r="AC27" s="78">
        <f>[8]Supply_2023!AG189</f>
        <v>0</v>
      </c>
      <c r="AD27" s="78">
        <f>[8]Supply_2023!AH189</f>
        <v>0</v>
      </c>
      <c r="AE27" s="78">
        <f>[8]Supply_2023!AI189</f>
        <v>0</v>
      </c>
      <c r="AF27" s="78">
        <f>[8]Supply_2023!AJ189</f>
        <v>0</v>
      </c>
      <c r="AG27" s="78">
        <f>[8]Supply_2023!AK189</f>
        <v>0</v>
      </c>
      <c r="AH27" s="78">
        <f>[8]Supply_2023!AL189</f>
        <v>0</v>
      </c>
      <c r="AI27" s="78">
        <f>[8]Supply_2023!AM189</f>
        <v>0</v>
      </c>
      <c r="AJ27" s="78">
        <f>[8]Supply_2023!AN189</f>
        <v>0</v>
      </c>
      <c r="AK27" s="78">
        <f>[8]Supply_2023!AO189</f>
        <v>0</v>
      </c>
      <c r="AL27" s="78">
        <f>[8]Supply_2023!AP189</f>
        <v>0</v>
      </c>
      <c r="AM27" s="78">
        <f>[8]Supply_2023!AQ189</f>
        <v>0</v>
      </c>
      <c r="AN27" s="78">
        <f>[8]Supply_2023!AR189</f>
        <v>0</v>
      </c>
      <c r="AO27" s="78">
        <f>[8]Supply_2023!AS189</f>
        <v>0</v>
      </c>
      <c r="AP27" s="78">
        <f>[8]Supply_2023!AT189</f>
        <v>0</v>
      </c>
      <c r="AQ27" s="78">
        <f>[8]Supply_2023!AU189</f>
        <v>0</v>
      </c>
      <c r="AR27" s="78">
        <f>[8]Supply_2023!AV189</f>
        <v>0</v>
      </c>
      <c r="AS27" s="78">
        <f>[8]Supply_2023!AW189</f>
        <v>0</v>
      </c>
      <c r="AT27" s="78">
        <f>[8]Supply_2023!AX189</f>
        <v>0</v>
      </c>
      <c r="AU27" s="78">
        <f>[8]Supply_2023!AY189+[8]Supply_2023!AZ189</f>
        <v>0</v>
      </c>
      <c r="AV27" s="78">
        <f>[8]Supply_2023!BA189</f>
        <v>0</v>
      </c>
      <c r="AW27" s="78">
        <f>[8]Supply_2023!BB189</f>
        <v>0</v>
      </c>
      <c r="AX27" s="78">
        <f>[8]Supply_2023!BC189</f>
        <v>0</v>
      </c>
      <c r="AY27" s="78">
        <f>[8]Supply_2023!BD189</f>
        <v>0</v>
      </c>
      <c r="AZ27" s="78">
        <f>[8]Supply_2023!BE189</f>
        <v>0</v>
      </c>
      <c r="BA27" s="78">
        <f>[8]Supply_2023!BF189</f>
        <v>0</v>
      </c>
      <c r="BB27" s="78">
        <f>[8]Supply_2023!BG189</f>
        <v>0</v>
      </c>
      <c r="BC27" s="78">
        <f>[8]Supply_2023!BH189</f>
        <v>0</v>
      </c>
      <c r="BD27" s="78">
        <f>[8]Supply_2023!BI189</f>
        <v>0</v>
      </c>
      <c r="BE27" s="78">
        <f>[8]Supply_2023!BJ189</f>
        <v>0</v>
      </c>
      <c r="BF27" s="78">
        <f>[8]Supply_2023!BK189</f>
        <v>0</v>
      </c>
      <c r="BG27" s="78">
        <f>[8]Supply_2023!BL189</f>
        <v>0</v>
      </c>
      <c r="BH27" s="78">
        <f>[8]Supply_2023!BM189</f>
        <v>0</v>
      </c>
      <c r="BI27" s="78">
        <f>[8]Supply_2023!BN189</f>
        <v>0</v>
      </c>
      <c r="BJ27" s="78">
        <f>[8]Supply_2023!BO189</f>
        <v>0</v>
      </c>
      <c r="BK27" s="78">
        <f>[8]Supply_2023!BP189</f>
        <v>0</v>
      </c>
      <c r="BL27" s="78">
        <f>[8]Supply_2023!BQ189</f>
        <v>0</v>
      </c>
      <c r="BM27" s="78">
        <f>[8]Supply_2023!BR189</f>
        <v>0</v>
      </c>
      <c r="BN27" s="78">
        <f>[8]Supply_2023!BS189</f>
        <v>0</v>
      </c>
      <c r="BO27" s="78">
        <f>[8]Supply_2023!BT189</f>
        <v>0</v>
      </c>
      <c r="BP27" s="120">
        <f t="shared" si="0"/>
        <v>1345.0738978238635</v>
      </c>
      <c r="BQ27" s="78">
        <f>[8]Supply_2023!BV189</f>
        <v>29394.609514066397</v>
      </c>
      <c r="BR27" s="120">
        <f t="shared" si="1"/>
        <v>30739.683411890259</v>
      </c>
      <c r="BS27" s="78">
        <f>[8]Supply_2023!BY189</f>
        <v>9806.0810335904353</v>
      </c>
      <c r="BT27" s="78">
        <f>[8]Supply_2023!BX189</f>
        <v>6738.3958191582142</v>
      </c>
      <c r="BU27" s="122">
        <f t="shared" si="2"/>
        <v>47284.160264638907</v>
      </c>
      <c r="BV27" s="83">
        <f>BU27-[8]Supply_2023!BZ189</f>
        <v>0</v>
      </c>
      <c r="BX27" s="83"/>
    </row>
    <row r="28" spans="1:76">
      <c r="A28" s="31" t="s">
        <v>423</v>
      </c>
      <c r="B28" s="124" t="s">
        <v>339</v>
      </c>
      <c r="C28" s="101" t="s">
        <v>136</v>
      </c>
      <c r="D28" s="78">
        <f>[8]Supply_2023!H190</f>
        <v>0</v>
      </c>
      <c r="E28" s="78">
        <f>[8]Supply_2023!I190</f>
        <v>0</v>
      </c>
      <c r="F28" s="78">
        <f>[8]Supply_2023!J190</f>
        <v>0</v>
      </c>
      <c r="G28" s="78">
        <f>[8]Supply_2023!K190</f>
        <v>0</v>
      </c>
      <c r="H28" s="78">
        <f>[8]Supply_2023!L190</f>
        <v>0</v>
      </c>
      <c r="I28" s="78">
        <f>[8]Supply_2023!M190</f>
        <v>0</v>
      </c>
      <c r="J28" s="78">
        <f>[8]Supply_2023!N190</f>
        <v>0</v>
      </c>
      <c r="K28" s="78">
        <f>[8]Supply_2023!O190</f>
        <v>0</v>
      </c>
      <c r="L28" s="78">
        <f>[8]Supply_2023!P190</f>
        <v>0</v>
      </c>
      <c r="M28" s="78">
        <f>[8]Supply_2023!Q190</f>
        <v>0</v>
      </c>
      <c r="N28" s="78">
        <f>[8]Supply_2023!R190</f>
        <v>96.991801916865654</v>
      </c>
      <c r="O28" s="78">
        <f>[8]Supply_2023!S190</f>
        <v>0</v>
      </c>
      <c r="P28" s="78">
        <f>[8]Supply_2023!T190</f>
        <v>0</v>
      </c>
      <c r="Q28" s="78">
        <f>[8]Supply_2023!U190</f>
        <v>0</v>
      </c>
      <c r="R28" s="78">
        <f>[8]Supply_2023!V190</f>
        <v>0</v>
      </c>
      <c r="S28" s="78">
        <f>[8]Supply_2023!W190</f>
        <v>259.60438645774713</v>
      </c>
      <c r="T28" s="78">
        <f>[8]Supply_2023!X190</f>
        <v>0</v>
      </c>
      <c r="U28" s="78">
        <f>[8]Supply_2023!Y190</f>
        <v>7624.4134543130049</v>
      </c>
      <c r="V28" s="78">
        <f>[8]Supply_2023!Z190</f>
        <v>125.33841034477911</v>
      </c>
      <c r="W28" s="78">
        <f>[8]Supply_2023!AA190</f>
        <v>0</v>
      </c>
      <c r="X28" s="78">
        <f>[8]Supply_2023!AB190</f>
        <v>0</v>
      </c>
      <c r="Y28" s="78">
        <f>[8]Supply_2023!AC190</f>
        <v>0</v>
      </c>
      <c r="Z28" s="78">
        <f>[8]Supply_2023!AD190</f>
        <v>11.511620864097495</v>
      </c>
      <c r="AA28" s="78">
        <f>[8]Supply_2023!AE190</f>
        <v>0</v>
      </c>
      <c r="AB28" s="78">
        <f>[8]Supply_2023!AF190</f>
        <v>0</v>
      </c>
      <c r="AC28" s="78">
        <f>[8]Supply_2023!AG190</f>
        <v>0</v>
      </c>
      <c r="AD28" s="78">
        <f>[8]Supply_2023!AH190</f>
        <v>0</v>
      </c>
      <c r="AE28" s="78">
        <f>[8]Supply_2023!AI190</f>
        <v>0</v>
      </c>
      <c r="AF28" s="78">
        <f>[8]Supply_2023!AJ190</f>
        <v>0</v>
      </c>
      <c r="AG28" s="78">
        <f>[8]Supply_2023!AK190</f>
        <v>0</v>
      </c>
      <c r="AH28" s="78">
        <f>[8]Supply_2023!AL190</f>
        <v>0</v>
      </c>
      <c r="AI28" s="78">
        <f>[8]Supply_2023!AM190</f>
        <v>0</v>
      </c>
      <c r="AJ28" s="78">
        <f>[8]Supply_2023!AN190</f>
        <v>0</v>
      </c>
      <c r="AK28" s="78">
        <f>[8]Supply_2023!AO190</f>
        <v>0</v>
      </c>
      <c r="AL28" s="78">
        <f>[8]Supply_2023!AP190</f>
        <v>0</v>
      </c>
      <c r="AM28" s="78">
        <f>[8]Supply_2023!AQ190</f>
        <v>0</v>
      </c>
      <c r="AN28" s="78">
        <f>[8]Supply_2023!AR190</f>
        <v>0</v>
      </c>
      <c r="AO28" s="78">
        <f>[8]Supply_2023!AS190</f>
        <v>0</v>
      </c>
      <c r="AP28" s="78">
        <f>[8]Supply_2023!AT190</f>
        <v>0</v>
      </c>
      <c r="AQ28" s="78">
        <f>[8]Supply_2023!AU190</f>
        <v>0</v>
      </c>
      <c r="AR28" s="78">
        <f>[8]Supply_2023!AV190</f>
        <v>0</v>
      </c>
      <c r="AS28" s="78">
        <f>[8]Supply_2023!AW190</f>
        <v>0</v>
      </c>
      <c r="AT28" s="78">
        <f>[8]Supply_2023!AX190</f>
        <v>0</v>
      </c>
      <c r="AU28" s="78">
        <f>[8]Supply_2023!AY190+[8]Supply_2023!AZ190</f>
        <v>0</v>
      </c>
      <c r="AV28" s="78">
        <f>[8]Supply_2023!BA190</f>
        <v>0</v>
      </c>
      <c r="AW28" s="78">
        <f>[8]Supply_2023!BB190</f>
        <v>0</v>
      </c>
      <c r="AX28" s="78">
        <f>[8]Supply_2023!BC190</f>
        <v>0</v>
      </c>
      <c r="AY28" s="78">
        <f>[8]Supply_2023!BD190</f>
        <v>0</v>
      </c>
      <c r="AZ28" s="78">
        <f>[8]Supply_2023!BE190</f>
        <v>0</v>
      </c>
      <c r="BA28" s="78">
        <f>[8]Supply_2023!BF190</f>
        <v>0</v>
      </c>
      <c r="BB28" s="78">
        <f>[8]Supply_2023!BG190</f>
        <v>0</v>
      </c>
      <c r="BC28" s="78">
        <f>[8]Supply_2023!BH190</f>
        <v>0</v>
      </c>
      <c r="BD28" s="78">
        <f>[8]Supply_2023!BI190</f>
        <v>0</v>
      </c>
      <c r="BE28" s="78">
        <f>[8]Supply_2023!BJ190</f>
        <v>0</v>
      </c>
      <c r="BF28" s="78">
        <f>[8]Supply_2023!BK190</f>
        <v>0</v>
      </c>
      <c r="BG28" s="78">
        <f>[8]Supply_2023!BL190</f>
        <v>0</v>
      </c>
      <c r="BH28" s="78">
        <f>[8]Supply_2023!BM190</f>
        <v>0</v>
      </c>
      <c r="BI28" s="78">
        <f>[8]Supply_2023!BN190</f>
        <v>0</v>
      </c>
      <c r="BJ28" s="78">
        <f>[8]Supply_2023!BO190</f>
        <v>0</v>
      </c>
      <c r="BK28" s="78">
        <f>[8]Supply_2023!BP190</f>
        <v>0</v>
      </c>
      <c r="BL28" s="78">
        <f>[8]Supply_2023!BQ190</f>
        <v>0</v>
      </c>
      <c r="BM28" s="78">
        <f>[8]Supply_2023!BR190</f>
        <v>0</v>
      </c>
      <c r="BN28" s="78">
        <f>[8]Supply_2023!BS190</f>
        <v>0</v>
      </c>
      <c r="BO28" s="78">
        <f>[8]Supply_2023!BT190</f>
        <v>0</v>
      </c>
      <c r="BP28" s="120">
        <f t="shared" si="0"/>
        <v>8117.8596738964943</v>
      </c>
      <c r="BQ28" s="78">
        <f>[8]Supply_2023!BV190</f>
        <v>40129.839108509324</v>
      </c>
      <c r="BR28" s="120">
        <f t="shared" si="1"/>
        <v>48247.698782405816</v>
      </c>
      <c r="BS28" s="78">
        <f>[8]Supply_2023!BY190</f>
        <v>14426.093419960464</v>
      </c>
      <c r="BT28" s="78">
        <f>[8]Supply_2023!BX190</f>
        <v>9021.2266158514922</v>
      </c>
      <c r="BU28" s="122">
        <f t="shared" si="2"/>
        <v>71695.018818217766</v>
      </c>
      <c r="BV28" s="83">
        <f>BU28-[8]Supply_2023!BZ190</f>
        <v>0</v>
      </c>
      <c r="BX28" s="83"/>
    </row>
    <row r="29" spans="1:76">
      <c r="A29" s="31" t="s">
        <v>424</v>
      </c>
      <c r="B29" s="124" t="s">
        <v>340</v>
      </c>
      <c r="C29" s="101" t="s">
        <v>137</v>
      </c>
      <c r="D29" s="78">
        <f>[8]Supply_2023!H191</f>
        <v>0</v>
      </c>
      <c r="E29" s="78">
        <f>[8]Supply_2023!I191</f>
        <v>0</v>
      </c>
      <c r="F29" s="78">
        <f>[8]Supply_2023!J191</f>
        <v>0</v>
      </c>
      <c r="G29" s="78">
        <f>[8]Supply_2023!K191</f>
        <v>0</v>
      </c>
      <c r="H29" s="78">
        <f>[8]Supply_2023!L191</f>
        <v>0</v>
      </c>
      <c r="I29" s="78">
        <f>[8]Supply_2023!M191</f>
        <v>0</v>
      </c>
      <c r="J29" s="78">
        <f>[8]Supply_2023!N191</f>
        <v>0</v>
      </c>
      <c r="K29" s="78">
        <f>[8]Supply_2023!O191</f>
        <v>0</v>
      </c>
      <c r="L29" s="78">
        <f>[8]Supply_2023!P191</f>
        <v>0</v>
      </c>
      <c r="M29" s="78">
        <f>[8]Supply_2023!Q191</f>
        <v>0</v>
      </c>
      <c r="N29" s="78">
        <f>[8]Supply_2023!R191</f>
        <v>30.975594355314083</v>
      </c>
      <c r="O29" s="78">
        <f>[8]Supply_2023!S191</f>
        <v>0</v>
      </c>
      <c r="P29" s="78">
        <f>[8]Supply_2023!T191</f>
        <v>0</v>
      </c>
      <c r="Q29" s="78">
        <f>[8]Supply_2023!U191</f>
        <v>2.7351539130607234</v>
      </c>
      <c r="R29" s="78">
        <f>[8]Supply_2023!V191</f>
        <v>11.518003318933824</v>
      </c>
      <c r="S29" s="78">
        <f>[8]Supply_2023!W191</f>
        <v>81.972649325594304</v>
      </c>
      <c r="T29" s="78">
        <f>[8]Supply_2023!X191</f>
        <v>0</v>
      </c>
      <c r="U29" s="78">
        <f>[8]Supply_2023!Y191</f>
        <v>274.67077524396461</v>
      </c>
      <c r="V29" s="78">
        <f>[8]Supply_2023!Z191</f>
        <v>1396.4181787540192</v>
      </c>
      <c r="W29" s="78">
        <f>[8]Supply_2023!AA191</f>
        <v>0</v>
      </c>
      <c r="X29" s="78">
        <f>[8]Supply_2023!AB191</f>
        <v>0</v>
      </c>
      <c r="Y29" s="78">
        <f>[8]Supply_2023!AC191</f>
        <v>229.10324185725088</v>
      </c>
      <c r="Z29" s="78">
        <f>[8]Supply_2023!AD191</f>
        <v>235.20808584773283</v>
      </c>
      <c r="AA29" s="78">
        <f>[8]Supply_2023!AE191</f>
        <v>0</v>
      </c>
      <c r="AB29" s="78">
        <f>[8]Supply_2023!AF191</f>
        <v>0</v>
      </c>
      <c r="AC29" s="78">
        <f>[8]Supply_2023!AG191</f>
        <v>13.072064394784423</v>
      </c>
      <c r="AD29" s="78">
        <f>[8]Supply_2023!AH191</f>
        <v>0</v>
      </c>
      <c r="AE29" s="78">
        <f>[8]Supply_2023!AI191</f>
        <v>0</v>
      </c>
      <c r="AF29" s="78">
        <f>[8]Supply_2023!AJ191</f>
        <v>0</v>
      </c>
      <c r="AG29" s="78">
        <f>[8]Supply_2023!AK191</f>
        <v>0</v>
      </c>
      <c r="AH29" s="78">
        <f>[8]Supply_2023!AL191</f>
        <v>0</v>
      </c>
      <c r="AI29" s="78">
        <f>[8]Supply_2023!AM191</f>
        <v>0</v>
      </c>
      <c r="AJ29" s="78">
        <f>[8]Supply_2023!AN191</f>
        <v>0</v>
      </c>
      <c r="AK29" s="78">
        <f>[8]Supply_2023!AO191</f>
        <v>0</v>
      </c>
      <c r="AL29" s="78">
        <f>[8]Supply_2023!AP191</f>
        <v>0</v>
      </c>
      <c r="AM29" s="78">
        <f>[8]Supply_2023!AQ191</f>
        <v>0</v>
      </c>
      <c r="AN29" s="78">
        <f>[8]Supply_2023!AR191</f>
        <v>0</v>
      </c>
      <c r="AO29" s="78">
        <f>[8]Supply_2023!AS191</f>
        <v>0</v>
      </c>
      <c r="AP29" s="78">
        <f>[8]Supply_2023!AT191</f>
        <v>0</v>
      </c>
      <c r="AQ29" s="78">
        <f>[8]Supply_2023!AU191</f>
        <v>0</v>
      </c>
      <c r="AR29" s="78">
        <f>[8]Supply_2023!AV191</f>
        <v>0</v>
      </c>
      <c r="AS29" s="78">
        <f>[8]Supply_2023!AW191</f>
        <v>0</v>
      </c>
      <c r="AT29" s="78">
        <f>[8]Supply_2023!AX191</f>
        <v>0</v>
      </c>
      <c r="AU29" s="78">
        <f>[8]Supply_2023!AY191+[8]Supply_2023!AZ191</f>
        <v>0</v>
      </c>
      <c r="AV29" s="78">
        <f>[8]Supply_2023!BA191</f>
        <v>0</v>
      </c>
      <c r="AW29" s="78">
        <f>[8]Supply_2023!BB191</f>
        <v>0</v>
      </c>
      <c r="AX29" s="78">
        <f>[8]Supply_2023!BC191</f>
        <v>0</v>
      </c>
      <c r="AY29" s="78">
        <f>[8]Supply_2023!BD191</f>
        <v>0</v>
      </c>
      <c r="AZ29" s="78">
        <f>[8]Supply_2023!BE191</f>
        <v>0</v>
      </c>
      <c r="BA29" s="78">
        <f>[8]Supply_2023!BF191</f>
        <v>0</v>
      </c>
      <c r="BB29" s="78">
        <f>[8]Supply_2023!BG191</f>
        <v>0</v>
      </c>
      <c r="BC29" s="78">
        <f>[8]Supply_2023!BH191</f>
        <v>0</v>
      </c>
      <c r="BD29" s="78">
        <f>[8]Supply_2023!BI191</f>
        <v>0</v>
      </c>
      <c r="BE29" s="78">
        <f>[8]Supply_2023!BJ191</f>
        <v>0</v>
      </c>
      <c r="BF29" s="78">
        <f>[8]Supply_2023!BK191</f>
        <v>0</v>
      </c>
      <c r="BG29" s="78">
        <f>[8]Supply_2023!BL191</f>
        <v>0</v>
      </c>
      <c r="BH29" s="78">
        <f>[8]Supply_2023!BM191</f>
        <v>0</v>
      </c>
      <c r="BI29" s="78">
        <f>[8]Supply_2023!BN191</f>
        <v>0</v>
      </c>
      <c r="BJ29" s="78">
        <f>[8]Supply_2023!BO191</f>
        <v>0</v>
      </c>
      <c r="BK29" s="78">
        <f>[8]Supply_2023!BP191</f>
        <v>0</v>
      </c>
      <c r="BL29" s="78">
        <f>[8]Supply_2023!BQ191</f>
        <v>0</v>
      </c>
      <c r="BM29" s="78">
        <f>[8]Supply_2023!BR191</f>
        <v>0</v>
      </c>
      <c r="BN29" s="78">
        <f>[8]Supply_2023!BS191</f>
        <v>0</v>
      </c>
      <c r="BO29" s="78">
        <f>[8]Supply_2023!BT191</f>
        <v>0</v>
      </c>
      <c r="BP29" s="120">
        <f t="shared" si="0"/>
        <v>2275.673747010655</v>
      </c>
      <c r="BQ29" s="78">
        <f>[8]Supply_2023!BV191</f>
        <v>41912.246744191994</v>
      </c>
      <c r="BR29" s="120">
        <f t="shared" si="1"/>
        <v>44187.920491202647</v>
      </c>
      <c r="BS29" s="78">
        <f>[8]Supply_2023!BY191</f>
        <v>15226.413878885038</v>
      </c>
      <c r="BT29" s="78">
        <f>[8]Supply_2023!BX191</f>
        <v>10552.631337285266</v>
      </c>
      <c r="BU29" s="122">
        <f t="shared" si="2"/>
        <v>69966.965707372947</v>
      </c>
      <c r="BV29" s="83">
        <f>BU29-[8]Supply_2023!BZ191</f>
        <v>0</v>
      </c>
      <c r="BX29" s="83"/>
    </row>
    <row r="30" spans="1:76">
      <c r="A30" s="31" t="s">
        <v>425</v>
      </c>
      <c r="B30" s="124" t="s">
        <v>363</v>
      </c>
      <c r="C30" s="101" t="s">
        <v>138</v>
      </c>
      <c r="D30" s="78">
        <f>[8]Supply_2023!H192</f>
        <v>0</v>
      </c>
      <c r="E30" s="78">
        <f>[8]Supply_2023!I192</f>
        <v>0</v>
      </c>
      <c r="F30" s="78">
        <f>[8]Supply_2023!J192</f>
        <v>0</v>
      </c>
      <c r="G30" s="78">
        <f>[8]Supply_2023!K192</f>
        <v>0</v>
      </c>
      <c r="H30" s="78">
        <f>[8]Supply_2023!L192</f>
        <v>0</v>
      </c>
      <c r="I30" s="78">
        <f>[8]Supply_2023!M192</f>
        <v>0</v>
      </c>
      <c r="J30" s="78">
        <f>[8]Supply_2023!N192</f>
        <v>0</v>
      </c>
      <c r="K30" s="78">
        <f>[8]Supply_2023!O192</f>
        <v>0</v>
      </c>
      <c r="L30" s="78">
        <f>[8]Supply_2023!P192</f>
        <v>36.112895028205514</v>
      </c>
      <c r="M30" s="78">
        <f>[8]Supply_2023!Q192</f>
        <v>0</v>
      </c>
      <c r="N30" s="78">
        <f>[8]Supply_2023!R192</f>
        <v>0</v>
      </c>
      <c r="O30" s="78">
        <f>[8]Supply_2023!S192</f>
        <v>0</v>
      </c>
      <c r="P30" s="78">
        <f>[8]Supply_2023!T192</f>
        <v>866.43025244471403</v>
      </c>
      <c r="Q30" s="78">
        <f>[8]Supply_2023!U192</f>
        <v>0</v>
      </c>
      <c r="R30" s="78">
        <f>[8]Supply_2023!V192</f>
        <v>0</v>
      </c>
      <c r="S30" s="78">
        <f>[8]Supply_2023!W192</f>
        <v>16.04492552424157</v>
      </c>
      <c r="T30" s="78">
        <f>[8]Supply_2023!X192</f>
        <v>0</v>
      </c>
      <c r="U30" s="78">
        <f>[8]Supply_2023!Y192</f>
        <v>624.67710238717541</v>
      </c>
      <c r="V30" s="78">
        <f>[8]Supply_2023!Z192</f>
        <v>63.813075781974817</v>
      </c>
      <c r="W30" s="78">
        <f>[8]Supply_2023!AA192</f>
        <v>6746.535134483629</v>
      </c>
      <c r="X30" s="78">
        <f>[8]Supply_2023!AB192</f>
        <v>0</v>
      </c>
      <c r="Y30" s="78">
        <f>[8]Supply_2023!AC192</f>
        <v>0</v>
      </c>
      <c r="Z30" s="78">
        <f>[8]Supply_2023!AD192</f>
        <v>0</v>
      </c>
      <c r="AA30" s="78">
        <f>[8]Supply_2023!AE192</f>
        <v>0</v>
      </c>
      <c r="AB30" s="78">
        <f>[8]Supply_2023!AF192</f>
        <v>0</v>
      </c>
      <c r="AC30" s="78">
        <f>[8]Supply_2023!AG192</f>
        <v>0</v>
      </c>
      <c r="AD30" s="78">
        <f>[8]Supply_2023!AH192</f>
        <v>0</v>
      </c>
      <c r="AE30" s="78">
        <f>[8]Supply_2023!AI192</f>
        <v>0</v>
      </c>
      <c r="AF30" s="78">
        <f>[8]Supply_2023!AJ192</f>
        <v>0</v>
      </c>
      <c r="AG30" s="78">
        <f>[8]Supply_2023!AK192</f>
        <v>0</v>
      </c>
      <c r="AH30" s="78">
        <f>[8]Supply_2023!AL192</f>
        <v>0</v>
      </c>
      <c r="AI30" s="78">
        <f>[8]Supply_2023!AM192</f>
        <v>0</v>
      </c>
      <c r="AJ30" s="78">
        <f>[8]Supply_2023!AN192</f>
        <v>0</v>
      </c>
      <c r="AK30" s="78">
        <f>[8]Supply_2023!AO192</f>
        <v>0</v>
      </c>
      <c r="AL30" s="78">
        <f>[8]Supply_2023!AP192</f>
        <v>0</v>
      </c>
      <c r="AM30" s="78">
        <f>[8]Supply_2023!AQ192</f>
        <v>0</v>
      </c>
      <c r="AN30" s="78">
        <f>[8]Supply_2023!AR192</f>
        <v>0</v>
      </c>
      <c r="AO30" s="78">
        <f>[8]Supply_2023!AS192</f>
        <v>0</v>
      </c>
      <c r="AP30" s="78">
        <f>[8]Supply_2023!AT192</f>
        <v>0</v>
      </c>
      <c r="AQ30" s="78">
        <f>[8]Supply_2023!AU192</f>
        <v>0</v>
      </c>
      <c r="AR30" s="78">
        <f>[8]Supply_2023!AV192</f>
        <v>0</v>
      </c>
      <c r="AS30" s="78">
        <f>[8]Supply_2023!AW192</f>
        <v>0</v>
      </c>
      <c r="AT30" s="78">
        <f>[8]Supply_2023!AX192</f>
        <v>0</v>
      </c>
      <c r="AU30" s="78">
        <f>[8]Supply_2023!AY192+[8]Supply_2023!AZ192</f>
        <v>0</v>
      </c>
      <c r="AV30" s="78">
        <f>[8]Supply_2023!BA192</f>
        <v>0</v>
      </c>
      <c r="AW30" s="78">
        <f>[8]Supply_2023!BB192</f>
        <v>0</v>
      </c>
      <c r="AX30" s="78">
        <f>[8]Supply_2023!BC192</f>
        <v>0</v>
      </c>
      <c r="AY30" s="78">
        <f>[8]Supply_2023!BD192</f>
        <v>0</v>
      </c>
      <c r="AZ30" s="78">
        <f>[8]Supply_2023!BE192</f>
        <v>0</v>
      </c>
      <c r="BA30" s="78">
        <f>[8]Supply_2023!BF192</f>
        <v>0</v>
      </c>
      <c r="BB30" s="78">
        <f>[8]Supply_2023!BG192</f>
        <v>0</v>
      </c>
      <c r="BC30" s="78">
        <f>[8]Supply_2023!BH192</f>
        <v>0</v>
      </c>
      <c r="BD30" s="78">
        <f>[8]Supply_2023!BI192</f>
        <v>0</v>
      </c>
      <c r="BE30" s="78">
        <f>[8]Supply_2023!BJ192</f>
        <v>0</v>
      </c>
      <c r="BF30" s="78">
        <f>[8]Supply_2023!BK192</f>
        <v>0</v>
      </c>
      <c r="BG30" s="78">
        <f>[8]Supply_2023!BL192</f>
        <v>0</v>
      </c>
      <c r="BH30" s="78">
        <f>[8]Supply_2023!BM192</f>
        <v>0</v>
      </c>
      <c r="BI30" s="78">
        <f>[8]Supply_2023!BN192</f>
        <v>0</v>
      </c>
      <c r="BJ30" s="78">
        <f>[8]Supply_2023!BO192</f>
        <v>0</v>
      </c>
      <c r="BK30" s="78">
        <f>[8]Supply_2023!BP192</f>
        <v>0</v>
      </c>
      <c r="BL30" s="78">
        <f>[8]Supply_2023!BQ192</f>
        <v>0</v>
      </c>
      <c r="BM30" s="78">
        <f>[8]Supply_2023!BR192</f>
        <v>0</v>
      </c>
      <c r="BN30" s="78">
        <f>[8]Supply_2023!BS192</f>
        <v>0</v>
      </c>
      <c r="BO30" s="78">
        <f>[8]Supply_2023!BT192</f>
        <v>0</v>
      </c>
      <c r="BP30" s="120">
        <f t="shared" si="0"/>
        <v>8353.61338564994</v>
      </c>
      <c r="BQ30" s="78">
        <f>[8]Supply_2023!BV192</f>
        <v>40967.029781626974</v>
      </c>
      <c r="BR30" s="120">
        <f t="shared" si="1"/>
        <v>49320.64316727691</v>
      </c>
      <c r="BS30" s="78">
        <f>[8]Supply_2023!BY192</f>
        <v>10354.99190177395</v>
      </c>
      <c r="BT30" s="78">
        <f>[8]Supply_2023!BX192</f>
        <v>7966.4532393830732</v>
      </c>
      <c r="BU30" s="122">
        <f t="shared" si="2"/>
        <v>67642.088308433929</v>
      </c>
      <c r="BV30" s="83">
        <f>BU30-[8]Supply_2023!BZ192</f>
        <v>0</v>
      </c>
      <c r="BX30" s="83"/>
    </row>
    <row r="31" spans="1:76">
      <c r="A31" s="31" t="s">
        <v>426</v>
      </c>
      <c r="B31" s="124" t="s">
        <v>341</v>
      </c>
      <c r="C31" s="101" t="s">
        <v>139</v>
      </c>
      <c r="D31" s="78">
        <f>[8]Supply_2023!H193</f>
        <v>0</v>
      </c>
      <c r="E31" s="78">
        <f>[8]Supply_2023!I193</f>
        <v>0</v>
      </c>
      <c r="F31" s="78">
        <f>[8]Supply_2023!J193</f>
        <v>0</v>
      </c>
      <c r="G31" s="78">
        <f>[8]Supply_2023!K193</f>
        <v>0</v>
      </c>
      <c r="H31" s="78">
        <f>[8]Supply_2023!L193</f>
        <v>0</v>
      </c>
      <c r="I31" s="78">
        <f>[8]Supply_2023!M193</f>
        <v>0</v>
      </c>
      <c r="J31" s="78">
        <f>[8]Supply_2023!N193</f>
        <v>0</v>
      </c>
      <c r="K31" s="78">
        <f>[8]Supply_2023!O193</f>
        <v>0</v>
      </c>
      <c r="L31" s="78">
        <f>[8]Supply_2023!P193</f>
        <v>0</v>
      </c>
      <c r="M31" s="78">
        <f>[8]Supply_2023!Q193</f>
        <v>0</v>
      </c>
      <c r="N31" s="78">
        <f>[8]Supply_2023!R193</f>
        <v>0</v>
      </c>
      <c r="O31" s="78">
        <f>[8]Supply_2023!S193</f>
        <v>0</v>
      </c>
      <c r="P31" s="78">
        <f>[8]Supply_2023!T193</f>
        <v>0</v>
      </c>
      <c r="Q31" s="78">
        <f>[8]Supply_2023!U193</f>
        <v>0</v>
      </c>
      <c r="R31" s="78">
        <f>[8]Supply_2023!V193</f>
        <v>0</v>
      </c>
      <c r="S31" s="78">
        <f>[8]Supply_2023!W193</f>
        <v>146.53976344249136</v>
      </c>
      <c r="T31" s="78">
        <f>[8]Supply_2023!X193</f>
        <v>0</v>
      </c>
      <c r="U31" s="78">
        <f>[8]Supply_2023!Y193</f>
        <v>0</v>
      </c>
      <c r="V31" s="78">
        <f>[8]Supply_2023!Z193</f>
        <v>0</v>
      </c>
      <c r="W31" s="78">
        <f>[8]Supply_2023!AA193</f>
        <v>0</v>
      </c>
      <c r="X31" s="78">
        <f>[8]Supply_2023!AB193</f>
        <v>596.86012420321526</v>
      </c>
      <c r="Y31" s="78">
        <f>[8]Supply_2023!AC193</f>
        <v>38.044939488986927</v>
      </c>
      <c r="Z31" s="78">
        <f>[8]Supply_2023!AD193</f>
        <v>0</v>
      </c>
      <c r="AA31" s="78">
        <f>[8]Supply_2023!AE193</f>
        <v>0</v>
      </c>
      <c r="AB31" s="78">
        <f>[8]Supply_2023!AF193</f>
        <v>0</v>
      </c>
      <c r="AC31" s="78">
        <f>[8]Supply_2023!AG193</f>
        <v>0</v>
      </c>
      <c r="AD31" s="78">
        <f>[8]Supply_2023!AH193</f>
        <v>0</v>
      </c>
      <c r="AE31" s="78">
        <f>[8]Supply_2023!AI193</f>
        <v>0</v>
      </c>
      <c r="AF31" s="78">
        <f>[8]Supply_2023!AJ193</f>
        <v>0</v>
      </c>
      <c r="AG31" s="78">
        <f>[8]Supply_2023!AK193</f>
        <v>0</v>
      </c>
      <c r="AH31" s="78">
        <f>[8]Supply_2023!AL193</f>
        <v>0</v>
      </c>
      <c r="AI31" s="78">
        <f>[8]Supply_2023!AM193</f>
        <v>0</v>
      </c>
      <c r="AJ31" s="78">
        <f>[8]Supply_2023!AN193</f>
        <v>0</v>
      </c>
      <c r="AK31" s="78">
        <f>[8]Supply_2023!AO193</f>
        <v>0</v>
      </c>
      <c r="AL31" s="78">
        <f>[8]Supply_2023!AP193</f>
        <v>0</v>
      </c>
      <c r="AM31" s="78">
        <f>[8]Supply_2023!AQ193</f>
        <v>0</v>
      </c>
      <c r="AN31" s="78">
        <f>[8]Supply_2023!AR193</f>
        <v>0</v>
      </c>
      <c r="AO31" s="78">
        <f>[8]Supply_2023!AS193</f>
        <v>0</v>
      </c>
      <c r="AP31" s="78">
        <f>[8]Supply_2023!AT193</f>
        <v>0</v>
      </c>
      <c r="AQ31" s="78">
        <f>[8]Supply_2023!AU193</f>
        <v>0</v>
      </c>
      <c r="AR31" s="78">
        <f>[8]Supply_2023!AV193</f>
        <v>0</v>
      </c>
      <c r="AS31" s="78">
        <f>[8]Supply_2023!AW193</f>
        <v>0</v>
      </c>
      <c r="AT31" s="78">
        <f>[8]Supply_2023!AX193</f>
        <v>0</v>
      </c>
      <c r="AU31" s="78">
        <f>[8]Supply_2023!AY193+[8]Supply_2023!AZ193</f>
        <v>0</v>
      </c>
      <c r="AV31" s="78">
        <f>[8]Supply_2023!BA193</f>
        <v>0</v>
      </c>
      <c r="AW31" s="78">
        <f>[8]Supply_2023!BB193</f>
        <v>0</v>
      </c>
      <c r="AX31" s="78">
        <f>[8]Supply_2023!BC193</f>
        <v>0</v>
      </c>
      <c r="AY31" s="78">
        <f>[8]Supply_2023!BD193</f>
        <v>0</v>
      </c>
      <c r="AZ31" s="78">
        <f>[8]Supply_2023!BE193</f>
        <v>0</v>
      </c>
      <c r="BA31" s="78">
        <f>[8]Supply_2023!BF193</f>
        <v>0</v>
      </c>
      <c r="BB31" s="78">
        <f>[8]Supply_2023!BG193</f>
        <v>0</v>
      </c>
      <c r="BC31" s="78">
        <f>[8]Supply_2023!BH193</f>
        <v>0</v>
      </c>
      <c r="BD31" s="78">
        <f>[8]Supply_2023!BI193</f>
        <v>0</v>
      </c>
      <c r="BE31" s="78">
        <f>[8]Supply_2023!BJ193</f>
        <v>0</v>
      </c>
      <c r="BF31" s="78">
        <f>[8]Supply_2023!BK193</f>
        <v>0</v>
      </c>
      <c r="BG31" s="78">
        <f>[8]Supply_2023!BL193</f>
        <v>0</v>
      </c>
      <c r="BH31" s="78">
        <f>[8]Supply_2023!BM193</f>
        <v>0</v>
      </c>
      <c r="BI31" s="78">
        <f>[8]Supply_2023!BN193</f>
        <v>0</v>
      </c>
      <c r="BJ31" s="78">
        <f>[8]Supply_2023!BO193</f>
        <v>0</v>
      </c>
      <c r="BK31" s="78">
        <f>[8]Supply_2023!BP193</f>
        <v>0</v>
      </c>
      <c r="BL31" s="78">
        <f>[8]Supply_2023!BQ193</f>
        <v>0</v>
      </c>
      <c r="BM31" s="78">
        <f>[8]Supply_2023!BR193</f>
        <v>0</v>
      </c>
      <c r="BN31" s="78">
        <f>[8]Supply_2023!BS193</f>
        <v>0</v>
      </c>
      <c r="BO31" s="78">
        <f>[8]Supply_2023!BT193</f>
        <v>0</v>
      </c>
      <c r="BP31" s="120">
        <f t="shared" si="0"/>
        <v>781.44482713469347</v>
      </c>
      <c r="BQ31" s="78">
        <f>[8]Supply_2023!BV193</f>
        <v>4322.8842810238048</v>
      </c>
      <c r="BR31" s="120">
        <f t="shared" si="1"/>
        <v>5104.3291081584985</v>
      </c>
      <c r="BS31" s="78">
        <f>[8]Supply_2023!BY193</f>
        <v>74.776156212018208</v>
      </c>
      <c r="BT31" s="78">
        <f>[8]Supply_2023!BX193</f>
        <v>1084.6377272454513</v>
      </c>
      <c r="BU31" s="122">
        <f t="shared" si="2"/>
        <v>6263.7429916159681</v>
      </c>
      <c r="BV31" s="83">
        <f>BU31-[8]Supply_2023!BZ193</f>
        <v>0</v>
      </c>
      <c r="BX31" s="83"/>
    </row>
    <row r="32" spans="1:76">
      <c r="A32" s="31" t="s">
        <v>427</v>
      </c>
      <c r="B32" s="124" t="s">
        <v>342</v>
      </c>
      <c r="C32" s="101" t="s">
        <v>140</v>
      </c>
      <c r="D32" s="78">
        <f>[8]Supply_2023!H194</f>
        <v>0</v>
      </c>
      <c r="E32" s="78">
        <f>[8]Supply_2023!I194</f>
        <v>0</v>
      </c>
      <c r="F32" s="78">
        <f>[8]Supply_2023!J194</f>
        <v>0</v>
      </c>
      <c r="G32" s="78">
        <f>[8]Supply_2023!K194</f>
        <v>3.0236422735671931</v>
      </c>
      <c r="H32" s="78">
        <f>[8]Supply_2023!L194</f>
        <v>0</v>
      </c>
      <c r="I32" s="78">
        <f>[8]Supply_2023!M194</f>
        <v>71.611120924794704</v>
      </c>
      <c r="J32" s="78">
        <f>[8]Supply_2023!N194</f>
        <v>305.23043286870399</v>
      </c>
      <c r="K32" s="78">
        <f>[8]Supply_2023!O194</f>
        <v>0</v>
      </c>
      <c r="L32" s="78">
        <f>[8]Supply_2023!P194</f>
        <v>0</v>
      </c>
      <c r="M32" s="78">
        <f>[8]Supply_2023!Q194</f>
        <v>0</v>
      </c>
      <c r="N32" s="78">
        <f>[8]Supply_2023!R194</f>
        <v>0.26630414770646871</v>
      </c>
      <c r="O32" s="78">
        <f>[8]Supply_2023!S194</f>
        <v>0</v>
      </c>
      <c r="P32" s="78">
        <f>[8]Supply_2023!T194</f>
        <v>0</v>
      </c>
      <c r="Q32" s="78">
        <f>[8]Supply_2023!U194</f>
        <v>2.2853978812898257</v>
      </c>
      <c r="R32" s="78">
        <f>[8]Supply_2023!V194</f>
        <v>0</v>
      </c>
      <c r="S32" s="78">
        <f>[8]Supply_2023!W194</f>
        <v>329.61247015533297</v>
      </c>
      <c r="T32" s="78">
        <f>[8]Supply_2023!X194</f>
        <v>0</v>
      </c>
      <c r="U32" s="78">
        <f>[8]Supply_2023!Y194</f>
        <v>0</v>
      </c>
      <c r="V32" s="78">
        <f>[8]Supply_2023!Z194</f>
        <v>0</v>
      </c>
      <c r="W32" s="78">
        <f>[8]Supply_2023!AA194</f>
        <v>0</v>
      </c>
      <c r="X32" s="78">
        <f>[8]Supply_2023!AB194</f>
        <v>0</v>
      </c>
      <c r="Y32" s="78">
        <f>[8]Supply_2023!AC194</f>
        <v>14698.290885214587</v>
      </c>
      <c r="Z32" s="78">
        <f>[8]Supply_2023!AD194</f>
        <v>0</v>
      </c>
      <c r="AA32" s="78">
        <f>[8]Supply_2023!AE194</f>
        <v>0</v>
      </c>
      <c r="AB32" s="78">
        <f>[8]Supply_2023!AF194</f>
        <v>0</v>
      </c>
      <c r="AC32" s="78">
        <f>[8]Supply_2023!AG194</f>
        <v>0</v>
      </c>
      <c r="AD32" s="78">
        <f>[8]Supply_2023!AH194</f>
        <v>0</v>
      </c>
      <c r="AE32" s="78">
        <f>[8]Supply_2023!AI194</f>
        <v>0</v>
      </c>
      <c r="AF32" s="78">
        <f>[8]Supply_2023!AJ194</f>
        <v>0</v>
      </c>
      <c r="AG32" s="78">
        <f>[8]Supply_2023!AK194</f>
        <v>0</v>
      </c>
      <c r="AH32" s="78">
        <f>[8]Supply_2023!AL194</f>
        <v>0</v>
      </c>
      <c r="AI32" s="78">
        <f>[8]Supply_2023!AM194</f>
        <v>0</v>
      </c>
      <c r="AJ32" s="78">
        <f>[8]Supply_2023!AN194</f>
        <v>0</v>
      </c>
      <c r="AK32" s="78">
        <f>[8]Supply_2023!AO194</f>
        <v>0</v>
      </c>
      <c r="AL32" s="78">
        <f>[8]Supply_2023!AP194</f>
        <v>0</v>
      </c>
      <c r="AM32" s="78">
        <f>[8]Supply_2023!AQ194</f>
        <v>0</v>
      </c>
      <c r="AN32" s="78">
        <f>[8]Supply_2023!AR194</f>
        <v>0</v>
      </c>
      <c r="AO32" s="78">
        <f>[8]Supply_2023!AS194</f>
        <v>0</v>
      </c>
      <c r="AP32" s="78">
        <f>[8]Supply_2023!AT194</f>
        <v>0</v>
      </c>
      <c r="AQ32" s="78">
        <f>[8]Supply_2023!AU194</f>
        <v>0</v>
      </c>
      <c r="AR32" s="78">
        <f>[8]Supply_2023!AV194</f>
        <v>0</v>
      </c>
      <c r="AS32" s="78">
        <f>[8]Supply_2023!AW194</f>
        <v>0</v>
      </c>
      <c r="AT32" s="78">
        <f>[8]Supply_2023!AX194</f>
        <v>0</v>
      </c>
      <c r="AU32" s="78">
        <f>[8]Supply_2023!AY194+[8]Supply_2023!AZ194</f>
        <v>0</v>
      </c>
      <c r="AV32" s="78">
        <f>[8]Supply_2023!BA194</f>
        <v>0</v>
      </c>
      <c r="AW32" s="78">
        <f>[8]Supply_2023!BB194</f>
        <v>0</v>
      </c>
      <c r="AX32" s="78">
        <f>[8]Supply_2023!BC194</f>
        <v>0</v>
      </c>
      <c r="AY32" s="78">
        <f>[8]Supply_2023!BD194</f>
        <v>0</v>
      </c>
      <c r="AZ32" s="78">
        <f>[8]Supply_2023!BE194</f>
        <v>0</v>
      </c>
      <c r="BA32" s="78">
        <f>[8]Supply_2023!BF194</f>
        <v>0</v>
      </c>
      <c r="BB32" s="78">
        <f>[8]Supply_2023!BG194</f>
        <v>0</v>
      </c>
      <c r="BC32" s="78">
        <f>[8]Supply_2023!BH194</f>
        <v>0</v>
      </c>
      <c r="BD32" s="78">
        <f>[8]Supply_2023!BI194</f>
        <v>0</v>
      </c>
      <c r="BE32" s="78">
        <f>[8]Supply_2023!BJ194</f>
        <v>0</v>
      </c>
      <c r="BF32" s="78">
        <f>[8]Supply_2023!BK194</f>
        <v>0</v>
      </c>
      <c r="BG32" s="78">
        <f>[8]Supply_2023!BL194</f>
        <v>0</v>
      </c>
      <c r="BH32" s="78">
        <f>[8]Supply_2023!BM194</f>
        <v>0</v>
      </c>
      <c r="BI32" s="78">
        <f>[8]Supply_2023!BN194</f>
        <v>0</v>
      </c>
      <c r="BJ32" s="78">
        <f>[8]Supply_2023!BO194</f>
        <v>0</v>
      </c>
      <c r="BK32" s="78">
        <f>[8]Supply_2023!BP194</f>
        <v>0</v>
      </c>
      <c r="BL32" s="78">
        <f>[8]Supply_2023!BQ194</f>
        <v>0</v>
      </c>
      <c r="BM32" s="78">
        <f>[8]Supply_2023!BR194</f>
        <v>0</v>
      </c>
      <c r="BN32" s="78">
        <f>[8]Supply_2023!BS194</f>
        <v>0</v>
      </c>
      <c r="BO32" s="78">
        <f>[8]Supply_2023!BT194</f>
        <v>0</v>
      </c>
      <c r="BP32" s="120">
        <f t="shared" si="0"/>
        <v>15410.320253465981</v>
      </c>
      <c r="BQ32" s="78">
        <f>[8]Supply_2023!BV194</f>
        <v>20178.878421663434</v>
      </c>
      <c r="BR32" s="120">
        <f t="shared" si="1"/>
        <v>35589.198675129417</v>
      </c>
      <c r="BS32" s="78">
        <f>[8]Supply_2023!BY194</f>
        <v>7895.6874198138385</v>
      </c>
      <c r="BT32" s="78">
        <f>[8]Supply_2023!BX194</f>
        <v>3852.6099958023642</v>
      </c>
      <c r="BU32" s="122">
        <f t="shared" si="2"/>
        <v>47337.496090745619</v>
      </c>
      <c r="BV32" s="83">
        <f>BU32-[8]Supply_2023!BZ194</f>
        <v>0</v>
      </c>
      <c r="BX32" s="83"/>
    </row>
    <row r="33" spans="1:76">
      <c r="A33" s="31" t="s">
        <v>428</v>
      </c>
      <c r="B33" s="124" t="s">
        <v>343</v>
      </c>
      <c r="C33" s="101" t="s">
        <v>141</v>
      </c>
      <c r="D33" s="78">
        <f>[8]Supply_2023!H195</f>
        <v>0</v>
      </c>
      <c r="E33" s="78">
        <f>[8]Supply_2023!I195</f>
        <v>0</v>
      </c>
      <c r="F33" s="78">
        <f>[8]Supply_2023!J195</f>
        <v>0</v>
      </c>
      <c r="G33" s="78">
        <f>[8]Supply_2023!K195</f>
        <v>0</v>
      </c>
      <c r="H33" s="78">
        <f>[8]Supply_2023!L195</f>
        <v>0</v>
      </c>
      <c r="I33" s="78">
        <f>[8]Supply_2023!M195</f>
        <v>0</v>
      </c>
      <c r="J33" s="78">
        <f>[8]Supply_2023!N195</f>
        <v>24.169915999892719</v>
      </c>
      <c r="K33" s="78">
        <f>[8]Supply_2023!O195</f>
        <v>0</v>
      </c>
      <c r="L33" s="78">
        <f>[8]Supply_2023!P195</f>
        <v>2.9264242683387751</v>
      </c>
      <c r="M33" s="78">
        <f>[8]Supply_2023!Q195</f>
        <v>0</v>
      </c>
      <c r="N33" s="78">
        <f>[8]Supply_2023!R195</f>
        <v>0</v>
      </c>
      <c r="O33" s="78">
        <f>[8]Supply_2023!S195</f>
        <v>0</v>
      </c>
      <c r="P33" s="78">
        <f>[8]Supply_2023!T195</f>
        <v>28.689891281023506</v>
      </c>
      <c r="Q33" s="78">
        <f>[8]Supply_2023!U195</f>
        <v>0</v>
      </c>
      <c r="R33" s="78">
        <f>[8]Supply_2023!V195</f>
        <v>0</v>
      </c>
      <c r="S33" s="78">
        <f>[8]Supply_2023!W195</f>
        <v>433.55701520123159</v>
      </c>
      <c r="T33" s="78">
        <f>[8]Supply_2023!X195</f>
        <v>473.08030794440623</v>
      </c>
      <c r="U33" s="78">
        <f>[8]Supply_2023!Y195</f>
        <v>2.7509015673283912</v>
      </c>
      <c r="V33" s="78">
        <f>[8]Supply_2023!Z195</f>
        <v>28.011847748798452</v>
      </c>
      <c r="W33" s="78">
        <f>[8]Supply_2023!AA195</f>
        <v>0</v>
      </c>
      <c r="X33" s="78">
        <f>[8]Supply_2023!AB195</f>
        <v>0</v>
      </c>
      <c r="Y33" s="78">
        <f>[8]Supply_2023!AC195</f>
        <v>0</v>
      </c>
      <c r="Z33" s="78">
        <f>[8]Supply_2023!AD195</f>
        <v>5573.5647961499471</v>
      </c>
      <c r="AA33" s="78">
        <f>[8]Supply_2023!AE195</f>
        <v>0</v>
      </c>
      <c r="AB33" s="78">
        <f>[8]Supply_2023!AF195</f>
        <v>0</v>
      </c>
      <c r="AC33" s="78">
        <f>[8]Supply_2023!AG195</f>
        <v>14.951474882523991</v>
      </c>
      <c r="AD33" s="78">
        <f>[8]Supply_2023!AH195</f>
        <v>207.21408162737114</v>
      </c>
      <c r="AE33" s="78">
        <f>[8]Supply_2023!AI195</f>
        <v>13.580700964377954</v>
      </c>
      <c r="AF33" s="78">
        <f>[8]Supply_2023!AJ195</f>
        <v>0</v>
      </c>
      <c r="AG33" s="78">
        <f>[8]Supply_2023!AK195</f>
        <v>2.1286904001229345</v>
      </c>
      <c r="AH33" s="78">
        <f>[8]Supply_2023!AL195</f>
        <v>0</v>
      </c>
      <c r="AI33" s="78">
        <f>[8]Supply_2023!AM195</f>
        <v>0</v>
      </c>
      <c r="AJ33" s="78">
        <f>[8]Supply_2023!AN195</f>
        <v>0</v>
      </c>
      <c r="AK33" s="78">
        <f>[8]Supply_2023!AO195</f>
        <v>0</v>
      </c>
      <c r="AL33" s="78">
        <f>[8]Supply_2023!AP195</f>
        <v>0</v>
      </c>
      <c r="AM33" s="78">
        <f>[8]Supply_2023!AQ195</f>
        <v>0</v>
      </c>
      <c r="AN33" s="78">
        <f>[8]Supply_2023!AR195</f>
        <v>0</v>
      </c>
      <c r="AO33" s="78">
        <f>[8]Supply_2023!AS195</f>
        <v>0</v>
      </c>
      <c r="AP33" s="78">
        <f>[8]Supply_2023!AT195</f>
        <v>0</v>
      </c>
      <c r="AQ33" s="78">
        <f>[8]Supply_2023!AU195</f>
        <v>0</v>
      </c>
      <c r="AR33" s="78">
        <f>[8]Supply_2023!AV195</f>
        <v>0</v>
      </c>
      <c r="AS33" s="78">
        <f>[8]Supply_2023!AW195</f>
        <v>0</v>
      </c>
      <c r="AT33" s="78">
        <f>[8]Supply_2023!AX195</f>
        <v>0</v>
      </c>
      <c r="AU33" s="78">
        <f>[8]Supply_2023!AY195+[8]Supply_2023!AZ195</f>
        <v>0</v>
      </c>
      <c r="AV33" s="78">
        <f>[8]Supply_2023!BA195</f>
        <v>0</v>
      </c>
      <c r="AW33" s="78">
        <f>[8]Supply_2023!BB195</f>
        <v>0</v>
      </c>
      <c r="AX33" s="78">
        <f>[8]Supply_2023!BC195</f>
        <v>0</v>
      </c>
      <c r="AY33" s="78">
        <f>[8]Supply_2023!BD195</f>
        <v>0</v>
      </c>
      <c r="AZ33" s="78">
        <f>[8]Supply_2023!BE195</f>
        <v>0</v>
      </c>
      <c r="BA33" s="78">
        <f>[8]Supply_2023!BF195</f>
        <v>0</v>
      </c>
      <c r="BB33" s="78">
        <f>[8]Supply_2023!BG195</f>
        <v>0</v>
      </c>
      <c r="BC33" s="78">
        <f>[8]Supply_2023!BH195</f>
        <v>0</v>
      </c>
      <c r="BD33" s="78">
        <f>[8]Supply_2023!BI195</f>
        <v>0</v>
      </c>
      <c r="BE33" s="78">
        <f>[8]Supply_2023!BJ195</f>
        <v>0</v>
      </c>
      <c r="BF33" s="78">
        <f>[8]Supply_2023!BK195</f>
        <v>0</v>
      </c>
      <c r="BG33" s="78">
        <f>[8]Supply_2023!BL195</f>
        <v>0</v>
      </c>
      <c r="BH33" s="78">
        <f>[8]Supply_2023!BM195</f>
        <v>0</v>
      </c>
      <c r="BI33" s="78">
        <f>[8]Supply_2023!BN195</f>
        <v>0</v>
      </c>
      <c r="BJ33" s="78">
        <f>[8]Supply_2023!BO195</f>
        <v>0</v>
      </c>
      <c r="BK33" s="78">
        <f>[8]Supply_2023!BP195</f>
        <v>0</v>
      </c>
      <c r="BL33" s="78">
        <f>[8]Supply_2023!BQ195</f>
        <v>0</v>
      </c>
      <c r="BM33" s="78">
        <f>[8]Supply_2023!BR195</f>
        <v>0</v>
      </c>
      <c r="BN33" s="78">
        <f>[8]Supply_2023!BS195</f>
        <v>0</v>
      </c>
      <c r="BO33" s="78">
        <f>[8]Supply_2023!BT195</f>
        <v>0</v>
      </c>
      <c r="BP33" s="120">
        <f t="shared" si="0"/>
        <v>6804.6260480353621</v>
      </c>
      <c r="BQ33" s="78">
        <f>[8]Supply_2023!BV195</f>
        <v>0</v>
      </c>
      <c r="BR33" s="120">
        <f t="shared" si="1"/>
        <v>6804.6260480353621</v>
      </c>
      <c r="BS33" s="78">
        <f>[8]Supply_2023!BY195</f>
        <v>107.02616794074655</v>
      </c>
      <c r="BT33" s="78">
        <f>[8]Supply_2023!BX195</f>
        <v>310.88976324579482</v>
      </c>
      <c r="BU33" s="122">
        <f t="shared" si="2"/>
        <v>7222.5419792219036</v>
      </c>
      <c r="BV33" s="83">
        <f>BU33-[8]Supply_2023!BZ195</f>
        <v>0</v>
      </c>
      <c r="BX33" s="83"/>
    </row>
    <row r="34" spans="1:76">
      <c r="A34" s="31" t="s">
        <v>429</v>
      </c>
      <c r="B34" s="124" t="s">
        <v>364</v>
      </c>
      <c r="C34" s="101" t="s">
        <v>53</v>
      </c>
      <c r="D34" s="78">
        <f>[8]Supply_2023!H196</f>
        <v>0</v>
      </c>
      <c r="E34" s="78">
        <f>[8]Supply_2023!I196</f>
        <v>0</v>
      </c>
      <c r="F34" s="78">
        <f>[8]Supply_2023!J196</f>
        <v>0</v>
      </c>
      <c r="G34" s="78">
        <f>[8]Supply_2023!K196</f>
        <v>839.78427548449599</v>
      </c>
      <c r="H34" s="78">
        <f>[8]Supply_2023!L196</f>
        <v>0</v>
      </c>
      <c r="I34" s="78">
        <f>[8]Supply_2023!M196</f>
        <v>0</v>
      </c>
      <c r="J34" s="78">
        <f>[8]Supply_2023!N196</f>
        <v>0</v>
      </c>
      <c r="K34" s="78">
        <f>[8]Supply_2023!O196</f>
        <v>0</v>
      </c>
      <c r="L34" s="78">
        <f>[8]Supply_2023!P196</f>
        <v>0</v>
      </c>
      <c r="M34" s="78">
        <f>[8]Supply_2023!Q196</f>
        <v>0</v>
      </c>
      <c r="N34" s="78">
        <f>[8]Supply_2023!R196</f>
        <v>0</v>
      </c>
      <c r="O34" s="78">
        <f>[8]Supply_2023!S196</f>
        <v>0</v>
      </c>
      <c r="P34" s="78">
        <f>[8]Supply_2023!T196</f>
        <v>0</v>
      </c>
      <c r="Q34" s="78">
        <f>[8]Supply_2023!U196</f>
        <v>0</v>
      </c>
      <c r="R34" s="78">
        <f>[8]Supply_2023!V196</f>
        <v>292.20785824023</v>
      </c>
      <c r="S34" s="78">
        <f>[8]Supply_2023!W196</f>
        <v>0</v>
      </c>
      <c r="T34" s="78">
        <f>[8]Supply_2023!X196</f>
        <v>0</v>
      </c>
      <c r="U34" s="78">
        <f>[8]Supply_2023!Y196</f>
        <v>0</v>
      </c>
      <c r="V34" s="78">
        <f>[8]Supply_2023!Z196</f>
        <v>0</v>
      </c>
      <c r="W34" s="78">
        <f>[8]Supply_2023!AA196</f>
        <v>0</v>
      </c>
      <c r="X34" s="78">
        <f>[8]Supply_2023!AB196</f>
        <v>0</v>
      </c>
      <c r="Y34" s="78">
        <f>[8]Supply_2023!AC196</f>
        <v>0</v>
      </c>
      <c r="Z34" s="78">
        <f>[8]Supply_2023!AD196</f>
        <v>0</v>
      </c>
      <c r="AA34" s="78">
        <f>[8]Supply_2023!AE196</f>
        <v>78058.668055124886</v>
      </c>
      <c r="AB34" s="78">
        <f>[8]Supply_2023!AF196</f>
        <v>0</v>
      </c>
      <c r="AC34" s="78">
        <f>[8]Supply_2023!AG196</f>
        <v>0</v>
      </c>
      <c r="AD34" s="78">
        <f>[8]Supply_2023!AH196</f>
        <v>2669.5328667231129</v>
      </c>
      <c r="AE34" s="78">
        <f>[8]Supply_2023!AI196</f>
        <v>0</v>
      </c>
      <c r="AF34" s="78">
        <f>[8]Supply_2023!AJ196</f>
        <v>29.73055996780441</v>
      </c>
      <c r="AG34" s="78">
        <f>[8]Supply_2023!AK196</f>
        <v>0</v>
      </c>
      <c r="AH34" s="78">
        <f>[8]Supply_2023!AL196</f>
        <v>691.37240157067424</v>
      </c>
      <c r="AI34" s="78">
        <f>[8]Supply_2023!AM196</f>
        <v>0</v>
      </c>
      <c r="AJ34" s="78">
        <f>[8]Supply_2023!AN196</f>
        <v>0</v>
      </c>
      <c r="AK34" s="78">
        <f>[8]Supply_2023!AO196</f>
        <v>0</v>
      </c>
      <c r="AL34" s="78">
        <f>[8]Supply_2023!AP196</f>
        <v>0</v>
      </c>
      <c r="AM34" s="78">
        <f>[8]Supply_2023!AQ196</f>
        <v>0</v>
      </c>
      <c r="AN34" s="78">
        <f>[8]Supply_2023!AR196</f>
        <v>0</v>
      </c>
      <c r="AO34" s="78">
        <f>[8]Supply_2023!AS196</f>
        <v>0</v>
      </c>
      <c r="AP34" s="78">
        <f>[8]Supply_2023!AT196</f>
        <v>543.02399815780996</v>
      </c>
      <c r="AQ34" s="78">
        <f>[8]Supply_2023!AU196</f>
        <v>0</v>
      </c>
      <c r="AR34" s="78">
        <f>[8]Supply_2023!AV196</f>
        <v>0</v>
      </c>
      <c r="AS34" s="78">
        <f>[8]Supply_2023!AW196</f>
        <v>0</v>
      </c>
      <c r="AT34" s="78">
        <f>[8]Supply_2023!AX196</f>
        <v>0</v>
      </c>
      <c r="AU34" s="78">
        <f>[8]Supply_2023!AY196+[8]Supply_2023!AZ196</f>
        <v>2019.5882501110266</v>
      </c>
      <c r="AV34" s="78">
        <f>[8]Supply_2023!BA196</f>
        <v>114.67085599755951</v>
      </c>
      <c r="AW34" s="78">
        <f>[8]Supply_2023!BB196</f>
        <v>53.821228337210826</v>
      </c>
      <c r="AX34" s="78">
        <f>[8]Supply_2023!BC196</f>
        <v>0</v>
      </c>
      <c r="AY34" s="78">
        <f>[8]Supply_2023!BD196</f>
        <v>0</v>
      </c>
      <c r="AZ34" s="78">
        <f>[8]Supply_2023!BE196</f>
        <v>0</v>
      </c>
      <c r="BA34" s="78">
        <f>[8]Supply_2023!BF196</f>
        <v>0</v>
      </c>
      <c r="BB34" s="78">
        <f>[8]Supply_2023!BG196</f>
        <v>0</v>
      </c>
      <c r="BC34" s="78">
        <f>[8]Supply_2023!BH196</f>
        <v>0</v>
      </c>
      <c r="BD34" s="78">
        <f>[8]Supply_2023!BI196</f>
        <v>0</v>
      </c>
      <c r="BE34" s="78">
        <f>[8]Supply_2023!BJ196</f>
        <v>0</v>
      </c>
      <c r="BF34" s="78">
        <f>[8]Supply_2023!BK196</f>
        <v>0</v>
      </c>
      <c r="BG34" s="78">
        <f>[8]Supply_2023!BL196</f>
        <v>0</v>
      </c>
      <c r="BH34" s="78">
        <f>[8]Supply_2023!BM196</f>
        <v>0</v>
      </c>
      <c r="BI34" s="78">
        <f>[8]Supply_2023!BN196</f>
        <v>0</v>
      </c>
      <c r="BJ34" s="78">
        <f>[8]Supply_2023!BO196</f>
        <v>0</v>
      </c>
      <c r="BK34" s="78">
        <f>[8]Supply_2023!BP196</f>
        <v>0</v>
      </c>
      <c r="BL34" s="78">
        <f>[8]Supply_2023!BQ196</f>
        <v>32.312129809940757</v>
      </c>
      <c r="BM34" s="78">
        <f>[8]Supply_2023!BR196</f>
        <v>0</v>
      </c>
      <c r="BN34" s="78">
        <f>[8]Supply_2023!BS196</f>
        <v>0</v>
      </c>
      <c r="BO34" s="78">
        <f>[8]Supply_2023!BT196</f>
        <v>0</v>
      </c>
      <c r="BP34" s="120">
        <f t="shared" si="0"/>
        <v>85344.712479524736</v>
      </c>
      <c r="BQ34" s="78">
        <f>[8]Supply_2023!BV196</f>
        <v>15640.364815117347</v>
      </c>
      <c r="BR34" s="120">
        <f t="shared" si="1"/>
        <v>100985.07729464208</v>
      </c>
      <c r="BS34" s="78">
        <f>[8]Supply_2023!BY196</f>
        <v>424.75355226704784</v>
      </c>
      <c r="BT34" s="78">
        <f>[8]Supply_2023!BX196</f>
        <v>19201.009815139485</v>
      </c>
      <c r="BU34" s="122">
        <f t="shared" si="2"/>
        <v>120610.84066204861</v>
      </c>
      <c r="BV34" s="83">
        <f>BU34-[8]Supply_2023!BZ196</f>
        <v>0</v>
      </c>
      <c r="BX34" s="83"/>
    </row>
    <row r="35" spans="1:76">
      <c r="A35" s="31" t="s">
        <v>430</v>
      </c>
      <c r="B35" s="124" t="s">
        <v>344</v>
      </c>
      <c r="C35" s="101" t="s">
        <v>54</v>
      </c>
      <c r="D35" s="78">
        <f>[8]Supply_2023!H197</f>
        <v>0</v>
      </c>
      <c r="E35" s="78">
        <f>[8]Supply_2023!I197</f>
        <v>0</v>
      </c>
      <c r="F35" s="78">
        <f>[8]Supply_2023!J197</f>
        <v>0</v>
      </c>
      <c r="G35" s="78">
        <f>[8]Supply_2023!K197</f>
        <v>0</v>
      </c>
      <c r="H35" s="78">
        <f>[8]Supply_2023!L197</f>
        <v>0</v>
      </c>
      <c r="I35" s="78">
        <f>[8]Supply_2023!M197</f>
        <v>0</v>
      </c>
      <c r="J35" s="78">
        <f>[8]Supply_2023!N197</f>
        <v>0</v>
      </c>
      <c r="K35" s="78">
        <f>[8]Supply_2023!O197</f>
        <v>0</v>
      </c>
      <c r="L35" s="78">
        <f>[8]Supply_2023!P197</f>
        <v>0</v>
      </c>
      <c r="M35" s="78">
        <f>[8]Supply_2023!Q197</f>
        <v>0</v>
      </c>
      <c r="N35" s="78">
        <f>[8]Supply_2023!R197</f>
        <v>0</v>
      </c>
      <c r="O35" s="78">
        <f>[8]Supply_2023!S197</f>
        <v>0</v>
      </c>
      <c r="P35" s="78">
        <f>[8]Supply_2023!T197</f>
        <v>0</v>
      </c>
      <c r="Q35" s="78">
        <f>[8]Supply_2023!U197</f>
        <v>0</v>
      </c>
      <c r="R35" s="78">
        <f>[8]Supply_2023!V197</f>
        <v>0</v>
      </c>
      <c r="S35" s="78">
        <f>[8]Supply_2023!W197</f>
        <v>0</v>
      </c>
      <c r="T35" s="78">
        <f>[8]Supply_2023!X197</f>
        <v>0</v>
      </c>
      <c r="U35" s="78">
        <f>[8]Supply_2023!Y197</f>
        <v>0</v>
      </c>
      <c r="V35" s="78">
        <f>[8]Supply_2023!Z197</f>
        <v>0</v>
      </c>
      <c r="W35" s="78">
        <f>[8]Supply_2023!AA197</f>
        <v>0</v>
      </c>
      <c r="X35" s="78">
        <f>[8]Supply_2023!AB197</f>
        <v>0</v>
      </c>
      <c r="Y35" s="78">
        <f>[8]Supply_2023!AC197</f>
        <v>0</v>
      </c>
      <c r="Z35" s="78">
        <f>[8]Supply_2023!AD197</f>
        <v>0</v>
      </c>
      <c r="AA35" s="78">
        <f>[8]Supply_2023!AE197</f>
        <v>0</v>
      </c>
      <c r="AB35" s="78">
        <f>[8]Supply_2023!AF197</f>
        <v>16000.611428910403</v>
      </c>
      <c r="AC35" s="78">
        <f>[8]Supply_2023!AG197</f>
        <v>0</v>
      </c>
      <c r="AD35" s="78">
        <f>[8]Supply_2023!AH197</f>
        <v>0</v>
      </c>
      <c r="AE35" s="78">
        <f>[8]Supply_2023!AI197</f>
        <v>0</v>
      </c>
      <c r="AF35" s="78">
        <f>[8]Supply_2023!AJ197</f>
        <v>0</v>
      </c>
      <c r="AG35" s="78">
        <f>[8]Supply_2023!AK197</f>
        <v>0</v>
      </c>
      <c r="AH35" s="78">
        <f>[8]Supply_2023!AL197</f>
        <v>0</v>
      </c>
      <c r="AI35" s="78">
        <f>[8]Supply_2023!AM197</f>
        <v>0</v>
      </c>
      <c r="AJ35" s="78">
        <f>[8]Supply_2023!AN197</f>
        <v>0</v>
      </c>
      <c r="AK35" s="78">
        <f>[8]Supply_2023!AO197</f>
        <v>0</v>
      </c>
      <c r="AL35" s="78">
        <f>[8]Supply_2023!AP197</f>
        <v>0</v>
      </c>
      <c r="AM35" s="78">
        <f>[8]Supply_2023!AQ197</f>
        <v>0</v>
      </c>
      <c r="AN35" s="78">
        <f>[8]Supply_2023!AR197</f>
        <v>0</v>
      </c>
      <c r="AO35" s="78">
        <f>[8]Supply_2023!AS197</f>
        <v>0</v>
      </c>
      <c r="AP35" s="78">
        <f>[8]Supply_2023!AT197</f>
        <v>0</v>
      </c>
      <c r="AQ35" s="78">
        <f>[8]Supply_2023!AU197</f>
        <v>0</v>
      </c>
      <c r="AR35" s="78">
        <f>[8]Supply_2023!AV197</f>
        <v>0</v>
      </c>
      <c r="AS35" s="78">
        <f>[8]Supply_2023!AW197</f>
        <v>0</v>
      </c>
      <c r="AT35" s="78">
        <f>[8]Supply_2023!AX197</f>
        <v>0</v>
      </c>
      <c r="AU35" s="78">
        <f>[8]Supply_2023!AY197+[8]Supply_2023!AZ197</f>
        <v>0</v>
      </c>
      <c r="AV35" s="78">
        <f>[8]Supply_2023!BA197</f>
        <v>0</v>
      </c>
      <c r="AW35" s="78">
        <f>[8]Supply_2023!BB197</f>
        <v>0</v>
      </c>
      <c r="AX35" s="78">
        <f>[8]Supply_2023!BC197</f>
        <v>0</v>
      </c>
      <c r="AY35" s="78">
        <f>[8]Supply_2023!BD197</f>
        <v>0</v>
      </c>
      <c r="AZ35" s="78">
        <f>[8]Supply_2023!BE197</f>
        <v>0</v>
      </c>
      <c r="BA35" s="78">
        <f>[8]Supply_2023!BF197</f>
        <v>0</v>
      </c>
      <c r="BB35" s="78">
        <f>[8]Supply_2023!BG197</f>
        <v>0</v>
      </c>
      <c r="BC35" s="78">
        <f>[8]Supply_2023!BH197</f>
        <v>0</v>
      </c>
      <c r="BD35" s="78">
        <f>[8]Supply_2023!BI197</f>
        <v>0</v>
      </c>
      <c r="BE35" s="78">
        <f>[8]Supply_2023!BJ197</f>
        <v>0</v>
      </c>
      <c r="BF35" s="78">
        <f>[8]Supply_2023!BK197</f>
        <v>0</v>
      </c>
      <c r="BG35" s="78">
        <f>[8]Supply_2023!BL197</f>
        <v>0</v>
      </c>
      <c r="BH35" s="78">
        <f>[8]Supply_2023!BM197</f>
        <v>0</v>
      </c>
      <c r="BI35" s="78">
        <f>[8]Supply_2023!BN197</f>
        <v>0</v>
      </c>
      <c r="BJ35" s="78">
        <f>[8]Supply_2023!BO197</f>
        <v>0</v>
      </c>
      <c r="BK35" s="78">
        <f>[8]Supply_2023!BP197</f>
        <v>0</v>
      </c>
      <c r="BL35" s="78">
        <f>[8]Supply_2023!BQ197</f>
        <v>0</v>
      </c>
      <c r="BM35" s="78">
        <f>[8]Supply_2023!BR197</f>
        <v>0</v>
      </c>
      <c r="BN35" s="78">
        <f>[8]Supply_2023!BS197</f>
        <v>0</v>
      </c>
      <c r="BO35" s="78">
        <f>[8]Supply_2023!BT197</f>
        <v>0</v>
      </c>
      <c r="BP35" s="120">
        <f t="shared" si="0"/>
        <v>16000.611428910403</v>
      </c>
      <c r="BQ35" s="78">
        <f>[8]Supply_2023!BV197</f>
        <v>3.4674850629091175E-2</v>
      </c>
      <c r="BR35" s="120">
        <f t="shared" si="1"/>
        <v>16000.646103761032</v>
      </c>
      <c r="BS35" s="78">
        <f>[8]Supply_2023!BY197</f>
        <v>28.11597291801634</v>
      </c>
      <c r="BT35" s="78">
        <f>[8]Supply_2023!BX197</f>
        <v>197.99505438249372</v>
      </c>
      <c r="BU35" s="122">
        <f t="shared" si="2"/>
        <v>16226.757131061542</v>
      </c>
      <c r="BV35" s="83">
        <f>BU35-[8]Supply_2023!BZ197</f>
        <v>0</v>
      </c>
      <c r="BX35" s="83"/>
    </row>
    <row r="36" spans="1:76">
      <c r="A36" s="31" t="s">
        <v>431</v>
      </c>
      <c r="B36" s="124" t="s">
        <v>365</v>
      </c>
      <c r="C36" s="101" t="s">
        <v>55</v>
      </c>
      <c r="D36" s="78">
        <f>[8]Supply_2023!H198</f>
        <v>0</v>
      </c>
      <c r="E36" s="78">
        <f>[8]Supply_2023!I198</f>
        <v>0</v>
      </c>
      <c r="F36" s="78">
        <f>[8]Supply_2023!J198</f>
        <v>0</v>
      </c>
      <c r="G36" s="78">
        <f>[8]Supply_2023!K198</f>
        <v>0</v>
      </c>
      <c r="H36" s="78">
        <f>[8]Supply_2023!L198</f>
        <v>0</v>
      </c>
      <c r="I36" s="78">
        <f>[8]Supply_2023!M198</f>
        <v>0</v>
      </c>
      <c r="J36" s="78">
        <f>[8]Supply_2023!N198</f>
        <v>0</v>
      </c>
      <c r="K36" s="78">
        <f>[8]Supply_2023!O198</f>
        <v>0</v>
      </c>
      <c r="L36" s="78">
        <f>[8]Supply_2023!P198</f>
        <v>0</v>
      </c>
      <c r="M36" s="78">
        <f>[8]Supply_2023!Q198</f>
        <v>0</v>
      </c>
      <c r="N36" s="78">
        <f>[8]Supply_2023!R198</f>
        <v>0</v>
      </c>
      <c r="O36" s="78">
        <f>[8]Supply_2023!S198</f>
        <v>0</v>
      </c>
      <c r="P36" s="78">
        <f>[8]Supply_2023!T198</f>
        <v>0</v>
      </c>
      <c r="Q36" s="78">
        <f>[8]Supply_2023!U198</f>
        <v>0</v>
      </c>
      <c r="R36" s="78">
        <f>[8]Supply_2023!V198</f>
        <v>0</v>
      </c>
      <c r="S36" s="78">
        <f>[8]Supply_2023!W198</f>
        <v>131.15534237339097</v>
      </c>
      <c r="T36" s="78">
        <f>[8]Supply_2023!X198</f>
        <v>0</v>
      </c>
      <c r="U36" s="78">
        <f>[8]Supply_2023!Y198</f>
        <v>0</v>
      </c>
      <c r="V36" s="78">
        <f>[8]Supply_2023!Z198</f>
        <v>0</v>
      </c>
      <c r="W36" s="78">
        <f>[8]Supply_2023!AA198</f>
        <v>0</v>
      </c>
      <c r="X36" s="78">
        <f>[8]Supply_2023!AB198</f>
        <v>0</v>
      </c>
      <c r="Y36" s="78">
        <f>[8]Supply_2023!AC198</f>
        <v>0</v>
      </c>
      <c r="Z36" s="78">
        <f>[8]Supply_2023!AD198</f>
        <v>0</v>
      </c>
      <c r="AA36" s="78">
        <f>[8]Supply_2023!AE198</f>
        <v>0</v>
      </c>
      <c r="AB36" s="78">
        <f>[8]Supply_2023!AF198</f>
        <v>0</v>
      </c>
      <c r="AC36" s="78">
        <f>[8]Supply_2023!AG198</f>
        <v>13212.173817548501</v>
      </c>
      <c r="AD36" s="78">
        <f>[8]Supply_2023!AH198</f>
        <v>2662.1068540529632</v>
      </c>
      <c r="AE36" s="78">
        <f>[8]Supply_2023!AI198</f>
        <v>0</v>
      </c>
      <c r="AF36" s="78">
        <f>[8]Supply_2023!AJ198</f>
        <v>15.414014204458807</v>
      </c>
      <c r="AG36" s="78">
        <f>[8]Supply_2023!AK198</f>
        <v>0</v>
      </c>
      <c r="AH36" s="78">
        <f>[8]Supply_2023!AL198</f>
        <v>0</v>
      </c>
      <c r="AI36" s="78">
        <f>[8]Supply_2023!AM198</f>
        <v>0</v>
      </c>
      <c r="AJ36" s="78">
        <f>[8]Supply_2023!AN198</f>
        <v>0</v>
      </c>
      <c r="AK36" s="78">
        <f>[8]Supply_2023!AO198</f>
        <v>0</v>
      </c>
      <c r="AL36" s="78">
        <f>[8]Supply_2023!AP198</f>
        <v>0</v>
      </c>
      <c r="AM36" s="78">
        <f>[8]Supply_2023!AQ198</f>
        <v>296.31896861399912</v>
      </c>
      <c r="AN36" s="78">
        <f>[8]Supply_2023!AR198</f>
        <v>0</v>
      </c>
      <c r="AO36" s="78">
        <f>[8]Supply_2023!AS198</f>
        <v>0</v>
      </c>
      <c r="AP36" s="78">
        <f>[8]Supply_2023!AT198</f>
        <v>0</v>
      </c>
      <c r="AQ36" s="78">
        <f>[8]Supply_2023!AU198</f>
        <v>0</v>
      </c>
      <c r="AR36" s="78">
        <f>[8]Supply_2023!AV198</f>
        <v>0</v>
      </c>
      <c r="AS36" s="78">
        <f>[8]Supply_2023!AW198</f>
        <v>0</v>
      </c>
      <c r="AT36" s="78">
        <f>[8]Supply_2023!AX198</f>
        <v>0</v>
      </c>
      <c r="AU36" s="78">
        <f>[8]Supply_2023!AY198+[8]Supply_2023!AZ198</f>
        <v>1.1047616814468562</v>
      </c>
      <c r="AV36" s="78">
        <f>[8]Supply_2023!BA198</f>
        <v>0</v>
      </c>
      <c r="AW36" s="78">
        <f>[8]Supply_2023!BB198</f>
        <v>0</v>
      </c>
      <c r="AX36" s="78">
        <f>[8]Supply_2023!BC198</f>
        <v>0</v>
      </c>
      <c r="AY36" s="78">
        <f>[8]Supply_2023!BD198</f>
        <v>0</v>
      </c>
      <c r="AZ36" s="78">
        <f>[8]Supply_2023!BE198</f>
        <v>0</v>
      </c>
      <c r="BA36" s="78">
        <f>[8]Supply_2023!BF198</f>
        <v>0</v>
      </c>
      <c r="BB36" s="78">
        <f>[8]Supply_2023!BG198</f>
        <v>0</v>
      </c>
      <c r="BC36" s="78">
        <f>[8]Supply_2023!BH198</f>
        <v>0</v>
      </c>
      <c r="BD36" s="78">
        <f>[8]Supply_2023!BI198</f>
        <v>0</v>
      </c>
      <c r="BE36" s="78">
        <f>[8]Supply_2023!BJ198</f>
        <v>0</v>
      </c>
      <c r="BF36" s="78">
        <f>[8]Supply_2023!BK198</f>
        <v>0</v>
      </c>
      <c r="BG36" s="78">
        <f>[8]Supply_2023!BL198</f>
        <v>0</v>
      </c>
      <c r="BH36" s="78">
        <f>[8]Supply_2023!BM198</f>
        <v>0</v>
      </c>
      <c r="BI36" s="78">
        <f>[8]Supply_2023!BN198</f>
        <v>0</v>
      </c>
      <c r="BJ36" s="78">
        <f>[8]Supply_2023!BO198</f>
        <v>0</v>
      </c>
      <c r="BK36" s="78">
        <f>[8]Supply_2023!BP198</f>
        <v>280.95583766935113</v>
      </c>
      <c r="BL36" s="78">
        <f>[8]Supply_2023!BQ198</f>
        <v>0</v>
      </c>
      <c r="BM36" s="78">
        <f>[8]Supply_2023!BR198</f>
        <v>50.066726425361757</v>
      </c>
      <c r="BN36" s="78">
        <f>[8]Supply_2023!BS198</f>
        <v>0</v>
      </c>
      <c r="BO36" s="78">
        <f>[8]Supply_2023!BT198</f>
        <v>0</v>
      </c>
      <c r="BP36" s="120">
        <f t="shared" si="0"/>
        <v>16649.296322569469</v>
      </c>
      <c r="BQ36" s="78">
        <f>[8]Supply_2023!BV198</f>
        <v>4799.4185247592513</v>
      </c>
      <c r="BR36" s="120">
        <f t="shared" si="1"/>
        <v>21448.71484732872</v>
      </c>
      <c r="BS36" s="78">
        <f>[8]Supply_2023!BY198</f>
        <v>2681.5939235197247</v>
      </c>
      <c r="BT36" s="78">
        <f>[8]Supply_2023!BX198</f>
        <v>1576.7294442718417</v>
      </c>
      <c r="BU36" s="122">
        <f t="shared" si="2"/>
        <v>25707.038215120287</v>
      </c>
      <c r="BV36" s="83">
        <f>BU36-[8]Supply_2023!BZ198</f>
        <v>0</v>
      </c>
      <c r="BX36" s="83"/>
    </row>
    <row r="37" spans="1:76">
      <c r="A37" s="31" t="s">
        <v>432</v>
      </c>
      <c r="B37" s="124" t="s">
        <v>366</v>
      </c>
      <c r="C37" s="101" t="s">
        <v>56</v>
      </c>
      <c r="D37" s="78">
        <f>[8]Supply_2023!H199</f>
        <v>0</v>
      </c>
      <c r="E37" s="78">
        <f>[8]Supply_2023!I199</f>
        <v>0</v>
      </c>
      <c r="F37" s="78">
        <f>[8]Supply_2023!J199</f>
        <v>0</v>
      </c>
      <c r="G37" s="78">
        <f>[8]Supply_2023!K199</f>
        <v>586.90923375972443</v>
      </c>
      <c r="H37" s="78">
        <f>[8]Supply_2023!L199</f>
        <v>0</v>
      </c>
      <c r="I37" s="78">
        <f>[8]Supply_2023!M199</f>
        <v>18.039900462027031</v>
      </c>
      <c r="J37" s="78">
        <f>[8]Supply_2023!N199</f>
        <v>925.28435751074937</v>
      </c>
      <c r="K37" s="78">
        <f>[8]Supply_2023!O199</f>
        <v>0</v>
      </c>
      <c r="L37" s="78">
        <f>[8]Supply_2023!P199</f>
        <v>0</v>
      </c>
      <c r="M37" s="78">
        <f>[8]Supply_2023!Q199</f>
        <v>0</v>
      </c>
      <c r="N37" s="78">
        <f>[8]Supply_2023!R199</f>
        <v>0</v>
      </c>
      <c r="O37" s="78">
        <f>[8]Supply_2023!S199</f>
        <v>0</v>
      </c>
      <c r="P37" s="78">
        <f>[8]Supply_2023!T199</f>
        <v>0</v>
      </c>
      <c r="Q37" s="78">
        <f>[8]Supply_2023!U199</f>
        <v>3708.4143054052861</v>
      </c>
      <c r="R37" s="78">
        <f>[8]Supply_2023!V199</f>
        <v>0</v>
      </c>
      <c r="S37" s="78">
        <f>[8]Supply_2023!W199</f>
        <v>1487.9003995393705</v>
      </c>
      <c r="T37" s="78">
        <f>[8]Supply_2023!X199</f>
        <v>0</v>
      </c>
      <c r="U37" s="78">
        <f>[8]Supply_2023!Y199</f>
        <v>0</v>
      </c>
      <c r="V37" s="78">
        <f>[8]Supply_2023!Z199</f>
        <v>0</v>
      </c>
      <c r="W37" s="78">
        <f>[8]Supply_2023!AA199</f>
        <v>0</v>
      </c>
      <c r="X37" s="78">
        <f>[8]Supply_2023!AB199</f>
        <v>0</v>
      </c>
      <c r="Y37" s="78">
        <f>[8]Supply_2023!AC199</f>
        <v>260.17546617349353</v>
      </c>
      <c r="Z37" s="78">
        <f>[8]Supply_2023!AD199</f>
        <v>0</v>
      </c>
      <c r="AA37" s="78">
        <f>[8]Supply_2023!AE199</f>
        <v>255.33672329209779</v>
      </c>
      <c r="AB37" s="78">
        <f>[8]Supply_2023!AF199</f>
        <v>6.6803467214416002E-3</v>
      </c>
      <c r="AC37" s="78">
        <f>[8]Supply_2023!AG199</f>
        <v>103.79859990095426</v>
      </c>
      <c r="AD37" s="78">
        <f>[8]Supply_2023!AH199</f>
        <v>456236.21200707788</v>
      </c>
      <c r="AE37" s="78">
        <f>[8]Supply_2023!AI199</f>
        <v>18.945879419911904</v>
      </c>
      <c r="AF37" s="78">
        <f>[8]Supply_2023!AJ199</f>
        <v>3890.684298232527</v>
      </c>
      <c r="AG37" s="78">
        <f>[8]Supply_2023!AK199</f>
        <v>714.52633871802266</v>
      </c>
      <c r="AH37" s="78">
        <f>[8]Supply_2023!AL199</f>
        <v>1406.2757705022568</v>
      </c>
      <c r="AI37" s="78">
        <f>[8]Supply_2023!AM199</f>
        <v>0</v>
      </c>
      <c r="AJ37" s="78">
        <f>[8]Supply_2023!AN199</f>
        <v>0</v>
      </c>
      <c r="AK37" s="78">
        <f>[8]Supply_2023!AO199</f>
        <v>28.970237892653625</v>
      </c>
      <c r="AL37" s="78">
        <f>[8]Supply_2023!AP199</f>
        <v>0</v>
      </c>
      <c r="AM37" s="78">
        <f>[8]Supply_2023!AQ199</f>
        <v>2251.5203728210545</v>
      </c>
      <c r="AN37" s="78">
        <f>[8]Supply_2023!AR199</f>
        <v>0</v>
      </c>
      <c r="AO37" s="78">
        <f>[8]Supply_2023!AS199</f>
        <v>0</v>
      </c>
      <c r="AP37" s="78">
        <f>[8]Supply_2023!AT199</f>
        <v>0</v>
      </c>
      <c r="AQ37" s="78">
        <f>[8]Supply_2023!AU199</f>
        <v>11.207972771073491</v>
      </c>
      <c r="AR37" s="78">
        <f>[8]Supply_2023!AV199</f>
        <v>0</v>
      </c>
      <c r="AS37" s="78">
        <f>[8]Supply_2023!AW199</f>
        <v>0</v>
      </c>
      <c r="AT37" s="78">
        <f>[8]Supply_2023!AX199</f>
        <v>0</v>
      </c>
      <c r="AU37" s="78">
        <f>[8]Supply_2023!AY199+[8]Supply_2023!AZ199</f>
        <v>2075.5029395256374</v>
      </c>
      <c r="AV37" s="78">
        <f>[8]Supply_2023!BA199</f>
        <v>0</v>
      </c>
      <c r="AW37" s="78">
        <f>[8]Supply_2023!BB199</f>
        <v>1712.2763368075471</v>
      </c>
      <c r="AX37" s="78">
        <f>[8]Supply_2023!BC199</f>
        <v>0</v>
      </c>
      <c r="AY37" s="78">
        <f>[8]Supply_2023!BD199</f>
        <v>0</v>
      </c>
      <c r="AZ37" s="78">
        <f>[8]Supply_2023!BE199</f>
        <v>0</v>
      </c>
      <c r="BA37" s="78">
        <f>[8]Supply_2023!BF199</f>
        <v>470.90212320263697</v>
      </c>
      <c r="BB37" s="78">
        <f>[8]Supply_2023!BG199</f>
        <v>0</v>
      </c>
      <c r="BC37" s="78">
        <f>[8]Supply_2023!BH199</f>
        <v>847.88692262423899</v>
      </c>
      <c r="BD37" s="78">
        <f>[8]Supply_2023!BI199</f>
        <v>754.26061532923188</v>
      </c>
      <c r="BE37" s="78">
        <f>[8]Supply_2023!BJ199</f>
        <v>0</v>
      </c>
      <c r="BF37" s="78">
        <f>[8]Supply_2023!BK199</f>
        <v>0</v>
      </c>
      <c r="BG37" s="78">
        <f>[8]Supply_2023!BL199</f>
        <v>0</v>
      </c>
      <c r="BH37" s="78">
        <f>[8]Supply_2023!BM199</f>
        <v>0</v>
      </c>
      <c r="BI37" s="78">
        <f>[8]Supply_2023!BN199</f>
        <v>0</v>
      </c>
      <c r="BJ37" s="78">
        <f>[8]Supply_2023!BO199</f>
        <v>0</v>
      </c>
      <c r="BK37" s="78">
        <f>[8]Supply_2023!BP199</f>
        <v>0</v>
      </c>
      <c r="BL37" s="78">
        <f>[8]Supply_2023!BQ199</f>
        <v>130.13213829421045</v>
      </c>
      <c r="BM37" s="78">
        <f>[8]Supply_2023!BR199</f>
        <v>0</v>
      </c>
      <c r="BN37" s="78">
        <f>[8]Supply_2023!BS199</f>
        <v>0</v>
      </c>
      <c r="BO37" s="78">
        <f>[8]Supply_2023!BT199</f>
        <v>0</v>
      </c>
      <c r="BP37" s="120">
        <f t="shared" si="0"/>
        <v>477895.16961960937</v>
      </c>
      <c r="BQ37" s="78">
        <f>[8]Supply_2023!BV199</f>
        <v>455.41403711888222</v>
      </c>
      <c r="BR37" s="120">
        <f t="shared" si="1"/>
        <v>478350.58365672827</v>
      </c>
      <c r="BS37" s="78">
        <f>[8]Supply_2023!BY199</f>
        <v>8016.0403927508296</v>
      </c>
      <c r="BT37" s="78">
        <f>[8]Supply_2023!BX199</f>
        <v>10428.532626220313</v>
      </c>
      <c r="BU37" s="122">
        <f t="shared" si="2"/>
        <v>496795.1566756994</v>
      </c>
      <c r="BV37" s="83">
        <f>BU37-[8]Supply_2023!BZ199</f>
        <v>0</v>
      </c>
      <c r="BX37" s="83"/>
    </row>
    <row r="38" spans="1:76">
      <c r="A38" s="31" t="s">
        <v>433</v>
      </c>
      <c r="B38" s="124" t="s">
        <v>345</v>
      </c>
      <c r="C38" s="101" t="s">
        <v>57</v>
      </c>
      <c r="D38" s="78">
        <f>[8]Supply_2023!H200</f>
        <v>0</v>
      </c>
      <c r="E38" s="78">
        <f>[8]Supply_2023!I200</f>
        <v>0</v>
      </c>
      <c r="F38" s="78">
        <f>[8]Supply_2023!J200</f>
        <v>0</v>
      </c>
      <c r="G38" s="78">
        <f>[8]Supply_2023!K200</f>
        <v>0</v>
      </c>
      <c r="H38" s="78">
        <f>[8]Supply_2023!L200</f>
        <v>0</v>
      </c>
      <c r="I38" s="78">
        <f>[8]Supply_2023!M200</f>
        <v>0</v>
      </c>
      <c r="J38" s="78">
        <f>[8]Supply_2023!N200</f>
        <v>438.31564095263059</v>
      </c>
      <c r="K38" s="78">
        <f>[8]Supply_2023!O200</f>
        <v>0</v>
      </c>
      <c r="L38" s="78">
        <f>[8]Supply_2023!P200</f>
        <v>0</v>
      </c>
      <c r="M38" s="78">
        <f>[8]Supply_2023!Q200</f>
        <v>0</v>
      </c>
      <c r="N38" s="78">
        <f>[8]Supply_2023!R200</f>
        <v>0</v>
      </c>
      <c r="O38" s="78">
        <f>[8]Supply_2023!S200</f>
        <v>0</v>
      </c>
      <c r="P38" s="78">
        <f>[8]Supply_2023!T200</f>
        <v>0</v>
      </c>
      <c r="Q38" s="78">
        <f>[8]Supply_2023!U200</f>
        <v>0</v>
      </c>
      <c r="R38" s="78">
        <f>[8]Supply_2023!V200</f>
        <v>0</v>
      </c>
      <c r="S38" s="78">
        <f>[8]Supply_2023!W200</f>
        <v>7.2180708451171673</v>
      </c>
      <c r="T38" s="78">
        <f>[8]Supply_2023!X200</f>
        <v>0</v>
      </c>
      <c r="U38" s="78">
        <f>[8]Supply_2023!Y200</f>
        <v>0</v>
      </c>
      <c r="V38" s="78">
        <f>[8]Supply_2023!Z200</f>
        <v>0</v>
      </c>
      <c r="W38" s="78">
        <f>[8]Supply_2023!AA200</f>
        <v>0</v>
      </c>
      <c r="X38" s="78">
        <f>[8]Supply_2023!AB200</f>
        <v>0</v>
      </c>
      <c r="Y38" s="78">
        <f>[8]Supply_2023!AC200</f>
        <v>0</v>
      </c>
      <c r="Z38" s="78">
        <f>[8]Supply_2023!AD200</f>
        <v>45.041447686403181</v>
      </c>
      <c r="AA38" s="78">
        <f>[8]Supply_2023!AE200</f>
        <v>0</v>
      </c>
      <c r="AB38" s="78">
        <f>[8]Supply_2023!AF200</f>
        <v>0</v>
      </c>
      <c r="AC38" s="78">
        <f>[8]Supply_2023!AG200</f>
        <v>21.062287861651534</v>
      </c>
      <c r="AD38" s="78">
        <f>[8]Supply_2023!AH200</f>
        <v>896.3609973964609</v>
      </c>
      <c r="AE38" s="78">
        <f>[8]Supply_2023!AI200</f>
        <v>31247.50548528523</v>
      </c>
      <c r="AF38" s="78">
        <f>[8]Supply_2023!AJ200</f>
        <v>275.41215306861011</v>
      </c>
      <c r="AG38" s="78">
        <f>[8]Supply_2023!AK200</f>
        <v>399.72615093121567</v>
      </c>
      <c r="AH38" s="78">
        <f>[8]Supply_2023!AL200</f>
        <v>148.46585666171859</v>
      </c>
      <c r="AI38" s="78">
        <f>[8]Supply_2023!AM200</f>
        <v>0</v>
      </c>
      <c r="AJ38" s="78">
        <f>[8]Supply_2023!AN200</f>
        <v>0</v>
      </c>
      <c r="AK38" s="78">
        <f>[8]Supply_2023!AO200</f>
        <v>1.7057974075658791</v>
      </c>
      <c r="AL38" s="78">
        <f>[8]Supply_2023!AP200</f>
        <v>0</v>
      </c>
      <c r="AM38" s="78">
        <f>[8]Supply_2023!AQ200</f>
        <v>66.923311696405094</v>
      </c>
      <c r="AN38" s="78">
        <f>[8]Supply_2023!AR200</f>
        <v>0</v>
      </c>
      <c r="AO38" s="78">
        <f>[8]Supply_2023!AS200</f>
        <v>0</v>
      </c>
      <c r="AP38" s="78">
        <f>[8]Supply_2023!AT200</f>
        <v>0</v>
      </c>
      <c r="AQ38" s="78">
        <f>[8]Supply_2023!AU200</f>
        <v>0</v>
      </c>
      <c r="AR38" s="78">
        <f>[8]Supply_2023!AV200</f>
        <v>0</v>
      </c>
      <c r="AS38" s="78">
        <f>[8]Supply_2023!AW200</f>
        <v>0</v>
      </c>
      <c r="AT38" s="78">
        <f>[8]Supply_2023!AX200</f>
        <v>0</v>
      </c>
      <c r="AU38" s="78">
        <f>[8]Supply_2023!AY200+[8]Supply_2023!AZ200</f>
        <v>256.3944916358152</v>
      </c>
      <c r="AV38" s="78">
        <f>[8]Supply_2023!BA200</f>
        <v>0</v>
      </c>
      <c r="AW38" s="78">
        <f>[8]Supply_2023!BB200</f>
        <v>1105.0718608739355</v>
      </c>
      <c r="AX38" s="78">
        <f>[8]Supply_2023!BC200</f>
        <v>0</v>
      </c>
      <c r="AY38" s="78">
        <f>[8]Supply_2023!BD200</f>
        <v>0</v>
      </c>
      <c r="AZ38" s="78">
        <f>[8]Supply_2023!BE200</f>
        <v>0</v>
      </c>
      <c r="BA38" s="78">
        <f>[8]Supply_2023!BF200</f>
        <v>207.14720824447582</v>
      </c>
      <c r="BB38" s="78">
        <f>[8]Supply_2023!BG200</f>
        <v>0</v>
      </c>
      <c r="BC38" s="78">
        <f>[8]Supply_2023!BH200</f>
        <v>114.9561934850489</v>
      </c>
      <c r="BD38" s="78">
        <f>[8]Supply_2023!BI200</f>
        <v>15.083022454189541</v>
      </c>
      <c r="BE38" s="78">
        <f>[8]Supply_2023!BJ200</f>
        <v>0</v>
      </c>
      <c r="BF38" s="78">
        <f>[8]Supply_2023!BK200</f>
        <v>19.039036520563158</v>
      </c>
      <c r="BG38" s="78">
        <f>[8]Supply_2023!BL200</f>
        <v>0</v>
      </c>
      <c r="BH38" s="78">
        <f>[8]Supply_2023!BM200</f>
        <v>0</v>
      </c>
      <c r="BI38" s="78">
        <f>[8]Supply_2023!BN200</f>
        <v>0</v>
      </c>
      <c r="BJ38" s="78">
        <f>[8]Supply_2023!BO200</f>
        <v>0</v>
      </c>
      <c r="BK38" s="78">
        <f>[8]Supply_2023!BP200</f>
        <v>0</v>
      </c>
      <c r="BL38" s="78">
        <f>[8]Supply_2023!BQ200</f>
        <v>1.7718299309795673</v>
      </c>
      <c r="BM38" s="78">
        <f>[8]Supply_2023!BR200</f>
        <v>25.74279129922952</v>
      </c>
      <c r="BN38" s="78">
        <f>[8]Supply_2023!BS200</f>
        <v>0</v>
      </c>
      <c r="BO38" s="78">
        <f>[8]Supply_2023!BT200</f>
        <v>0</v>
      </c>
      <c r="BP38" s="120">
        <f t="shared" si="0"/>
        <v>35292.943634237236</v>
      </c>
      <c r="BQ38" s="78">
        <f>[8]Supply_2023!BV200</f>
        <v>1011.870833741521</v>
      </c>
      <c r="BR38" s="120">
        <f t="shared" si="1"/>
        <v>36304.814467978758</v>
      </c>
      <c r="BS38" s="78">
        <f>[8]Supply_2023!BY200</f>
        <v>-4401.9577854070694</v>
      </c>
      <c r="BT38" s="78">
        <f>[8]Supply_2023!BX200</f>
        <v>250.63047226851381</v>
      </c>
      <c r="BU38" s="122">
        <f t="shared" si="2"/>
        <v>32153.487154840201</v>
      </c>
      <c r="BV38" s="83">
        <f>BU38-[8]Supply_2023!BZ200</f>
        <v>0</v>
      </c>
      <c r="BX38" s="83"/>
    </row>
    <row r="39" spans="1:76">
      <c r="A39" s="31" t="s">
        <v>434</v>
      </c>
      <c r="B39" s="124" t="s">
        <v>367</v>
      </c>
      <c r="C39" s="101" t="s">
        <v>58</v>
      </c>
      <c r="D39" s="78">
        <f>[8]Supply_2023!H201</f>
        <v>0</v>
      </c>
      <c r="E39" s="78">
        <f>[8]Supply_2023!I201</f>
        <v>0</v>
      </c>
      <c r="F39" s="78">
        <f>[8]Supply_2023!J201</f>
        <v>0</v>
      </c>
      <c r="G39" s="78">
        <f>[8]Supply_2023!K201</f>
        <v>234.07057469415082</v>
      </c>
      <c r="H39" s="78">
        <f>[8]Supply_2023!L201</f>
        <v>2804.9371418986948</v>
      </c>
      <c r="I39" s="78">
        <f>[8]Supply_2023!M201</f>
        <v>18.046829166804386</v>
      </c>
      <c r="J39" s="78">
        <f>[8]Supply_2023!N201</f>
        <v>696.50553248606661</v>
      </c>
      <c r="K39" s="78">
        <f>[8]Supply_2023!O201</f>
        <v>0</v>
      </c>
      <c r="L39" s="78">
        <f>[8]Supply_2023!P201</f>
        <v>0</v>
      </c>
      <c r="M39" s="78">
        <f>[8]Supply_2023!Q201</f>
        <v>0</v>
      </c>
      <c r="N39" s="78">
        <f>[8]Supply_2023!R201</f>
        <v>0</v>
      </c>
      <c r="O39" s="78">
        <f>[8]Supply_2023!S201</f>
        <v>0</v>
      </c>
      <c r="P39" s="78">
        <f>[8]Supply_2023!T201</f>
        <v>307.54569582513722</v>
      </c>
      <c r="Q39" s="78">
        <f>[8]Supply_2023!U201</f>
        <v>261.33743962502285</v>
      </c>
      <c r="R39" s="78">
        <f>[8]Supply_2023!V201</f>
        <v>546.41804227963644</v>
      </c>
      <c r="S39" s="78">
        <f>[8]Supply_2023!W201</f>
        <v>626.35030814832498</v>
      </c>
      <c r="T39" s="78">
        <f>[8]Supply_2023!X201</f>
        <v>0</v>
      </c>
      <c r="U39" s="78">
        <f>[8]Supply_2023!Y201</f>
        <v>277.63460680701183</v>
      </c>
      <c r="V39" s="78">
        <f>[8]Supply_2023!Z201</f>
        <v>52.648512470603087</v>
      </c>
      <c r="W39" s="78">
        <f>[8]Supply_2023!AA201</f>
        <v>0</v>
      </c>
      <c r="X39" s="78">
        <f>[8]Supply_2023!AB201</f>
        <v>0</v>
      </c>
      <c r="Y39" s="78">
        <f>[8]Supply_2023!AC201</f>
        <v>152.05286959253175</v>
      </c>
      <c r="Z39" s="78">
        <f>[8]Supply_2023!AD201</f>
        <v>3.427973455843448</v>
      </c>
      <c r="AA39" s="78">
        <f>[8]Supply_2023!AE201</f>
        <v>0</v>
      </c>
      <c r="AB39" s="78">
        <f>[8]Supply_2023!AF201</f>
        <v>0</v>
      </c>
      <c r="AC39" s="78">
        <f>[8]Supply_2023!AG201</f>
        <v>0</v>
      </c>
      <c r="AD39" s="78">
        <f>[8]Supply_2023!AH201</f>
        <v>3440.5787438853404</v>
      </c>
      <c r="AE39" s="78">
        <f>[8]Supply_2023!AI201</f>
        <v>5.8757753325027879</v>
      </c>
      <c r="AF39" s="78">
        <f>[8]Supply_2023!AJ201</f>
        <v>182527.75887810165</v>
      </c>
      <c r="AG39" s="78">
        <f>[8]Supply_2023!AK201</f>
        <v>4390.8221103055539</v>
      </c>
      <c r="AH39" s="78">
        <f>[8]Supply_2023!AL201</f>
        <v>641.21715564330248</v>
      </c>
      <c r="AI39" s="78">
        <f>[8]Supply_2023!AM201</f>
        <v>0</v>
      </c>
      <c r="AJ39" s="78">
        <f>[8]Supply_2023!AN201</f>
        <v>0</v>
      </c>
      <c r="AK39" s="78">
        <f>[8]Supply_2023!AO201</f>
        <v>21.358954143080723</v>
      </c>
      <c r="AL39" s="78">
        <f>[8]Supply_2023!AP201</f>
        <v>0</v>
      </c>
      <c r="AM39" s="78">
        <f>[8]Supply_2023!AQ201</f>
        <v>1780.5136607792633</v>
      </c>
      <c r="AN39" s="78">
        <f>[8]Supply_2023!AR201</f>
        <v>181.03745562283399</v>
      </c>
      <c r="AO39" s="78">
        <f>[8]Supply_2023!AS201</f>
        <v>0</v>
      </c>
      <c r="AP39" s="78">
        <f>[8]Supply_2023!AT201</f>
        <v>43.415985383002756</v>
      </c>
      <c r="AQ39" s="78">
        <f>[8]Supply_2023!AU201</f>
        <v>1033.7427987776002</v>
      </c>
      <c r="AR39" s="78">
        <f>[8]Supply_2023!AV201</f>
        <v>0</v>
      </c>
      <c r="AS39" s="78">
        <f>[8]Supply_2023!AW201</f>
        <v>0</v>
      </c>
      <c r="AT39" s="78">
        <f>[8]Supply_2023!AX201</f>
        <v>0</v>
      </c>
      <c r="AU39" s="78">
        <f>[8]Supply_2023!AY201+[8]Supply_2023!AZ201</f>
        <v>246.02623683101805</v>
      </c>
      <c r="AV39" s="78">
        <f>[8]Supply_2023!BA201</f>
        <v>726.56946873673155</v>
      </c>
      <c r="AW39" s="78">
        <f>[8]Supply_2023!BB201</f>
        <v>172.38732829161287</v>
      </c>
      <c r="AX39" s="78">
        <f>[8]Supply_2023!BC201</f>
        <v>0</v>
      </c>
      <c r="AY39" s="78">
        <f>[8]Supply_2023!BD201</f>
        <v>0</v>
      </c>
      <c r="AZ39" s="78">
        <f>[8]Supply_2023!BE201</f>
        <v>0.29127690604689288</v>
      </c>
      <c r="BA39" s="78">
        <f>[8]Supply_2023!BF201</f>
        <v>0</v>
      </c>
      <c r="BB39" s="78">
        <f>[8]Supply_2023!BG201</f>
        <v>0</v>
      </c>
      <c r="BC39" s="78">
        <f>[8]Supply_2023!BH201</f>
        <v>0</v>
      </c>
      <c r="BD39" s="78">
        <f>[8]Supply_2023!BI201</f>
        <v>791.74576429212482</v>
      </c>
      <c r="BE39" s="78">
        <f>[8]Supply_2023!BJ201</f>
        <v>282.78412600266205</v>
      </c>
      <c r="BF39" s="78">
        <f>[8]Supply_2023!BK201</f>
        <v>218.17351973831376</v>
      </c>
      <c r="BG39" s="78">
        <f>[8]Supply_2023!BL201</f>
        <v>886.19858213524878</v>
      </c>
      <c r="BH39" s="78">
        <f>[8]Supply_2023!BM201</f>
        <v>3.9185569293632274</v>
      </c>
      <c r="BI39" s="78">
        <f>[8]Supply_2023!BN201</f>
        <v>5.4239110151792875</v>
      </c>
      <c r="BJ39" s="78">
        <f>[8]Supply_2023!BO201</f>
        <v>119.47784678942898</v>
      </c>
      <c r="BK39" s="78">
        <f>[8]Supply_2023!BP201</f>
        <v>0</v>
      </c>
      <c r="BL39" s="78">
        <f>[8]Supply_2023!BQ201</f>
        <v>336.09169887329313</v>
      </c>
      <c r="BM39" s="78">
        <f>[8]Supply_2023!BR201</f>
        <v>415.3406757189843</v>
      </c>
      <c r="BN39" s="78">
        <f>[8]Supply_2023!BS201</f>
        <v>0</v>
      </c>
      <c r="BO39" s="78">
        <f>[8]Supply_2023!BT201</f>
        <v>0</v>
      </c>
      <c r="BP39" s="120">
        <f t="shared" si="0"/>
        <v>204251.72603668392</v>
      </c>
      <c r="BQ39" s="78">
        <f>[8]Supply_2023!BV201</f>
        <v>531.45741758813142</v>
      </c>
      <c r="BR39" s="120">
        <f t="shared" si="1"/>
        <v>204783.18345427205</v>
      </c>
      <c r="BS39" s="78">
        <f>[8]Supply_2023!BY201</f>
        <v>-189683.60431218665</v>
      </c>
      <c r="BT39" s="78">
        <f>[8]Supply_2023!BX201</f>
        <v>11750.817575115016</v>
      </c>
      <c r="BU39" s="122">
        <f t="shared" si="2"/>
        <v>26850.396717200405</v>
      </c>
      <c r="BV39" s="83">
        <f>BU39-[8]Supply_2023!BZ201</f>
        <v>5.8207660913467407E-11</v>
      </c>
      <c r="BX39" s="83"/>
    </row>
    <row r="40" spans="1:76">
      <c r="A40" s="31" t="s">
        <v>435</v>
      </c>
      <c r="B40" s="124" t="s">
        <v>368</v>
      </c>
      <c r="C40" s="101" t="s">
        <v>59</v>
      </c>
      <c r="D40" s="78">
        <f>[8]Supply_2023!H202</f>
        <v>0</v>
      </c>
      <c r="E40" s="78">
        <f>[8]Supply_2023!I202</f>
        <v>0</v>
      </c>
      <c r="F40" s="78">
        <f>[8]Supply_2023!J202</f>
        <v>0</v>
      </c>
      <c r="G40" s="78">
        <f>[8]Supply_2023!K202</f>
        <v>0</v>
      </c>
      <c r="H40" s="78">
        <f>[8]Supply_2023!L202</f>
        <v>3440.669227357293</v>
      </c>
      <c r="I40" s="78">
        <f>[8]Supply_2023!M202</f>
        <v>184.92727736475254</v>
      </c>
      <c r="J40" s="78">
        <f>[8]Supply_2023!N202</f>
        <v>565.74310976750132</v>
      </c>
      <c r="K40" s="78">
        <f>[8]Supply_2023!O202</f>
        <v>0</v>
      </c>
      <c r="L40" s="78">
        <f>[8]Supply_2023!P202</f>
        <v>49.241406428202687</v>
      </c>
      <c r="M40" s="78">
        <f>[8]Supply_2023!Q202</f>
        <v>0</v>
      </c>
      <c r="N40" s="78">
        <f>[8]Supply_2023!R202</f>
        <v>0</v>
      </c>
      <c r="O40" s="78">
        <f>[8]Supply_2023!S202</f>
        <v>0</v>
      </c>
      <c r="P40" s="78">
        <f>[8]Supply_2023!T202</f>
        <v>0</v>
      </c>
      <c r="Q40" s="78">
        <f>[8]Supply_2023!U202</f>
        <v>105.86132687426367</v>
      </c>
      <c r="R40" s="78">
        <f>[8]Supply_2023!V202</f>
        <v>0</v>
      </c>
      <c r="S40" s="78">
        <f>[8]Supply_2023!W202</f>
        <v>1424.3403841072163</v>
      </c>
      <c r="T40" s="78">
        <f>[8]Supply_2023!X202</f>
        <v>0</v>
      </c>
      <c r="U40" s="78">
        <f>[8]Supply_2023!Y202</f>
        <v>0</v>
      </c>
      <c r="V40" s="78">
        <f>[8]Supply_2023!Z202</f>
        <v>0</v>
      </c>
      <c r="W40" s="78">
        <f>[8]Supply_2023!AA202</f>
        <v>0</v>
      </c>
      <c r="X40" s="78">
        <f>[8]Supply_2023!AB202</f>
        <v>0</v>
      </c>
      <c r="Y40" s="78">
        <f>[8]Supply_2023!AC202</f>
        <v>57.978219991580538</v>
      </c>
      <c r="Z40" s="78">
        <f>[8]Supply_2023!AD202</f>
        <v>0</v>
      </c>
      <c r="AA40" s="78">
        <f>[8]Supply_2023!AE202</f>
        <v>58.419031677941504</v>
      </c>
      <c r="AB40" s="78">
        <f>[8]Supply_2023!AF202</f>
        <v>0</v>
      </c>
      <c r="AC40" s="78">
        <f>[8]Supply_2023!AG202</f>
        <v>0</v>
      </c>
      <c r="AD40" s="78">
        <f>[8]Supply_2023!AH202</f>
        <v>2335.6183210696163</v>
      </c>
      <c r="AE40" s="78">
        <f>[8]Supply_2023!AI202</f>
        <v>2403.3890675834746</v>
      </c>
      <c r="AF40" s="78">
        <f>[8]Supply_2023!AJ202</f>
        <v>5963.7511319002579</v>
      </c>
      <c r="AG40" s="78">
        <f>[8]Supply_2023!AK202</f>
        <v>117334.9196398981</v>
      </c>
      <c r="AH40" s="78">
        <f>[8]Supply_2023!AL202</f>
        <v>61.255179345201725</v>
      </c>
      <c r="AI40" s="78">
        <f>[8]Supply_2023!AM202</f>
        <v>0</v>
      </c>
      <c r="AJ40" s="78">
        <f>[8]Supply_2023!AN202</f>
        <v>0</v>
      </c>
      <c r="AK40" s="78">
        <f>[8]Supply_2023!AO202</f>
        <v>0</v>
      </c>
      <c r="AL40" s="78">
        <f>[8]Supply_2023!AP202</f>
        <v>0</v>
      </c>
      <c r="AM40" s="78">
        <f>[8]Supply_2023!AQ202</f>
        <v>2576.936981403082</v>
      </c>
      <c r="AN40" s="78">
        <f>[8]Supply_2023!AR202</f>
        <v>0</v>
      </c>
      <c r="AO40" s="78">
        <f>[8]Supply_2023!AS202</f>
        <v>0</v>
      </c>
      <c r="AP40" s="78">
        <f>[8]Supply_2023!AT202</f>
        <v>538.41324309702122</v>
      </c>
      <c r="AQ40" s="78">
        <f>[8]Supply_2023!AU202</f>
        <v>308.04964906686411</v>
      </c>
      <c r="AR40" s="78">
        <f>[8]Supply_2023!AV202</f>
        <v>0</v>
      </c>
      <c r="AS40" s="78">
        <f>[8]Supply_2023!AW202</f>
        <v>0</v>
      </c>
      <c r="AT40" s="78">
        <f>[8]Supply_2023!AX202</f>
        <v>0</v>
      </c>
      <c r="AU40" s="78">
        <f>[8]Supply_2023!AY202+[8]Supply_2023!AZ202</f>
        <v>123.8111627933079</v>
      </c>
      <c r="AV40" s="78">
        <f>[8]Supply_2023!BA202</f>
        <v>870.96130020633586</v>
      </c>
      <c r="AW40" s="78">
        <f>[8]Supply_2023!BB202</f>
        <v>117.23508042766343</v>
      </c>
      <c r="AX40" s="78">
        <f>[8]Supply_2023!BC202</f>
        <v>0</v>
      </c>
      <c r="AY40" s="78">
        <f>[8]Supply_2023!BD202</f>
        <v>0</v>
      </c>
      <c r="AZ40" s="78">
        <f>[8]Supply_2023!BE202</f>
        <v>2.0957611965530112</v>
      </c>
      <c r="BA40" s="78">
        <f>[8]Supply_2023!BF202</f>
        <v>92.861250651566721</v>
      </c>
      <c r="BB40" s="78">
        <f>[8]Supply_2023!BG202</f>
        <v>0</v>
      </c>
      <c r="BC40" s="78">
        <f>[8]Supply_2023!BH202</f>
        <v>1101.829330123961</v>
      </c>
      <c r="BD40" s="78">
        <f>[8]Supply_2023!BI202</f>
        <v>27.301607187019894</v>
      </c>
      <c r="BE40" s="78">
        <f>[8]Supply_2023!BJ202</f>
        <v>0.83265746777930261</v>
      </c>
      <c r="BF40" s="78">
        <f>[8]Supply_2023!BK202</f>
        <v>2.3566407150441333</v>
      </c>
      <c r="BG40" s="78">
        <f>[8]Supply_2023!BL202</f>
        <v>0</v>
      </c>
      <c r="BH40" s="78">
        <f>[8]Supply_2023!BM202</f>
        <v>0</v>
      </c>
      <c r="BI40" s="78">
        <f>[8]Supply_2023!BN202</f>
        <v>0</v>
      </c>
      <c r="BJ40" s="78">
        <f>[8]Supply_2023!BO202</f>
        <v>25.959734505728349</v>
      </c>
      <c r="BK40" s="78">
        <f>[8]Supply_2023!BP202</f>
        <v>0</v>
      </c>
      <c r="BL40" s="78">
        <f>[8]Supply_2023!BQ202</f>
        <v>334.78726545858927</v>
      </c>
      <c r="BM40" s="78">
        <f>[8]Supply_2023!BR202</f>
        <v>203.48301996987772</v>
      </c>
      <c r="BN40" s="78">
        <f>[8]Supply_2023!BS202</f>
        <v>0</v>
      </c>
      <c r="BO40" s="78">
        <f>[8]Supply_2023!BT202</f>
        <v>0</v>
      </c>
      <c r="BP40" s="120">
        <f t="shared" si="0"/>
        <v>140313.02800763582</v>
      </c>
      <c r="BQ40" s="78">
        <f>[8]Supply_2023!BV202</f>
        <v>0</v>
      </c>
      <c r="BR40" s="120">
        <f t="shared" si="1"/>
        <v>140313.02800763582</v>
      </c>
      <c r="BS40" s="78">
        <f>[8]Supply_2023!BY202</f>
        <v>-126857.42146659475</v>
      </c>
      <c r="BT40" s="78">
        <f>[8]Supply_2023!BX202</f>
        <v>1790.1409848410376</v>
      </c>
      <c r="BU40" s="122">
        <f t="shared" si="2"/>
        <v>15245.747525882107</v>
      </c>
      <c r="BV40" s="83">
        <f>BU40-[8]Supply_2023!BZ202</f>
        <v>2.9103830456733704E-11</v>
      </c>
      <c r="BX40" s="83"/>
    </row>
    <row r="41" spans="1:76">
      <c r="A41" s="31" t="s">
        <v>436</v>
      </c>
      <c r="B41" s="124" t="s">
        <v>369</v>
      </c>
      <c r="C41" s="101" t="s">
        <v>60</v>
      </c>
      <c r="D41" s="78">
        <f>[8]Supply_2023!H203</f>
        <v>0</v>
      </c>
      <c r="E41" s="78">
        <f>[8]Supply_2023!I203</f>
        <v>0</v>
      </c>
      <c r="F41" s="78">
        <f>[8]Supply_2023!J203</f>
        <v>0</v>
      </c>
      <c r="G41" s="78">
        <f>[8]Supply_2023!K203</f>
        <v>382.29225549880994</v>
      </c>
      <c r="H41" s="78">
        <f>[8]Supply_2023!L203</f>
        <v>561.80151028995476</v>
      </c>
      <c r="I41" s="78">
        <f>[8]Supply_2023!M203</f>
        <v>1044.1467004971091</v>
      </c>
      <c r="J41" s="78">
        <f>[8]Supply_2023!N203</f>
        <v>0</v>
      </c>
      <c r="K41" s="78">
        <f>[8]Supply_2023!O203</f>
        <v>0</v>
      </c>
      <c r="L41" s="78">
        <f>[8]Supply_2023!P203</f>
        <v>0</v>
      </c>
      <c r="M41" s="78">
        <f>[8]Supply_2023!Q203</f>
        <v>0</v>
      </c>
      <c r="N41" s="78">
        <f>[8]Supply_2023!R203</f>
        <v>0</v>
      </c>
      <c r="O41" s="78">
        <f>[8]Supply_2023!S203</f>
        <v>0</v>
      </c>
      <c r="P41" s="78">
        <f>[8]Supply_2023!T203</f>
        <v>0</v>
      </c>
      <c r="Q41" s="78">
        <f>[8]Supply_2023!U203</f>
        <v>450.99811396487297</v>
      </c>
      <c r="R41" s="78">
        <f>[8]Supply_2023!V203</f>
        <v>0</v>
      </c>
      <c r="S41" s="78">
        <f>[8]Supply_2023!W203</f>
        <v>1607.2227219602285</v>
      </c>
      <c r="T41" s="78">
        <f>[8]Supply_2023!X203</f>
        <v>0</v>
      </c>
      <c r="U41" s="78">
        <f>[8]Supply_2023!Y203</f>
        <v>0</v>
      </c>
      <c r="V41" s="78">
        <f>[8]Supply_2023!Z203</f>
        <v>0</v>
      </c>
      <c r="W41" s="78">
        <f>[8]Supply_2023!AA203</f>
        <v>0</v>
      </c>
      <c r="X41" s="78">
        <f>[8]Supply_2023!AB203</f>
        <v>41.362725085233045</v>
      </c>
      <c r="Y41" s="78">
        <f>[8]Supply_2023!AC203</f>
        <v>0</v>
      </c>
      <c r="Z41" s="78">
        <f>[8]Supply_2023!AD203</f>
        <v>0</v>
      </c>
      <c r="AA41" s="78">
        <f>[8]Supply_2023!AE203</f>
        <v>0</v>
      </c>
      <c r="AB41" s="78">
        <f>[8]Supply_2023!AF203</f>
        <v>0</v>
      </c>
      <c r="AC41" s="78">
        <f>[8]Supply_2023!AG203</f>
        <v>0</v>
      </c>
      <c r="AD41" s="78">
        <f>[8]Supply_2023!AH203</f>
        <v>5316.0056707869935</v>
      </c>
      <c r="AE41" s="78">
        <f>[8]Supply_2023!AI203</f>
        <v>282.92363712717224</v>
      </c>
      <c r="AF41" s="78">
        <f>[8]Supply_2023!AJ203</f>
        <v>7487.1948310113212</v>
      </c>
      <c r="AG41" s="78">
        <f>[8]Supply_2023!AK203</f>
        <v>988.56959068639037</v>
      </c>
      <c r="AH41" s="78">
        <f>[8]Supply_2023!AL203</f>
        <v>58648.889555184003</v>
      </c>
      <c r="AI41" s="78">
        <f>[8]Supply_2023!AM203</f>
        <v>86.036265806242739</v>
      </c>
      <c r="AJ41" s="78">
        <f>[8]Supply_2023!AN203</f>
        <v>0</v>
      </c>
      <c r="AK41" s="78">
        <f>[8]Supply_2023!AO203</f>
        <v>136.43459268552743</v>
      </c>
      <c r="AL41" s="78">
        <f>[8]Supply_2023!AP203</f>
        <v>0</v>
      </c>
      <c r="AM41" s="78">
        <f>[8]Supply_2023!AQ203</f>
        <v>1048.0536048397521</v>
      </c>
      <c r="AN41" s="78">
        <f>[8]Supply_2023!AR203</f>
        <v>0</v>
      </c>
      <c r="AO41" s="78">
        <f>[8]Supply_2023!AS203</f>
        <v>0</v>
      </c>
      <c r="AP41" s="78">
        <f>[8]Supply_2023!AT203</f>
        <v>0</v>
      </c>
      <c r="AQ41" s="78">
        <f>[8]Supply_2023!AU203</f>
        <v>0</v>
      </c>
      <c r="AR41" s="78">
        <f>[8]Supply_2023!AV203</f>
        <v>0</v>
      </c>
      <c r="AS41" s="78">
        <f>[8]Supply_2023!AW203</f>
        <v>0</v>
      </c>
      <c r="AT41" s="78">
        <f>[8]Supply_2023!AX203</f>
        <v>0</v>
      </c>
      <c r="AU41" s="78">
        <f>[8]Supply_2023!AY203+[8]Supply_2023!AZ203</f>
        <v>0</v>
      </c>
      <c r="AV41" s="78">
        <f>[8]Supply_2023!BA203</f>
        <v>8.3855488065938975</v>
      </c>
      <c r="AW41" s="78">
        <f>[8]Supply_2023!BB203</f>
        <v>0</v>
      </c>
      <c r="AX41" s="78">
        <f>[8]Supply_2023!BC203</f>
        <v>0</v>
      </c>
      <c r="AY41" s="78">
        <f>[8]Supply_2023!BD203</f>
        <v>62.577804799431448</v>
      </c>
      <c r="AZ41" s="78">
        <f>[8]Supply_2023!BE203</f>
        <v>0</v>
      </c>
      <c r="BA41" s="78">
        <f>[8]Supply_2023!BF203</f>
        <v>830.54440069314171</v>
      </c>
      <c r="BB41" s="78">
        <f>[8]Supply_2023!BG203</f>
        <v>0</v>
      </c>
      <c r="BC41" s="78">
        <f>[8]Supply_2023!BH203</f>
        <v>211.59128600063903</v>
      </c>
      <c r="BD41" s="78">
        <f>[8]Supply_2023!BI203</f>
        <v>633.09414021636883</v>
      </c>
      <c r="BE41" s="78">
        <f>[8]Supply_2023!BJ203</f>
        <v>0</v>
      </c>
      <c r="BF41" s="78">
        <f>[8]Supply_2023!BK203</f>
        <v>0</v>
      </c>
      <c r="BG41" s="78">
        <f>[8]Supply_2023!BL203</f>
        <v>0</v>
      </c>
      <c r="BH41" s="78">
        <f>[8]Supply_2023!BM203</f>
        <v>0</v>
      </c>
      <c r="BI41" s="78">
        <f>[8]Supply_2023!BN203</f>
        <v>0</v>
      </c>
      <c r="BJ41" s="78">
        <f>[8]Supply_2023!BO203</f>
        <v>2.5045051721334679</v>
      </c>
      <c r="BK41" s="78">
        <f>[8]Supply_2023!BP203</f>
        <v>0</v>
      </c>
      <c r="BL41" s="78">
        <f>[8]Supply_2023!BQ203</f>
        <v>0</v>
      </c>
      <c r="BM41" s="78">
        <f>[8]Supply_2023!BR203</f>
        <v>17.717115490520239</v>
      </c>
      <c r="BN41" s="78">
        <f>[8]Supply_2023!BS203</f>
        <v>0</v>
      </c>
      <c r="BO41" s="78">
        <f>[8]Supply_2023!BT203</f>
        <v>0</v>
      </c>
      <c r="BP41" s="120">
        <f t="shared" si="0"/>
        <v>79848.346576602431</v>
      </c>
      <c r="BQ41" s="78">
        <f>[8]Supply_2023!BV203</f>
        <v>40310.221560667087</v>
      </c>
      <c r="BR41" s="120">
        <f t="shared" si="1"/>
        <v>120158.56813726953</v>
      </c>
      <c r="BS41" s="78">
        <f>[8]Supply_2023!BY203</f>
        <v>-56016.979886065819</v>
      </c>
      <c r="BT41" s="78">
        <f>[8]Supply_2023!BX203</f>
        <v>795.85048009026605</v>
      </c>
      <c r="BU41" s="122">
        <f t="shared" si="2"/>
        <v>64937.438731293973</v>
      </c>
      <c r="BV41" s="83">
        <f>BU41-[8]Supply_2023!BZ203</f>
        <v>0</v>
      </c>
      <c r="BX41" s="83"/>
    </row>
    <row r="42" spans="1:76">
      <c r="A42" s="31" t="s">
        <v>437</v>
      </c>
      <c r="B42" s="124" t="s">
        <v>370</v>
      </c>
      <c r="C42" s="101" t="s">
        <v>142</v>
      </c>
      <c r="D42" s="78">
        <f>[8]Supply_2023!H204</f>
        <v>0</v>
      </c>
      <c r="E42" s="78">
        <f>[8]Supply_2023!I204</f>
        <v>0</v>
      </c>
      <c r="F42" s="78">
        <f>[8]Supply_2023!J204</f>
        <v>0</v>
      </c>
      <c r="G42" s="78">
        <f>[8]Supply_2023!K204</f>
        <v>0</v>
      </c>
      <c r="H42" s="78">
        <f>[8]Supply_2023!L204</f>
        <v>0</v>
      </c>
      <c r="I42" s="78">
        <f>[8]Supply_2023!M204</f>
        <v>0</v>
      </c>
      <c r="J42" s="78">
        <f>[8]Supply_2023!N204</f>
        <v>0</v>
      </c>
      <c r="K42" s="78">
        <f>[8]Supply_2023!O204</f>
        <v>0</v>
      </c>
      <c r="L42" s="78">
        <f>[8]Supply_2023!P204</f>
        <v>0</v>
      </c>
      <c r="M42" s="78">
        <f>[8]Supply_2023!Q204</f>
        <v>0</v>
      </c>
      <c r="N42" s="78">
        <f>[8]Supply_2023!R204</f>
        <v>0</v>
      </c>
      <c r="O42" s="78">
        <f>[8]Supply_2023!S204</f>
        <v>0</v>
      </c>
      <c r="P42" s="78">
        <f>[8]Supply_2023!T204</f>
        <v>0</v>
      </c>
      <c r="Q42" s="78">
        <f>[8]Supply_2023!U204</f>
        <v>0</v>
      </c>
      <c r="R42" s="78">
        <f>[8]Supply_2023!V204</f>
        <v>0</v>
      </c>
      <c r="S42" s="78">
        <f>[8]Supply_2023!W204</f>
        <v>0</v>
      </c>
      <c r="T42" s="78">
        <f>[8]Supply_2023!X204</f>
        <v>0</v>
      </c>
      <c r="U42" s="78">
        <f>[8]Supply_2023!Y204</f>
        <v>0</v>
      </c>
      <c r="V42" s="78">
        <f>[8]Supply_2023!Z204</f>
        <v>0</v>
      </c>
      <c r="W42" s="78">
        <f>[8]Supply_2023!AA204</f>
        <v>0</v>
      </c>
      <c r="X42" s="78">
        <f>[8]Supply_2023!AB204</f>
        <v>0</v>
      </c>
      <c r="Y42" s="78">
        <f>[8]Supply_2023!AC204</f>
        <v>0</v>
      </c>
      <c r="Z42" s="78">
        <f>[8]Supply_2023!AD204</f>
        <v>0</v>
      </c>
      <c r="AA42" s="78">
        <f>[8]Supply_2023!AE204</f>
        <v>0</v>
      </c>
      <c r="AB42" s="78">
        <f>[8]Supply_2023!AF204</f>
        <v>0</v>
      </c>
      <c r="AC42" s="78">
        <f>[8]Supply_2023!AG204</f>
        <v>0</v>
      </c>
      <c r="AD42" s="78">
        <f>[8]Supply_2023!AH204</f>
        <v>0</v>
      </c>
      <c r="AE42" s="78">
        <f>[8]Supply_2023!AI204</f>
        <v>0</v>
      </c>
      <c r="AF42" s="78">
        <f>[8]Supply_2023!AJ204</f>
        <v>0</v>
      </c>
      <c r="AG42" s="78">
        <f>[8]Supply_2023!AK204</f>
        <v>0</v>
      </c>
      <c r="AH42" s="78">
        <f>[8]Supply_2023!AL204</f>
        <v>0</v>
      </c>
      <c r="AI42" s="78">
        <f>[8]Supply_2023!AM204</f>
        <v>4919.4864912701387</v>
      </c>
      <c r="AJ42" s="78">
        <f>[8]Supply_2023!AN204</f>
        <v>0</v>
      </c>
      <c r="AK42" s="78">
        <f>[8]Supply_2023!AO204</f>
        <v>60.070817333854741</v>
      </c>
      <c r="AL42" s="78">
        <f>[8]Supply_2023!AP204</f>
        <v>0</v>
      </c>
      <c r="AM42" s="78">
        <f>[8]Supply_2023!AQ204</f>
        <v>722.0748531475881</v>
      </c>
      <c r="AN42" s="78">
        <f>[8]Supply_2023!AR204</f>
        <v>0</v>
      </c>
      <c r="AO42" s="78">
        <f>[8]Supply_2023!AS204</f>
        <v>0</v>
      </c>
      <c r="AP42" s="78">
        <f>[8]Supply_2023!AT204</f>
        <v>0</v>
      </c>
      <c r="AQ42" s="78">
        <f>[8]Supply_2023!AU204</f>
        <v>0</v>
      </c>
      <c r="AR42" s="78">
        <f>[8]Supply_2023!AV204</f>
        <v>0</v>
      </c>
      <c r="AS42" s="78">
        <f>[8]Supply_2023!AW204</f>
        <v>0</v>
      </c>
      <c r="AT42" s="78">
        <f>[8]Supply_2023!AX204</f>
        <v>0</v>
      </c>
      <c r="AU42" s="78">
        <f>[8]Supply_2023!AY204+[8]Supply_2023!AZ204</f>
        <v>0</v>
      </c>
      <c r="AV42" s="78">
        <f>[8]Supply_2023!BA204</f>
        <v>0</v>
      </c>
      <c r="AW42" s="78">
        <f>[8]Supply_2023!BB204</f>
        <v>0</v>
      </c>
      <c r="AX42" s="78">
        <f>[8]Supply_2023!BC204</f>
        <v>0</v>
      </c>
      <c r="AY42" s="78">
        <f>[8]Supply_2023!BD204</f>
        <v>0</v>
      </c>
      <c r="AZ42" s="78">
        <f>[8]Supply_2023!BE204</f>
        <v>0</v>
      </c>
      <c r="BA42" s="78">
        <f>[8]Supply_2023!BF204</f>
        <v>0</v>
      </c>
      <c r="BB42" s="78">
        <f>[8]Supply_2023!BG204</f>
        <v>0</v>
      </c>
      <c r="BC42" s="78">
        <f>[8]Supply_2023!BH204</f>
        <v>1.9392887640700631</v>
      </c>
      <c r="BD42" s="78">
        <f>[8]Supply_2023!BI204</f>
        <v>0</v>
      </c>
      <c r="BE42" s="78">
        <f>[8]Supply_2023!BJ204</f>
        <v>0</v>
      </c>
      <c r="BF42" s="78">
        <f>[8]Supply_2023!BK204</f>
        <v>0</v>
      </c>
      <c r="BG42" s="78">
        <f>[8]Supply_2023!BL204</f>
        <v>0</v>
      </c>
      <c r="BH42" s="78">
        <f>[8]Supply_2023!BM204</f>
        <v>0</v>
      </c>
      <c r="BI42" s="78">
        <f>[8]Supply_2023!BN204</f>
        <v>0</v>
      </c>
      <c r="BJ42" s="78">
        <f>[8]Supply_2023!BO204</f>
        <v>0</v>
      </c>
      <c r="BK42" s="78">
        <f>[8]Supply_2023!BP204</f>
        <v>0</v>
      </c>
      <c r="BL42" s="78">
        <f>[8]Supply_2023!BQ204</f>
        <v>0</v>
      </c>
      <c r="BM42" s="78">
        <f>[8]Supply_2023!BR204</f>
        <v>0</v>
      </c>
      <c r="BN42" s="78">
        <f>[8]Supply_2023!BS204</f>
        <v>0</v>
      </c>
      <c r="BO42" s="78">
        <f>[8]Supply_2023!BT204</f>
        <v>0</v>
      </c>
      <c r="BP42" s="120">
        <f t="shared" si="0"/>
        <v>5703.5714505156511</v>
      </c>
      <c r="BQ42" s="78">
        <f>[8]Supply_2023!BV204</f>
        <v>30432.568973281694</v>
      </c>
      <c r="BR42" s="120">
        <f t="shared" si="1"/>
        <v>36136.140423797347</v>
      </c>
      <c r="BS42" s="78">
        <f>[8]Supply_2023!BY204</f>
        <v>-8211.7364345041042</v>
      </c>
      <c r="BT42" s="78">
        <f>[8]Supply_2023!BX204</f>
        <v>26.781605412804851</v>
      </c>
      <c r="BU42" s="122">
        <f t="shared" si="2"/>
        <v>27951.185594706047</v>
      </c>
      <c r="BV42" s="83">
        <f>BU42-[8]Supply_2023!BZ204</f>
        <v>0</v>
      </c>
      <c r="BX42" s="83"/>
    </row>
    <row r="43" spans="1:76">
      <c r="A43" s="31" t="s">
        <v>438</v>
      </c>
      <c r="B43" s="124" t="s">
        <v>371</v>
      </c>
      <c r="C43" s="101" t="s">
        <v>143</v>
      </c>
      <c r="D43" s="78">
        <f>[8]Supply_2023!H205</f>
        <v>0</v>
      </c>
      <c r="E43" s="78">
        <f>[8]Supply_2023!I205</f>
        <v>0</v>
      </c>
      <c r="F43" s="78">
        <f>[8]Supply_2023!J205</f>
        <v>0</v>
      </c>
      <c r="G43" s="78">
        <f>[8]Supply_2023!K205</f>
        <v>0</v>
      </c>
      <c r="H43" s="78">
        <f>[8]Supply_2023!L205</f>
        <v>0</v>
      </c>
      <c r="I43" s="78">
        <f>[8]Supply_2023!M205</f>
        <v>0</v>
      </c>
      <c r="J43" s="78">
        <f>[8]Supply_2023!N205</f>
        <v>0</v>
      </c>
      <c r="K43" s="78">
        <f>[8]Supply_2023!O205</f>
        <v>0</v>
      </c>
      <c r="L43" s="78">
        <f>[8]Supply_2023!P205</f>
        <v>0</v>
      </c>
      <c r="M43" s="78">
        <f>[8]Supply_2023!Q205</f>
        <v>0</v>
      </c>
      <c r="N43" s="78">
        <f>[8]Supply_2023!R205</f>
        <v>0</v>
      </c>
      <c r="O43" s="78">
        <f>[8]Supply_2023!S205</f>
        <v>0</v>
      </c>
      <c r="P43" s="78">
        <f>[8]Supply_2023!T205</f>
        <v>0</v>
      </c>
      <c r="Q43" s="78">
        <f>[8]Supply_2023!U205</f>
        <v>0</v>
      </c>
      <c r="R43" s="78">
        <f>[8]Supply_2023!V205</f>
        <v>0</v>
      </c>
      <c r="S43" s="78">
        <f>[8]Supply_2023!W205</f>
        <v>0</v>
      </c>
      <c r="T43" s="78">
        <f>[8]Supply_2023!X205</f>
        <v>0</v>
      </c>
      <c r="U43" s="78">
        <f>[8]Supply_2023!Y205</f>
        <v>0</v>
      </c>
      <c r="V43" s="78">
        <f>[8]Supply_2023!Z205</f>
        <v>0</v>
      </c>
      <c r="W43" s="78">
        <f>[8]Supply_2023!AA205</f>
        <v>0</v>
      </c>
      <c r="X43" s="78">
        <f>[8]Supply_2023!AB205</f>
        <v>0</v>
      </c>
      <c r="Y43" s="78">
        <f>[8]Supply_2023!AC205</f>
        <v>0</v>
      </c>
      <c r="Z43" s="78">
        <f>[8]Supply_2023!AD205</f>
        <v>0</v>
      </c>
      <c r="AA43" s="78">
        <f>[8]Supply_2023!AE205</f>
        <v>0</v>
      </c>
      <c r="AB43" s="78">
        <f>[8]Supply_2023!AF205</f>
        <v>0</v>
      </c>
      <c r="AC43" s="78">
        <f>[8]Supply_2023!AG205</f>
        <v>0</v>
      </c>
      <c r="AD43" s="78">
        <f>[8]Supply_2023!AH205</f>
        <v>0</v>
      </c>
      <c r="AE43" s="78">
        <f>[8]Supply_2023!AI205</f>
        <v>0</v>
      </c>
      <c r="AF43" s="78">
        <f>[8]Supply_2023!AJ205</f>
        <v>0</v>
      </c>
      <c r="AG43" s="78">
        <f>[8]Supply_2023!AK205</f>
        <v>0</v>
      </c>
      <c r="AH43" s="78">
        <f>[8]Supply_2023!AL205</f>
        <v>0</v>
      </c>
      <c r="AI43" s="78">
        <f>[8]Supply_2023!AM205</f>
        <v>0</v>
      </c>
      <c r="AJ43" s="78">
        <f>[8]Supply_2023!AN205</f>
        <v>16196.743983439892</v>
      </c>
      <c r="AK43" s="78">
        <f>[8]Supply_2023!AO205</f>
        <v>0</v>
      </c>
      <c r="AL43" s="78">
        <f>[8]Supply_2023!AP205</f>
        <v>0</v>
      </c>
      <c r="AM43" s="78">
        <f>[8]Supply_2023!AQ205</f>
        <v>0</v>
      </c>
      <c r="AN43" s="78">
        <f>[8]Supply_2023!AR205</f>
        <v>0</v>
      </c>
      <c r="AO43" s="78">
        <f>[8]Supply_2023!AS205</f>
        <v>0</v>
      </c>
      <c r="AP43" s="78">
        <f>[8]Supply_2023!AT205</f>
        <v>41.028970925932299</v>
      </c>
      <c r="AQ43" s="78">
        <f>[8]Supply_2023!AU205</f>
        <v>0</v>
      </c>
      <c r="AR43" s="78">
        <f>[8]Supply_2023!AV205</f>
        <v>0</v>
      </c>
      <c r="AS43" s="78">
        <f>[8]Supply_2023!AW205</f>
        <v>0</v>
      </c>
      <c r="AT43" s="78">
        <f>[8]Supply_2023!AX205</f>
        <v>0</v>
      </c>
      <c r="AU43" s="78">
        <f>[8]Supply_2023!AY205+[8]Supply_2023!AZ205</f>
        <v>0</v>
      </c>
      <c r="AV43" s="78">
        <f>[8]Supply_2023!BA205</f>
        <v>0</v>
      </c>
      <c r="AW43" s="78">
        <f>[8]Supply_2023!BB205</f>
        <v>0</v>
      </c>
      <c r="AX43" s="78">
        <f>[8]Supply_2023!BC205</f>
        <v>0</v>
      </c>
      <c r="AY43" s="78">
        <f>[8]Supply_2023!BD205</f>
        <v>0</v>
      </c>
      <c r="AZ43" s="78">
        <f>[8]Supply_2023!BE205</f>
        <v>0</v>
      </c>
      <c r="BA43" s="78">
        <f>[8]Supply_2023!BF205</f>
        <v>0</v>
      </c>
      <c r="BB43" s="78">
        <f>[8]Supply_2023!BG205</f>
        <v>0</v>
      </c>
      <c r="BC43" s="78">
        <f>[8]Supply_2023!BH205</f>
        <v>0</v>
      </c>
      <c r="BD43" s="78">
        <f>[8]Supply_2023!BI205</f>
        <v>0</v>
      </c>
      <c r="BE43" s="78">
        <f>[8]Supply_2023!BJ205</f>
        <v>0</v>
      </c>
      <c r="BF43" s="78">
        <f>[8]Supply_2023!BK205</f>
        <v>0</v>
      </c>
      <c r="BG43" s="78">
        <f>[8]Supply_2023!BL205</f>
        <v>0</v>
      </c>
      <c r="BH43" s="78">
        <f>[8]Supply_2023!BM205</f>
        <v>0</v>
      </c>
      <c r="BI43" s="78">
        <f>[8]Supply_2023!BN205</f>
        <v>0</v>
      </c>
      <c r="BJ43" s="78">
        <f>[8]Supply_2023!BO205</f>
        <v>0</v>
      </c>
      <c r="BK43" s="78">
        <f>[8]Supply_2023!BP205</f>
        <v>0</v>
      </c>
      <c r="BL43" s="78">
        <f>[8]Supply_2023!BQ205</f>
        <v>0</v>
      </c>
      <c r="BM43" s="78">
        <f>[8]Supply_2023!BR205</f>
        <v>0</v>
      </c>
      <c r="BN43" s="78">
        <f>[8]Supply_2023!BS205</f>
        <v>0</v>
      </c>
      <c r="BO43" s="78">
        <f>[8]Supply_2023!BT205</f>
        <v>0</v>
      </c>
      <c r="BP43" s="120">
        <f t="shared" si="0"/>
        <v>16237.772954365824</v>
      </c>
      <c r="BQ43" s="78">
        <f>[8]Supply_2023!BV205</f>
        <v>15590.385117866466</v>
      </c>
      <c r="BR43" s="120">
        <f t="shared" si="1"/>
        <v>31828.158072232291</v>
      </c>
      <c r="BS43" s="78">
        <f>[8]Supply_2023!BY205</f>
        <v>-2643.4287230858754</v>
      </c>
      <c r="BT43" s="78">
        <f>[8]Supply_2023!BX205</f>
        <v>33.569289086483074</v>
      </c>
      <c r="BU43" s="122">
        <f t="shared" si="2"/>
        <v>29218.298638232896</v>
      </c>
      <c r="BV43" s="83">
        <f>BU43-[8]Supply_2023!BZ205</f>
        <v>0</v>
      </c>
      <c r="BX43" s="83"/>
    </row>
    <row r="44" spans="1:76">
      <c r="A44" s="31" t="s">
        <v>439</v>
      </c>
      <c r="B44" s="124" t="s">
        <v>372</v>
      </c>
      <c r="C44" s="101" t="s">
        <v>144</v>
      </c>
      <c r="D44" s="78">
        <f>[8]Supply_2023!H206</f>
        <v>0</v>
      </c>
      <c r="E44" s="78">
        <f>[8]Supply_2023!I206</f>
        <v>0</v>
      </c>
      <c r="F44" s="78">
        <f>[8]Supply_2023!J206</f>
        <v>0</v>
      </c>
      <c r="G44" s="78">
        <f>[8]Supply_2023!K206</f>
        <v>0</v>
      </c>
      <c r="H44" s="78">
        <f>[8]Supply_2023!L206</f>
        <v>0</v>
      </c>
      <c r="I44" s="78">
        <f>[8]Supply_2023!M206</f>
        <v>0</v>
      </c>
      <c r="J44" s="78">
        <f>[8]Supply_2023!N206</f>
        <v>0</v>
      </c>
      <c r="K44" s="78">
        <f>[8]Supply_2023!O206</f>
        <v>0</v>
      </c>
      <c r="L44" s="78">
        <f>[8]Supply_2023!P206</f>
        <v>100.8516605465105</v>
      </c>
      <c r="M44" s="78">
        <f>[8]Supply_2023!Q206</f>
        <v>0</v>
      </c>
      <c r="N44" s="78">
        <f>[8]Supply_2023!R206</f>
        <v>0</v>
      </c>
      <c r="O44" s="78">
        <f>[8]Supply_2023!S206</f>
        <v>0</v>
      </c>
      <c r="P44" s="78">
        <f>[8]Supply_2023!T206</f>
        <v>0</v>
      </c>
      <c r="Q44" s="78">
        <f>[8]Supply_2023!U206</f>
        <v>0</v>
      </c>
      <c r="R44" s="78">
        <f>[8]Supply_2023!V206</f>
        <v>0</v>
      </c>
      <c r="S44" s="78">
        <f>[8]Supply_2023!W206</f>
        <v>0</v>
      </c>
      <c r="T44" s="78">
        <f>[8]Supply_2023!X206</f>
        <v>0</v>
      </c>
      <c r="U44" s="78">
        <f>[8]Supply_2023!Y206</f>
        <v>0</v>
      </c>
      <c r="V44" s="78">
        <f>[8]Supply_2023!Z206</f>
        <v>0</v>
      </c>
      <c r="W44" s="78">
        <f>[8]Supply_2023!AA206</f>
        <v>0</v>
      </c>
      <c r="X44" s="78">
        <f>[8]Supply_2023!AB206</f>
        <v>0</v>
      </c>
      <c r="Y44" s="78">
        <f>[8]Supply_2023!AC206</f>
        <v>0</v>
      </c>
      <c r="Z44" s="78">
        <f>[8]Supply_2023!AD206</f>
        <v>0</v>
      </c>
      <c r="AA44" s="78">
        <f>[8]Supply_2023!AE206</f>
        <v>0</v>
      </c>
      <c r="AB44" s="78">
        <f>[8]Supply_2023!AF206</f>
        <v>0</v>
      </c>
      <c r="AC44" s="78">
        <f>[8]Supply_2023!AG206</f>
        <v>0</v>
      </c>
      <c r="AD44" s="78">
        <f>[8]Supply_2023!AH206</f>
        <v>720.36065698865434</v>
      </c>
      <c r="AE44" s="78">
        <f>[8]Supply_2023!AI206</f>
        <v>2.4717874182747854</v>
      </c>
      <c r="AF44" s="78">
        <f>[8]Supply_2023!AJ206</f>
        <v>0</v>
      </c>
      <c r="AG44" s="78">
        <f>[8]Supply_2023!AK206</f>
        <v>21.097700576640719</v>
      </c>
      <c r="AH44" s="78">
        <f>[8]Supply_2023!AL206</f>
        <v>810.93164406586118</v>
      </c>
      <c r="AI44" s="78">
        <f>[8]Supply_2023!AM206</f>
        <v>220.06769269819262</v>
      </c>
      <c r="AJ44" s="78">
        <f>[8]Supply_2023!AN206</f>
        <v>0</v>
      </c>
      <c r="AK44" s="78">
        <f>[8]Supply_2023!AO206</f>
        <v>40764.242691208012</v>
      </c>
      <c r="AL44" s="78">
        <f>[8]Supply_2023!AP206</f>
        <v>319.73487996879987</v>
      </c>
      <c r="AM44" s="78">
        <f>[8]Supply_2023!AQ206</f>
        <v>1.1599711481206236</v>
      </c>
      <c r="AN44" s="78">
        <f>[8]Supply_2023!AR206</f>
        <v>0</v>
      </c>
      <c r="AO44" s="78">
        <f>[8]Supply_2023!AS206</f>
        <v>0</v>
      </c>
      <c r="AP44" s="78">
        <f>[8]Supply_2023!AT206</f>
        <v>0</v>
      </c>
      <c r="AQ44" s="78">
        <f>[8]Supply_2023!AU206</f>
        <v>0</v>
      </c>
      <c r="AR44" s="78">
        <f>[8]Supply_2023!AV206</f>
        <v>0</v>
      </c>
      <c r="AS44" s="78">
        <f>[8]Supply_2023!AW206</f>
        <v>0</v>
      </c>
      <c r="AT44" s="78">
        <f>[8]Supply_2023!AX206</f>
        <v>0</v>
      </c>
      <c r="AU44" s="78">
        <f>[8]Supply_2023!AY206+[8]Supply_2023!AZ206</f>
        <v>10.839760708990124</v>
      </c>
      <c r="AV44" s="78">
        <f>[8]Supply_2023!BA206</f>
        <v>0</v>
      </c>
      <c r="AW44" s="78">
        <f>[8]Supply_2023!BB206</f>
        <v>0</v>
      </c>
      <c r="AX44" s="78">
        <f>[8]Supply_2023!BC206</f>
        <v>0</v>
      </c>
      <c r="AY44" s="78">
        <f>[8]Supply_2023!BD206</f>
        <v>0</v>
      </c>
      <c r="AZ44" s="78">
        <f>[8]Supply_2023!BE206</f>
        <v>0</v>
      </c>
      <c r="BA44" s="78">
        <f>[8]Supply_2023!BF206</f>
        <v>0</v>
      </c>
      <c r="BB44" s="78">
        <f>[8]Supply_2023!BG206</f>
        <v>0</v>
      </c>
      <c r="BC44" s="78">
        <f>[8]Supply_2023!BH206</f>
        <v>3.0668271506955902</v>
      </c>
      <c r="BD44" s="78">
        <f>[8]Supply_2023!BI206</f>
        <v>4.5707987227580924</v>
      </c>
      <c r="BE44" s="78">
        <f>[8]Supply_2023!BJ206</f>
        <v>244.44612485226995</v>
      </c>
      <c r="BF44" s="78">
        <f>[8]Supply_2023!BK206</f>
        <v>0</v>
      </c>
      <c r="BG44" s="78">
        <f>[8]Supply_2023!BL206</f>
        <v>64.746006774181808</v>
      </c>
      <c r="BH44" s="78">
        <f>[8]Supply_2023!BM206</f>
        <v>0</v>
      </c>
      <c r="BI44" s="78">
        <f>[8]Supply_2023!BN206</f>
        <v>0</v>
      </c>
      <c r="BJ44" s="78">
        <f>[8]Supply_2023!BO206</f>
        <v>0</v>
      </c>
      <c r="BK44" s="78">
        <f>[8]Supply_2023!BP206</f>
        <v>0</v>
      </c>
      <c r="BL44" s="78">
        <f>[8]Supply_2023!BQ206</f>
        <v>0</v>
      </c>
      <c r="BM44" s="78">
        <f>[8]Supply_2023!BR206</f>
        <v>5.1176352861421099</v>
      </c>
      <c r="BN44" s="78">
        <f>[8]Supply_2023!BS206</f>
        <v>0</v>
      </c>
      <c r="BO44" s="78">
        <f>[8]Supply_2023!BT206</f>
        <v>0</v>
      </c>
      <c r="BP44" s="120">
        <f t="shared" si="0"/>
        <v>43293.705838114103</v>
      </c>
      <c r="BQ44" s="78">
        <f>[8]Supply_2023!BV206</f>
        <v>9530.7470622045876</v>
      </c>
      <c r="BR44" s="120">
        <f t="shared" si="1"/>
        <v>52824.452900318691</v>
      </c>
      <c r="BS44" s="78">
        <f>[8]Supply_2023!BY206</f>
        <v>0</v>
      </c>
      <c r="BT44" s="78">
        <f>[8]Supply_2023!BX206</f>
        <v>704.48587538632194</v>
      </c>
      <c r="BU44" s="122">
        <f t="shared" si="2"/>
        <v>53528.938775705014</v>
      </c>
      <c r="BV44" s="83">
        <f>BU44-[8]Supply_2023!BZ206</f>
        <v>0</v>
      </c>
      <c r="BX44" s="83"/>
    </row>
    <row r="45" spans="1:76">
      <c r="A45" s="31" t="s">
        <v>440</v>
      </c>
      <c r="B45" s="125" t="s">
        <v>373</v>
      </c>
      <c r="C45" s="85" t="s">
        <v>61</v>
      </c>
      <c r="D45" s="78">
        <f>[8]Supply_2023!H207</f>
        <v>0</v>
      </c>
      <c r="E45" s="78">
        <f>[8]Supply_2023!I207</f>
        <v>0</v>
      </c>
      <c r="F45" s="78">
        <f>[8]Supply_2023!J207</f>
        <v>0</v>
      </c>
      <c r="G45" s="78">
        <f>[8]Supply_2023!K207</f>
        <v>0</v>
      </c>
      <c r="H45" s="78">
        <f>[8]Supply_2023!L207</f>
        <v>0</v>
      </c>
      <c r="I45" s="78">
        <f>[8]Supply_2023!M207</f>
        <v>0</v>
      </c>
      <c r="J45" s="78">
        <f>[8]Supply_2023!N207</f>
        <v>0</v>
      </c>
      <c r="K45" s="78">
        <f>[8]Supply_2023!O207</f>
        <v>0</v>
      </c>
      <c r="L45" s="78">
        <f>[8]Supply_2023!P207</f>
        <v>0</v>
      </c>
      <c r="M45" s="78">
        <f>[8]Supply_2023!Q207</f>
        <v>0</v>
      </c>
      <c r="N45" s="78">
        <f>[8]Supply_2023!R207</f>
        <v>0</v>
      </c>
      <c r="O45" s="78">
        <f>[8]Supply_2023!S207</f>
        <v>0</v>
      </c>
      <c r="P45" s="78">
        <f>[8]Supply_2023!T207</f>
        <v>0</v>
      </c>
      <c r="Q45" s="78">
        <f>[8]Supply_2023!U207</f>
        <v>0</v>
      </c>
      <c r="R45" s="78">
        <f>[8]Supply_2023!V207</f>
        <v>0</v>
      </c>
      <c r="S45" s="78">
        <f>[8]Supply_2023!W207</f>
        <v>0</v>
      </c>
      <c r="T45" s="78">
        <f>[8]Supply_2023!X207</f>
        <v>0</v>
      </c>
      <c r="U45" s="78">
        <f>[8]Supply_2023!Y207</f>
        <v>0</v>
      </c>
      <c r="V45" s="78">
        <f>[8]Supply_2023!Z207</f>
        <v>0</v>
      </c>
      <c r="W45" s="78">
        <f>[8]Supply_2023!AA207</f>
        <v>0</v>
      </c>
      <c r="X45" s="78">
        <f>[8]Supply_2023!AB207</f>
        <v>0</v>
      </c>
      <c r="Y45" s="78">
        <f>[8]Supply_2023!AC207</f>
        <v>0</v>
      </c>
      <c r="Z45" s="78">
        <f>[8]Supply_2023!AD207</f>
        <v>0</v>
      </c>
      <c r="AA45" s="78">
        <f>[8]Supply_2023!AE207</f>
        <v>0</v>
      </c>
      <c r="AB45" s="78">
        <f>[8]Supply_2023!AF207</f>
        <v>0</v>
      </c>
      <c r="AC45" s="78">
        <f>[8]Supply_2023!AG207</f>
        <v>0</v>
      </c>
      <c r="AD45" s="78">
        <f>[8]Supply_2023!AH207</f>
        <v>0</v>
      </c>
      <c r="AE45" s="78">
        <f>[8]Supply_2023!AI207</f>
        <v>0</v>
      </c>
      <c r="AF45" s="78">
        <f>[8]Supply_2023!AJ207</f>
        <v>0</v>
      </c>
      <c r="AG45" s="78">
        <f>[8]Supply_2023!AK207</f>
        <v>3.2612015235900356</v>
      </c>
      <c r="AH45" s="78">
        <f>[8]Supply_2023!AL207</f>
        <v>0</v>
      </c>
      <c r="AI45" s="78">
        <f>[8]Supply_2023!AM207</f>
        <v>0</v>
      </c>
      <c r="AJ45" s="78">
        <f>[8]Supply_2023!AN207</f>
        <v>0</v>
      </c>
      <c r="AK45" s="78">
        <f>[8]Supply_2023!AO207</f>
        <v>0</v>
      </c>
      <c r="AL45" s="78">
        <f>[8]Supply_2023!AP207</f>
        <v>10564.302864786639</v>
      </c>
      <c r="AM45" s="78">
        <f>[8]Supply_2023!AQ207</f>
        <v>10.699807665520899</v>
      </c>
      <c r="AN45" s="78">
        <f>[8]Supply_2023!AR207</f>
        <v>0</v>
      </c>
      <c r="AO45" s="78">
        <f>[8]Supply_2023!AS207</f>
        <v>0</v>
      </c>
      <c r="AP45" s="78">
        <f>[8]Supply_2023!AT207</f>
        <v>0</v>
      </c>
      <c r="AQ45" s="78">
        <f>[8]Supply_2023!AU207</f>
        <v>0</v>
      </c>
      <c r="AR45" s="78">
        <f>[8]Supply_2023!AV207</f>
        <v>0</v>
      </c>
      <c r="AS45" s="78">
        <f>[8]Supply_2023!AW207</f>
        <v>0</v>
      </c>
      <c r="AT45" s="78">
        <f>[8]Supply_2023!AX207</f>
        <v>0</v>
      </c>
      <c r="AU45" s="78">
        <f>[8]Supply_2023!AY207+[8]Supply_2023!AZ207</f>
        <v>0</v>
      </c>
      <c r="AV45" s="78">
        <f>[8]Supply_2023!BA207</f>
        <v>0</v>
      </c>
      <c r="AW45" s="78">
        <f>[8]Supply_2023!BB207</f>
        <v>0</v>
      </c>
      <c r="AX45" s="78">
        <f>[8]Supply_2023!BC207</f>
        <v>0</v>
      </c>
      <c r="AY45" s="78">
        <f>[8]Supply_2023!BD207</f>
        <v>0</v>
      </c>
      <c r="AZ45" s="78">
        <f>[8]Supply_2023!BE207</f>
        <v>10.411782709187497</v>
      </c>
      <c r="BA45" s="78">
        <f>[8]Supply_2023!BF207</f>
        <v>0</v>
      </c>
      <c r="BB45" s="78">
        <f>[8]Supply_2023!BG207</f>
        <v>0</v>
      </c>
      <c r="BC45" s="78">
        <f>[8]Supply_2023!BH207</f>
        <v>0</v>
      </c>
      <c r="BD45" s="78">
        <f>[8]Supply_2023!BI207</f>
        <v>0</v>
      </c>
      <c r="BE45" s="78">
        <f>[8]Supply_2023!BJ207</f>
        <v>0</v>
      </c>
      <c r="BF45" s="78">
        <f>[8]Supply_2023!BK207</f>
        <v>0</v>
      </c>
      <c r="BG45" s="78">
        <f>[8]Supply_2023!BL207</f>
        <v>0</v>
      </c>
      <c r="BH45" s="78">
        <f>[8]Supply_2023!BM207</f>
        <v>0</v>
      </c>
      <c r="BI45" s="78">
        <f>[8]Supply_2023!BN207</f>
        <v>0</v>
      </c>
      <c r="BJ45" s="78">
        <f>[8]Supply_2023!BO207</f>
        <v>0</v>
      </c>
      <c r="BK45" s="78">
        <f>[8]Supply_2023!BP207</f>
        <v>0</v>
      </c>
      <c r="BL45" s="78">
        <f>[8]Supply_2023!BQ207</f>
        <v>0</v>
      </c>
      <c r="BM45" s="78">
        <f>[8]Supply_2023!BR207</f>
        <v>0</v>
      </c>
      <c r="BN45" s="78">
        <f>[8]Supply_2023!BS207</f>
        <v>0</v>
      </c>
      <c r="BO45" s="78">
        <f>[8]Supply_2023!BT207</f>
        <v>0</v>
      </c>
      <c r="BP45" s="120">
        <f t="shared" si="0"/>
        <v>10588.675656684938</v>
      </c>
      <c r="BQ45" s="78">
        <f>[8]Supply_2023!BV207</f>
        <v>305.89208184634651</v>
      </c>
      <c r="BR45" s="120">
        <f t="shared" si="1"/>
        <v>10894.567738531285</v>
      </c>
      <c r="BS45" s="78">
        <f>[8]Supply_2023!BY207</f>
        <v>4971.9912895387151</v>
      </c>
      <c r="BT45" s="78">
        <f>[8]Supply_2023!BX207</f>
        <v>64.992130354998281</v>
      </c>
      <c r="BU45" s="122">
        <f t="shared" si="2"/>
        <v>15931.551158424998</v>
      </c>
      <c r="BV45" s="83">
        <f>BU45-[8]Supply_2023!BZ207</f>
        <v>0</v>
      </c>
      <c r="BX45" s="83"/>
    </row>
    <row r="46" spans="1:76">
      <c r="A46" s="31" t="s">
        <v>441</v>
      </c>
      <c r="B46" s="125" t="s">
        <v>374</v>
      </c>
      <c r="C46" s="85" t="s">
        <v>62</v>
      </c>
      <c r="D46" s="78">
        <f>[8]Supply_2023!H208</f>
        <v>28138.191453141357</v>
      </c>
      <c r="E46" s="78">
        <f>[8]Supply_2023!I208</f>
        <v>0</v>
      </c>
      <c r="F46" s="78">
        <f>[8]Supply_2023!J208</f>
        <v>0</v>
      </c>
      <c r="G46" s="78">
        <f>[8]Supply_2023!K208</f>
        <v>168.0971955530369</v>
      </c>
      <c r="H46" s="78">
        <f>[8]Supply_2023!L208</f>
        <v>202.72509442998489</v>
      </c>
      <c r="I46" s="78">
        <f>[8]Supply_2023!M208</f>
        <v>0</v>
      </c>
      <c r="J46" s="78">
        <f>[8]Supply_2023!N208</f>
        <v>0</v>
      </c>
      <c r="K46" s="78">
        <f>[8]Supply_2023!O208</f>
        <v>49.144563848917358</v>
      </c>
      <c r="L46" s="78">
        <f>[8]Supply_2023!P208</f>
        <v>0</v>
      </c>
      <c r="M46" s="78">
        <f>[8]Supply_2023!Q208</f>
        <v>0</v>
      </c>
      <c r="N46" s="78">
        <f>[8]Supply_2023!R208</f>
        <v>0</v>
      </c>
      <c r="O46" s="78">
        <f>[8]Supply_2023!S208</f>
        <v>0</v>
      </c>
      <c r="P46" s="78">
        <f>[8]Supply_2023!T208</f>
        <v>0</v>
      </c>
      <c r="Q46" s="78">
        <f>[8]Supply_2023!U208</f>
        <v>0</v>
      </c>
      <c r="R46" s="78">
        <f>[8]Supply_2023!V208</f>
        <v>0</v>
      </c>
      <c r="S46" s="78">
        <f>[8]Supply_2023!W208</f>
        <v>72.845650590914602</v>
      </c>
      <c r="T46" s="78">
        <f>[8]Supply_2023!X208</f>
        <v>0</v>
      </c>
      <c r="U46" s="78">
        <f>[8]Supply_2023!Y208</f>
        <v>0</v>
      </c>
      <c r="V46" s="78">
        <f>[8]Supply_2023!Z208</f>
        <v>0</v>
      </c>
      <c r="W46" s="78">
        <f>[8]Supply_2023!AA208</f>
        <v>0</v>
      </c>
      <c r="X46" s="78">
        <f>[8]Supply_2023!AB208</f>
        <v>10.750913977639522</v>
      </c>
      <c r="Y46" s="78">
        <f>[8]Supply_2023!AC208</f>
        <v>0</v>
      </c>
      <c r="Z46" s="78">
        <f>[8]Supply_2023!AD208</f>
        <v>0</v>
      </c>
      <c r="AA46" s="78">
        <f>[8]Supply_2023!AE208</f>
        <v>0</v>
      </c>
      <c r="AB46" s="78">
        <f>[8]Supply_2023!AF208</f>
        <v>0</v>
      </c>
      <c r="AC46" s="78">
        <f>[8]Supply_2023!AG208</f>
        <v>0</v>
      </c>
      <c r="AD46" s="78">
        <f>[8]Supply_2023!AH208</f>
        <v>1897.6101959662958</v>
      </c>
      <c r="AE46" s="78">
        <f>[8]Supply_2023!AI208</f>
        <v>7.2826733797304239</v>
      </c>
      <c r="AF46" s="78">
        <f>[8]Supply_2023!AJ208</f>
        <v>3837.2270496183805</v>
      </c>
      <c r="AG46" s="78">
        <f>[8]Supply_2023!AK208</f>
        <v>2650.0774191770715</v>
      </c>
      <c r="AH46" s="78">
        <f>[8]Supply_2023!AL208</f>
        <v>3.1766126978470375</v>
      </c>
      <c r="AI46" s="78">
        <f>[8]Supply_2023!AM208</f>
        <v>0</v>
      </c>
      <c r="AJ46" s="78">
        <f>[8]Supply_2023!AN208</f>
        <v>0</v>
      </c>
      <c r="AK46" s="78">
        <f>[8]Supply_2023!AO208</f>
        <v>15.919388916128703</v>
      </c>
      <c r="AL46" s="78">
        <f>[8]Supply_2023!AP208</f>
        <v>6.2751474858614076</v>
      </c>
      <c r="AM46" s="78">
        <f>[8]Supply_2023!AQ208</f>
        <v>120494.67035077509</v>
      </c>
      <c r="AN46" s="78">
        <f>[8]Supply_2023!AR208</f>
        <v>0.3760593584909937</v>
      </c>
      <c r="AO46" s="78">
        <f>[8]Supply_2023!AS208</f>
        <v>10.129102982244197</v>
      </c>
      <c r="AP46" s="78">
        <f>[8]Supply_2023!AT208</f>
        <v>0</v>
      </c>
      <c r="AQ46" s="78">
        <f>[8]Supply_2023!AU208</f>
        <v>193.55985371077412</v>
      </c>
      <c r="AR46" s="78">
        <f>[8]Supply_2023!AV208</f>
        <v>0</v>
      </c>
      <c r="AS46" s="78">
        <f>[8]Supply_2023!AW208</f>
        <v>0</v>
      </c>
      <c r="AT46" s="78">
        <f>[8]Supply_2023!AX208</f>
        <v>0</v>
      </c>
      <c r="AU46" s="78">
        <f>[8]Supply_2023!AY208+[8]Supply_2023!AZ208</f>
        <v>203.56334319623107</v>
      </c>
      <c r="AV46" s="78">
        <f>[8]Supply_2023!BA208</f>
        <v>12.832737277786601</v>
      </c>
      <c r="AW46" s="78">
        <f>[8]Supply_2023!BB208</f>
        <v>3.1997619927362448</v>
      </c>
      <c r="AX46" s="78">
        <f>[8]Supply_2023!BC208</f>
        <v>0</v>
      </c>
      <c r="AY46" s="78">
        <f>[8]Supply_2023!BD208</f>
        <v>0</v>
      </c>
      <c r="AZ46" s="78">
        <f>[8]Supply_2023!BE208</f>
        <v>0</v>
      </c>
      <c r="BA46" s="78">
        <f>[8]Supply_2023!BF208</f>
        <v>34.920581470344615</v>
      </c>
      <c r="BB46" s="78">
        <f>[8]Supply_2023!BG208</f>
        <v>0</v>
      </c>
      <c r="BC46" s="78">
        <f>[8]Supply_2023!BH208</f>
        <v>477.22555950595506</v>
      </c>
      <c r="BD46" s="78">
        <f>[8]Supply_2023!BI208</f>
        <v>977.42259731445597</v>
      </c>
      <c r="BE46" s="78">
        <f>[8]Supply_2023!BJ208</f>
        <v>10.373287833449705</v>
      </c>
      <c r="BF46" s="78">
        <f>[8]Supply_2023!BK208</f>
        <v>88.702907650672216</v>
      </c>
      <c r="BG46" s="78">
        <f>[8]Supply_2023!BL208</f>
        <v>51.412353723284824</v>
      </c>
      <c r="BH46" s="78">
        <f>[8]Supply_2023!BM208</f>
        <v>0</v>
      </c>
      <c r="BI46" s="78">
        <f>[8]Supply_2023!BN208</f>
        <v>370.79203599982287</v>
      </c>
      <c r="BJ46" s="78">
        <f>[8]Supply_2023!BO208</f>
        <v>386.94231389215349</v>
      </c>
      <c r="BK46" s="78">
        <f>[8]Supply_2023!BP208</f>
        <v>0</v>
      </c>
      <c r="BL46" s="78">
        <f>[8]Supply_2023!BQ208</f>
        <v>0</v>
      </c>
      <c r="BM46" s="78">
        <f>[8]Supply_2023!BR208</f>
        <v>104.35567169904368</v>
      </c>
      <c r="BN46" s="78">
        <f>[8]Supply_2023!BS208</f>
        <v>0</v>
      </c>
      <c r="BO46" s="78">
        <f>[8]Supply_2023!BT208</f>
        <v>0</v>
      </c>
      <c r="BP46" s="120">
        <f t="shared" si="0"/>
        <v>160479.80187716568</v>
      </c>
      <c r="BQ46" s="78">
        <f>[8]Supply_2023!BV208</f>
        <v>86525.096805663212</v>
      </c>
      <c r="BR46" s="120">
        <f t="shared" si="1"/>
        <v>247004.89868282888</v>
      </c>
      <c r="BS46" s="78">
        <f>[8]Supply_2023!BY208</f>
        <v>2634.5641442920924</v>
      </c>
      <c r="BT46" s="78">
        <f>[8]Supply_2023!BX208</f>
        <v>3240.6442961104103</v>
      </c>
      <c r="BU46" s="122">
        <f t="shared" si="2"/>
        <v>252880.10712323137</v>
      </c>
      <c r="BV46" s="83">
        <f>BU46-[8]Supply_2023!BZ208</f>
        <v>0</v>
      </c>
      <c r="BX46" s="83"/>
    </row>
    <row r="47" spans="1:76">
      <c r="A47" s="31" t="s">
        <v>442</v>
      </c>
      <c r="B47" s="125" t="s">
        <v>346</v>
      </c>
      <c r="C47" s="85" t="s">
        <v>145</v>
      </c>
      <c r="D47" s="78">
        <f>[8]Supply_2023!H209</f>
        <v>0</v>
      </c>
      <c r="E47" s="78">
        <f>[8]Supply_2023!I209</f>
        <v>0</v>
      </c>
      <c r="F47" s="78">
        <f>[8]Supply_2023!J209</f>
        <v>0</v>
      </c>
      <c r="G47" s="78">
        <f>[8]Supply_2023!K209</f>
        <v>0</v>
      </c>
      <c r="H47" s="78">
        <f>[8]Supply_2023!L209</f>
        <v>0</v>
      </c>
      <c r="I47" s="78">
        <f>[8]Supply_2023!M209</f>
        <v>0</v>
      </c>
      <c r="J47" s="78">
        <f>[8]Supply_2023!N209</f>
        <v>0</v>
      </c>
      <c r="K47" s="78">
        <f>[8]Supply_2023!O209</f>
        <v>0</v>
      </c>
      <c r="L47" s="78">
        <f>[8]Supply_2023!P209</f>
        <v>0</v>
      </c>
      <c r="M47" s="78">
        <f>[8]Supply_2023!Q209</f>
        <v>0</v>
      </c>
      <c r="N47" s="78">
        <f>[8]Supply_2023!R209</f>
        <v>0</v>
      </c>
      <c r="O47" s="78">
        <f>[8]Supply_2023!S209</f>
        <v>0</v>
      </c>
      <c r="P47" s="78">
        <f>[8]Supply_2023!T209</f>
        <v>0</v>
      </c>
      <c r="Q47" s="78">
        <f>[8]Supply_2023!U209</f>
        <v>0</v>
      </c>
      <c r="R47" s="78">
        <f>[8]Supply_2023!V209</f>
        <v>0</v>
      </c>
      <c r="S47" s="78">
        <f>[8]Supply_2023!W209</f>
        <v>0</v>
      </c>
      <c r="T47" s="78">
        <f>[8]Supply_2023!X209</f>
        <v>0</v>
      </c>
      <c r="U47" s="78">
        <f>[8]Supply_2023!Y209</f>
        <v>0</v>
      </c>
      <c r="V47" s="78">
        <f>[8]Supply_2023!Z209</f>
        <v>0</v>
      </c>
      <c r="W47" s="78">
        <f>[8]Supply_2023!AA209</f>
        <v>0</v>
      </c>
      <c r="X47" s="78">
        <f>[8]Supply_2023!AB209</f>
        <v>0</v>
      </c>
      <c r="Y47" s="78">
        <f>[8]Supply_2023!AC209</f>
        <v>0</v>
      </c>
      <c r="Z47" s="78">
        <f>[8]Supply_2023!AD209</f>
        <v>0</v>
      </c>
      <c r="AA47" s="78">
        <f>[8]Supply_2023!AE209</f>
        <v>0</v>
      </c>
      <c r="AB47" s="78">
        <f>[8]Supply_2023!AF209</f>
        <v>0</v>
      </c>
      <c r="AC47" s="78">
        <f>[8]Supply_2023!AG209</f>
        <v>0</v>
      </c>
      <c r="AD47" s="78">
        <f>[8]Supply_2023!AH209</f>
        <v>0</v>
      </c>
      <c r="AE47" s="78">
        <f>[8]Supply_2023!AI209</f>
        <v>0</v>
      </c>
      <c r="AF47" s="78">
        <f>[8]Supply_2023!AJ209</f>
        <v>0</v>
      </c>
      <c r="AG47" s="78">
        <f>[8]Supply_2023!AK209</f>
        <v>0</v>
      </c>
      <c r="AH47" s="78">
        <f>[8]Supply_2023!AL209</f>
        <v>0</v>
      </c>
      <c r="AI47" s="78">
        <f>[8]Supply_2023!AM209</f>
        <v>0</v>
      </c>
      <c r="AJ47" s="78">
        <f>[8]Supply_2023!AN209</f>
        <v>0</v>
      </c>
      <c r="AK47" s="78">
        <f>[8]Supply_2023!AO209</f>
        <v>0</v>
      </c>
      <c r="AL47" s="78">
        <f>[8]Supply_2023!AP209</f>
        <v>0</v>
      </c>
      <c r="AM47" s="78">
        <f>[8]Supply_2023!AQ209</f>
        <v>0</v>
      </c>
      <c r="AN47" s="78">
        <f>[8]Supply_2023!AR209</f>
        <v>2754.5159010304806</v>
      </c>
      <c r="AO47" s="78">
        <f>[8]Supply_2023!AS209</f>
        <v>0</v>
      </c>
      <c r="AP47" s="78">
        <f>[8]Supply_2023!AT209</f>
        <v>0</v>
      </c>
      <c r="AQ47" s="78">
        <f>[8]Supply_2023!AU209</f>
        <v>0</v>
      </c>
      <c r="AR47" s="78">
        <f>[8]Supply_2023!AV209</f>
        <v>0</v>
      </c>
      <c r="AS47" s="78">
        <f>[8]Supply_2023!AW209</f>
        <v>0</v>
      </c>
      <c r="AT47" s="78">
        <f>[8]Supply_2023!AX209</f>
        <v>0</v>
      </c>
      <c r="AU47" s="78">
        <f>[8]Supply_2023!AY209+[8]Supply_2023!AZ209</f>
        <v>0</v>
      </c>
      <c r="AV47" s="78">
        <f>[8]Supply_2023!BA209</f>
        <v>0</v>
      </c>
      <c r="AW47" s="78">
        <f>[8]Supply_2023!BB209</f>
        <v>0</v>
      </c>
      <c r="AX47" s="78">
        <f>[8]Supply_2023!BC209</f>
        <v>0</v>
      </c>
      <c r="AY47" s="78">
        <f>[8]Supply_2023!BD209</f>
        <v>0</v>
      </c>
      <c r="AZ47" s="78">
        <f>[8]Supply_2023!BE209</f>
        <v>0</v>
      </c>
      <c r="BA47" s="78">
        <f>[8]Supply_2023!BF209</f>
        <v>0</v>
      </c>
      <c r="BB47" s="78">
        <f>[8]Supply_2023!BG209</f>
        <v>0</v>
      </c>
      <c r="BC47" s="78">
        <f>[8]Supply_2023!BH209</f>
        <v>0</v>
      </c>
      <c r="BD47" s="78">
        <f>[8]Supply_2023!BI209</f>
        <v>0</v>
      </c>
      <c r="BE47" s="78">
        <f>[8]Supply_2023!BJ209</f>
        <v>0</v>
      </c>
      <c r="BF47" s="78">
        <f>[8]Supply_2023!BK209</f>
        <v>0</v>
      </c>
      <c r="BG47" s="78">
        <f>[8]Supply_2023!BL209</f>
        <v>0</v>
      </c>
      <c r="BH47" s="78">
        <f>[8]Supply_2023!BM209</f>
        <v>0</v>
      </c>
      <c r="BI47" s="78">
        <f>[8]Supply_2023!BN209</f>
        <v>0</v>
      </c>
      <c r="BJ47" s="78">
        <f>[8]Supply_2023!BO209</f>
        <v>0</v>
      </c>
      <c r="BK47" s="78">
        <f>[8]Supply_2023!BP209</f>
        <v>0</v>
      </c>
      <c r="BL47" s="78">
        <f>[8]Supply_2023!BQ209</f>
        <v>0</v>
      </c>
      <c r="BM47" s="78">
        <f>[8]Supply_2023!BR209</f>
        <v>0</v>
      </c>
      <c r="BN47" s="78">
        <f>[8]Supply_2023!BS209</f>
        <v>0</v>
      </c>
      <c r="BO47" s="78">
        <f>[8]Supply_2023!BT209</f>
        <v>0</v>
      </c>
      <c r="BP47" s="120">
        <f t="shared" si="0"/>
        <v>2754.5159010304806</v>
      </c>
      <c r="BQ47" s="78">
        <f>[8]Supply_2023!BV209</f>
        <v>5034.3270829646581</v>
      </c>
      <c r="BR47" s="120">
        <f t="shared" si="1"/>
        <v>7788.8429839951386</v>
      </c>
      <c r="BS47" s="78">
        <f>[8]Supply_2023!BY209</f>
        <v>885.32287898724928</v>
      </c>
      <c r="BT47" s="78">
        <f>[8]Supply_2023!BX209</f>
        <v>478.52900023677216</v>
      </c>
      <c r="BU47" s="122">
        <f t="shared" si="2"/>
        <v>9152.6948632191597</v>
      </c>
      <c r="BV47" s="83">
        <f>BU47-[8]Supply_2023!BZ209</f>
        <v>0</v>
      </c>
      <c r="BX47" s="83"/>
    </row>
    <row r="48" spans="1:76">
      <c r="A48" s="31" t="s">
        <v>443</v>
      </c>
      <c r="B48" s="125" t="s">
        <v>375</v>
      </c>
      <c r="C48" s="85" t="s">
        <v>146</v>
      </c>
      <c r="D48" s="78">
        <f>[8]Supply_2023!H210</f>
        <v>0</v>
      </c>
      <c r="E48" s="78">
        <f>[8]Supply_2023!I210</f>
        <v>0</v>
      </c>
      <c r="F48" s="78">
        <f>[8]Supply_2023!J210</f>
        <v>0</v>
      </c>
      <c r="G48" s="78">
        <f>[8]Supply_2023!K210</f>
        <v>0</v>
      </c>
      <c r="H48" s="78">
        <f>[8]Supply_2023!L210</f>
        <v>0</v>
      </c>
      <c r="I48" s="78">
        <f>[8]Supply_2023!M210</f>
        <v>0</v>
      </c>
      <c r="J48" s="78">
        <f>[8]Supply_2023!N210</f>
        <v>0</v>
      </c>
      <c r="K48" s="78">
        <f>[8]Supply_2023!O210</f>
        <v>0</v>
      </c>
      <c r="L48" s="78">
        <f>[8]Supply_2023!P210</f>
        <v>0</v>
      </c>
      <c r="M48" s="78">
        <f>[8]Supply_2023!Q210</f>
        <v>0</v>
      </c>
      <c r="N48" s="78">
        <f>[8]Supply_2023!R210</f>
        <v>0</v>
      </c>
      <c r="O48" s="78">
        <f>[8]Supply_2023!S210</f>
        <v>0</v>
      </c>
      <c r="P48" s="78">
        <f>[8]Supply_2023!T210</f>
        <v>0</v>
      </c>
      <c r="Q48" s="78">
        <f>[8]Supply_2023!U210</f>
        <v>0</v>
      </c>
      <c r="R48" s="78">
        <f>[8]Supply_2023!V210</f>
        <v>0</v>
      </c>
      <c r="S48" s="78">
        <f>[8]Supply_2023!W210</f>
        <v>0</v>
      </c>
      <c r="T48" s="78">
        <f>[8]Supply_2023!X210</f>
        <v>0</v>
      </c>
      <c r="U48" s="78">
        <f>[8]Supply_2023!Y210</f>
        <v>0</v>
      </c>
      <c r="V48" s="78">
        <f>[8]Supply_2023!Z210</f>
        <v>0</v>
      </c>
      <c r="W48" s="78">
        <f>[8]Supply_2023!AA210</f>
        <v>0</v>
      </c>
      <c r="X48" s="78">
        <f>[8]Supply_2023!AB210</f>
        <v>0</v>
      </c>
      <c r="Y48" s="78">
        <f>[8]Supply_2023!AC210</f>
        <v>0</v>
      </c>
      <c r="Z48" s="78">
        <f>[8]Supply_2023!AD210</f>
        <v>0</v>
      </c>
      <c r="AA48" s="78">
        <f>[8]Supply_2023!AE210</f>
        <v>0</v>
      </c>
      <c r="AB48" s="78">
        <f>[8]Supply_2023!AF210</f>
        <v>0</v>
      </c>
      <c r="AC48" s="78">
        <f>[8]Supply_2023!AG210</f>
        <v>0</v>
      </c>
      <c r="AD48" s="78">
        <f>[8]Supply_2023!AH210</f>
        <v>0</v>
      </c>
      <c r="AE48" s="78">
        <f>[8]Supply_2023!AI210</f>
        <v>0</v>
      </c>
      <c r="AF48" s="78">
        <f>[8]Supply_2023!AJ210</f>
        <v>0</v>
      </c>
      <c r="AG48" s="78">
        <f>[8]Supply_2023!AK210</f>
        <v>0</v>
      </c>
      <c r="AH48" s="78">
        <f>[8]Supply_2023!AL210</f>
        <v>0</v>
      </c>
      <c r="AI48" s="78">
        <f>[8]Supply_2023!AM210</f>
        <v>0</v>
      </c>
      <c r="AJ48" s="78">
        <f>[8]Supply_2023!AN210</f>
        <v>0</v>
      </c>
      <c r="AK48" s="78">
        <f>[8]Supply_2023!AO210</f>
        <v>0</v>
      </c>
      <c r="AL48" s="78">
        <f>[8]Supply_2023!AP210</f>
        <v>0</v>
      </c>
      <c r="AM48" s="78">
        <f>[8]Supply_2023!AQ210</f>
        <v>68.121232800868938</v>
      </c>
      <c r="AN48" s="78">
        <f>[8]Supply_2023!AR210</f>
        <v>2.1083214067581109</v>
      </c>
      <c r="AO48" s="78">
        <f>[8]Supply_2023!AS210</f>
        <v>19666.861883547223</v>
      </c>
      <c r="AP48" s="78">
        <f>[8]Supply_2023!AT210</f>
        <v>0</v>
      </c>
      <c r="AQ48" s="78">
        <f>[8]Supply_2023!AU210</f>
        <v>0</v>
      </c>
      <c r="AR48" s="78">
        <f>[8]Supply_2023!AV210</f>
        <v>0</v>
      </c>
      <c r="AS48" s="78">
        <f>[8]Supply_2023!AW210</f>
        <v>0</v>
      </c>
      <c r="AT48" s="78">
        <f>[8]Supply_2023!AX210</f>
        <v>0</v>
      </c>
      <c r="AU48" s="78">
        <f>[8]Supply_2023!AY210+[8]Supply_2023!AZ210</f>
        <v>0</v>
      </c>
      <c r="AV48" s="78">
        <f>[8]Supply_2023!BA210</f>
        <v>0</v>
      </c>
      <c r="AW48" s="78">
        <f>[8]Supply_2023!BB210</f>
        <v>0</v>
      </c>
      <c r="AX48" s="78">
        <f>[8]Supply_2023!BC210</f>
        <v>0</v>
      </c>
      <c r="AY48" s="78">
        <f>[8]Supply_2023!BD210</f>
        <v>0</v>
      </c>
      <c r="AZ48" s="78">
        <f>[8]Supply_2023!BE210</f>
        <v>0</v>
      </c>
      <c r="BA48" s="78">
        <f>[8]Supply_2023!BF210</f>
        <v>0</v>
      </c>
      <c r="BB48" s="78">
        <f>[8]Supply_2023!BG210</f>
        <v>0</v>
      </c>
      <c r="BC48" s="78">
        <f>[8]Supply_2023!BH210</f>
        <v>0</v>
      </c>
      <c r="BD48" s="78">
        <f>[8]Supply_2023!BI210</f>
        <v>0</v>
      </c>
      <c r="BE48" s="78">
        <f>[8]Supply_2023!BJ210</f>
        <v>0</v>
      </c>
      <c r="BF48" s="78">
        <f>[8]Supply_2023!BK210</f>
        <v>0</v>
      </c>
      <c r="BG48" s="78">
        <f>[8]Supply_2023!BL210</f>
        <v>0</v>
      </c>
      <c r="BH48" s="78">
        <f>[8]Supply_2023!BM210</f>
        <v>0</v>
      </c>
      <c r="BI48" s="78">
        <f>[8]Supply_2023!BN210</f>
        <v>0</v>
      </c>
      <c r="BJ48" s="78">
        <f>[8]Supply_2023!BO210</f>
        <v>0</v>
      </c>
      <c r="BK48" s="78">
        <f>[8]Supply_2023!BP210</f>
        <v>0</v>
      </c>
      <c r="BL48" s="78">
        <f>[8]Supply_2023!BQ210</f>
        <v>0</v>
      </c>
      <c r="BM48" s="78">
        <f>[8]Supply_2023!BR210</f>
        <v>0</v>
      </c>
      <c r="BN48" s="78">
        <f>[8]Supply_2023!BS210</f>
        <v>0</v>
      </c>
      <c r="BO48" s="78">
        <f>[8]Supply_2023!BT210</f>
        <v>0</v>
      </c>
      <c r="BP48" s="120">
        <f t="shared" si="0"/>
        <v>19737.091437754851</v>
      </c>
      <c r="BQ48" s="78">
        <f>[8]Supply_2023!BV210</f>
        <v>2645.5441461253945</v>
      </c>
      <c r="BR48" s="120">
        <f t="shared" si="1"/>
        <v>22382.635583880245</v>
      </c>
      <c r="BS48" s="78">
        <f>[8]Supply_2023!BY210</f>
        <v>212.83893187142576</v>
      </c>
      <c r="BT48" s="78">
        <f>[8]Supply_2023!BX210</f>
        <v>874.73955184223212</v>
      </c>
      <c r="BU48" s="122">
        <f t="shared" si="2"/>
        <v>23470.214067593901</v>
      </c>
      <c r="BV48" s="83">
        <f>BU48-[8]Supply_2023!BZ210</f>
        <v>0</v>
      </c>
      <c r="BX48" s="83"/>
    </row>
    <row r="49" spans="1:76">
      <c r="A49" s="31" t="s">
        <v>444</v>
      </c>
      <c r="B49" s="125" t="s">
        <v>376</v>
      </c>
      <c r="C49" s="85" t="s">
        <v>63</v>
      </c>
      <c r="D49" s="78">
        <f>[8]Supply_2023!H211</f>
        <v>0</v>
      </c>
      <c r="E49" s="78">
        <f>[8]Supply_2023!I211</f>
        <v>0</v>
      </c>
      <c r="F49" s="78">
        <f>[8]Supply_2023!J211</f>
        <v>0</v>
      </c>
      <c r="G49" s="78">
        <f>[8]Supply_2023!K211</f>
        <v>0</v>
      </c>
      <c r="H49" s="78">
        <f>[8]Supply_2023!L211</f>
        <v>0</v>
      </c>
      <c r="I49" s="78">
        <f>[8]Supply_2023!M211</f>
        <v>0</v>
      </c>
      <c r="J49" s="78">
        <f>[8]Supply_2023!N211</f>
        <v>0</v>
      </c>
      <c r="K49" s="78">
        <f>[8]Supply_2023!O211</f>
        <v>0</v>
      </c>
      <c r="L49" s="78">
        <f>[8]Supply_2023!P211</f>
        <v>0</v>
      </c>
      <c r="M49" s="78">
        <f>[8]Supply_2023!Q211</f>
        <v>0</v>
      </c>
      <c r="N49" s="78">
        <f>[8]Supply_2023!R211</f>
        <v>0</v>
      </c>
      <c r="O49" s="78">
        <f>[8]Supply_2023!S211</f>
        <v>0</v>
      </c>
      <c r="P49" s="78">
        <f>[8]Supply_2023!T211</f>
        <v>0</v>
      </c>
      <c r="Q49" s="78">
        <f>[8]Supply_2023!U211</f>
        <v>0</v>
      </c>
      <c r="R49" s="78">
        <f>[8]Supply_2023!V211</f>
        <v>0</v>
      </c>
      <c r="S49" s="78">
        <f>[8]Supply_2023!W211</f>
        <v>0</v>
      </c>
      <c r="T49" s="78">
        <f>[8]Supply_2023!X211</f>
        <v>0</v>
      </c>
      <c r="U49" s="78">
        <f>[8]Supply_2023!Y211</f>
        <v>0</v>
      </c>
      <c r="V49" s="78">
        <f>[8]Supply_2023!Z211</f>
        <v>0</v>
      </c>
      <c r="W49" s="78">
        <f>[8]Supply_2023!AA211</f>
        <v>0</v>
      </c>
      <c r="X49" s="78">
        <f>[8]Supply_2023!AB211</f>
        <v>0</v>
      </c>
      <c r="Y49" s="78">
        <f>[8]Supply_2023!AC211</f>
        <v>0</v>
      </c>
      <c r="Z49" s="78">
        <f>[8]Supply_2023!AD211</f>
        <v>0</v>
      </c>
      <c r="AA49" s="78">
        <f>[8]Supply_2023!AE211</f>
        <v>0</v>
      </c>
      <c r="AB49" s="78">
        <f>[8]Supply_2023!AF211</f>
        <v>0</v>
      </c>
      <c r="AC49" s="78">
        <f>[8]Supply_2023!AG211</f>
        <v>0</v>
      </c>
      <c r="AD49" s="78">
        <f>[8]Supply_2023!AH211</f>
        <v>1623.8543814023965</v>
      </c>
      <c r="AE49" s="78">
        <f>[8]Supply_2023!AI211</f>
        <v>0</v>
      </c>
      <c r="AF49" s="78">
        <f>[8]Supply_2023!AJ211</f>
        <v>0</v>
      </c>
      <c r="AG49" s="78">
        <f>[8]Supply_2023!AK211</f>
        <v>24.734926553982643</v>
      </c>
      <c r="AH49" s="78">
        <f>[8]Supply_2023!AL211</f>
        <v>0</v>
      </c>
      <c r="AI49" s="78">
        <f>[8]Supply_2023!AM211</f>
        <v>0</v>
      </c>
      <c r="AJ49" s="78">
        <f>[8]Supply_2023!AN211</f>
        <v>0</v>
      </c>
      <c r="AK49" s="78">
        <f>[8]Supply_2023!AO211</f>
        <v>0</v>
      </c>
      <c r="AL49" s="78">
        <f>[8]Supply_2023!AP211</f>
        <v>0</v>
      </c>
      <c r="AM49" s="78">
        <f>[8]Supply_2023!AQ211</f>
        <v>0</v>
      </c>
      <c r="AN49" s="78">
        <f>[8]Supply_2023!AR211</f>
        <v>0</v>
      </c>
      <c r="AO49" s="78">
        <f>[8]Supply_2023!AS211</f>
        <v>0</v>
      </c>
      <c r="AP49" s="78">
        <f>[8]Supply_2023!AT211</f>
        <v>71961.696172642129</v>
      </c>
      <c r="AQ49" s="78">
        <f>[8]Supply_2023!AU211</f>
        <v>38.536557027132204</v>
      </c>
      <c r="AR49" s="78">
        <f>[8]Supply_2023!AV211</f>
        <v>0</v>
      </c>
      <c r="AS49" s="78">
        <f>[8]Supply_2023!AW211</f>
        <v>0</v>
      </c>
      <c r="AT49" s="78">
        <f>[8]Supply_2023!AX211</f>
        <v>0</v>
      </c>
      <c r="AU49" s="78">
        <f>[8]Supply_2023!AY211+[8]Supply_2023!AZ211</f>
        <v>0.91290870773739141</v>
      </c>
      <c r="AV49" s="78">
        <f>[8]Supply_2023!BA211</f>
        <v>0</v>
      </c>
      <c r="AW49" s="78">
        <f>[8]Supply_2023!BB211</f>
        <v>0.17713982748454998</v>
      </c>
      <c r="AX49" s="78">
        <f>[8]Supply_2023!BC211</f>
        <v>0</v>
      </c>
      <c r="AY49" s="78">
        <f>[8]Supply_2023!BD211</f>
        <v>0</v>
      </c>
      <c r="AZ49" s="78">
        <f>[8]Supply_2023!BE211</f>
        <v>0</v>
      </c>
      <c r="BA49" s="78">
        <f>[8]Supply_2023!BF211</f>
        <v>0</v>
      </c>
      <c r="BB49" s="78">
        <f>[8]Supply_2023!BG211</f>
        <v>0</v>
      </c>
      <c r="BC49" s="78">
        <f>[8]Supply_2023!BH211</f>
        <v>0</v>
      </c>
      <c r="BD49" s="78">
        <f>[8]Supply_2023!BI211</f>
        <v>27.443536409063228</v>
      </c>
      <c r="BE49" s="78">
        <f>[8]Supply_2023!BJ211</f>
        <v>0</v>
      </c>
      <c r="BF49" s="78">
        <f>[8]Supply_2023!BK211</f>
        <v>0</v>
      </c>
      <c r="BG49" s="78">
        <f>[8]Supply_2023!BL211</f>
        <v>0</v>
      </c>
      <c r="BH49" s="78">
        <f>[8]Supply_2023!BM211</f>
        <v>0</v>
      </c>
      <c r="BI49" s="78">
        <f>[8]Supply_2023!BN211</f>
        <v>0</v>
      </c>
      <c r="BJ49" s="78">
        <f>[8]Supply_2023!BO211</f>
        <v>0</v>
      </c>
      <c r="BK49" s="78">
        <f>[8]Supply_2023!BP211</f>
        <v>0</v>
      </c>
      <c r="BL49" s="78">
        <f>[8]Supply_2023!BQ211</f>
        <v>0</v>
      </c>
      <c r="BM49" s="78">
        <f>[8]Supply_2023!BR211</f>
        <v>8.2766973778989499</v>
      </c>
      <c r="BN49" s="78">
        <f>[8]Supply_2023!BS211</f>
        <v>0</v>
      </c>
      <c r="BO49" s="78">
        <f>[8]Supply_2023!BT211</f>
        <v>0</v>
      </c>
      <c r="BP49" s="120">
        <f t="shared" si="0"/>
        <v>73685.632319947821</v>
      </c>
      <c r="BQ49" s="78">
        <f>[8]Supply_2023!BV211</f>
        <v>8094.7178060122023</v>
      </c>
      <c r="BR49" s="120">
        <f t="shared" si="1"/>
        <v>81780.350125960016</v>
      </c>
      <c r="BS49" s="78">
        <f>[8]Supply_2023!BY211</f>
        <v>181.96947479442699</v>
      </c>
      <c r="BT49" s="78">
        <f>[8]Supply_2023!BX211</f>
        <v>2862.4150134923048</v>
      </c>
      <c r="BU49" s="122">
        <f t="shared" si="2"/>
        <v>84824.734614246743</v>
      </c>
      <c r="BV49" s="83">
        <f>BU49-[8]Supply_2023!BZ211</f>
        <v>0</v>
      </c>
      <c r="BX49" s="83"/>
    </row>
    <row r="50" spans="1:76">
      <c r="A50" s="31" t="s">
        <v>445</v>
      </c>
      <c r="B50" s="125" t="s">
        <v>377</v>
      </c>
      <c r="C50" s="85" t="s">
        <v>64</v>
      </c>
      <c r="D50" s="78">
        <f>[8]Supply_2023!H212</f>
        <v>0</v>
      </c>
      <c r="E50" s="78">
        <f>[8]Supply_2023!I212</f>
        <v>0</v>
      </c>
      <c r="F50" s="78">
        <f>[8]Supply_2023!J212</f>
        <v>0</v>
      </c>
      <c r="G50" s="78">
        <f>[8]Supply_2023!K212</f>
        <v>0</v>
      </c>
      <c r="H50" s="78">
        <f>[8]Supply_2023!L212</f>
        <v>0</v>
      </c>
      <c r="I50" s="78">
        <f>[8]Supply_2023!M212</f>
        <v>0</v>
      </c>
      <c r="J50" s="78">
        <f>[8]Supply_2023!N212</f>
        <v>0</v>
      </c>
      <c r="K50" s="78">
        <f>[8]Supply_2023!O212</f>
        <v>0</v>
      </c>
      <c r="L50" s="78">
        <f>[8]Supply_2023!P212</f>
        <v>0</v>
      </c>
      <c r="M50" s="78">
        <f>[8]Supply_2023!Q212</f>
        <v>0</v>
      </c>
      <c r="N50" s="78">
        <f>[8]Supply_2023!R212</f>
        <v>5.2748693658585548</v>
      </c>
      <c r="O50" s="78">
        <f>[8]Supply_2023!S212</f>
        <v>0</v>
      </c>
      <c r="P50" s="78">
        <f>[8]Supply_2023!T212</f>
        <v>0</v>
      </c>
      <c r="Q50" s="78">
        <f>[8]Supply_2023!U212</f>
        <v>0</v>
      </c>
      <c r="R50" s="78">
        <f>[8]Supply_2023!V212</f>
        <v>0</v>
      </c>
      <c r="S50" s="78">
        <f>[8]Supply_2023!W212</f>
        <v>0</v>
      </c>
      <c r="T50" s="78">
        <f>[8]Supply_2023!X212</f>
        <v>0</v>
      </c>
      <c r="U50" s="78">
        <f>[8]Supply_2023!Y212</f>
        <v>0</v>
      </c>
      <c r="V50" s="78">
        <f>[8]Supply_2023!Z212</f>
        <v>0</v>
      </c>
      <c r="W50" s="78">
        <f>[8]Supply_2023!AA212</f>
        <v>0</v>
      </c>
      <c r="X50" s="78">
        <f>[8]Supply_2023!AB212</f>
        <v>0</v>
      </c>
      <c r="Y50" s="78">
        <f>[8]Supply_2023!AC212</f>
        <v>0</v>
      </c>
      <c r="Z50" s="78">
        <f>[8]Supply_2023!AD212</f>
        <v>0</v>
      </c>
      <c r="AA50" s="78">
        <f>[8]Supply_2023!AE212</f>
        <v>0</v>
      </c>
      <c r="AB50" s="78">
        <f>[8]Supply_2023!AF212</f>
        <v>0</v>
      </c>
      <c r="AC50" s="78">
        <f>[8]Supply_2023!AG212</f>
        <v>0</v>
      </c>
      <c r="AD50" s="78">
        <f>[8]Supply_2023!AH212</f>
        <v>176.07070313149879</v>
      </c>
      <c r="AE50" s="78">
        <f>[8]Supply_2023!AI212</f>
        <v>0</v>
      </c>
      <c r="AF50" s="78">
        <f>[8]Supply_2023!AJ212</f>
        <v>541.2627547698936</v>
      </c>
      <c r="AG50" s="78">
        <f>[8]Supply_2023!AK212</f>
        <v>0</v>
      </c>
      <c r="AH50" s="78">
        <f>[8]Supply_2023!AL212</f>
        <v>0</v>
      </c>
      <c r="AI50" s="78">
        <f>[8]Supply_2023!AM212</f>
        <v>0</v>
      </c>
      <c r="AJ50" s="78">
        <f>[8]Supply_2023!AN212</f>
        <v>0</v>
      </c>
      <c r="AK50" s="78">
        <f>[8]Supply_2023!AO212</f>
        <v>0</v>
      </c>
      <c r="AL50" s="78">
        <f>[8]Supply_2023!AP212</f>
        <v>0</v>
      </c>
      <c r="AM50" s="78">
        <f>[8]Supply_2023!AQ212</f>
        <v>32.910937057764421</v>
      </c>
      <c r="AN50" s="78">
        <f>[8]Supply_2023!AR212</f>
        <v>8.6869158758118914</v>
      </c>
      <c r="AO50" s="78">
        <f>[8]Supply_2023!AS212</f>
        <v>515.19217406491407</v>
      </c>
      <c r="AP50" s="78">
        <f>[8]Supply_2023!AT212</f>
        <v>2712.2311607027891</v>
      </c>
      <c r="AQ50" s="78">
        <f>[8]Supply_2023!AU212</f>
        <v>40378.592595263231</v>
      </c>
      <c r="AR50" s="78">
        <f>[8]Supply_2023!AV212</f>
        <v>0</v>
      </c>
      <c r="AS50" s="78">
        <f>[8]Supply_2023!AW212</f>
        <v>0</v>
      </c>
      <c r="AT50" s="78">
        <f>[8]Supply_2023!AX212</f>
        <v>0</v>
      </c>
      <c r="AU50" s="78">
        <f>[8]Supply_2023!AY212+[8]Supply_2023!AZ212</f>
        <v>0</v>
      </c>
      <c r="AV50" s="78">
        <f>[8]Supply_2023!BA212</f>
        <v>733.63516795263342</v>
      </c>
      <c r="AW50" s="78">
        <f>[8]Supply_2023!BB212</f>
        <v>0</v>
      </c>
      <c r="AX50" s="78">
        <f>[8]Supply_2023!BC212</f>
        <v>0</v>
      </c>
      <c r="AY50" s="78">
        <f>[8]Supply_2023!BD212</f>
        <v>49.670175925554148</v>
      </c>
      <c r="AZ50" s="78">
        <f>[8]Supply_2023!BE212</f>
        <v>0</v>
      </c>
      <c r="BA50" s="78">
        <f>[8]Supply_2023!BF212</f>
        <v>0</v>
      </c>
      <c r="BB50" s="78">
        <f>[8]Supply_2023!BG212</f>
        <v>0</v>
      </c>
      <c r="BC50" s="78">
        <f>[8]Supply_2023!BH212</f>
        <v>1.8138420177949679</v>
      </c>
      <c r="BD50" s="78">
        <f>[8]Supply_2023!BI212</f>
        <v>478.7379031662939</v>
      </c>
      <c r="BE50" s="78">
        <f>[8]Supply_2023!BJ212</f>
        <v>0</v>
      </c>
      <c r="BF50" s="78">
        <f>[8]Supply_2023!BK212</f>
        <v>18.294551522932252</v>
      </c>
      <c r="BG50" s="78">
        <f>[8]Supply_2023!BL212</f>
        <v>0</v>
      </c>
      <c r="BH50" s="78">
        <f>[8]Supply_2023!BM212</f>
        <v>0</v>
      </c>
      <c r="BI50" s="78">
        <f>[8]Supply_2023!BN212</f>
        <v>0</v>
      </c>
      <c r="BJ50" s="78">
        <f>[8]Supply_2023!BO212</f>
        <v>0</v>
      </c>
      <c r="BK50" s="78">
        <f>[8]Supply_2023!BP212</f>
        <v>0</v>
      </c>
      <c r="BL50" s="78">
        <f>[8]Supply_2023!BQ212</f>
        <v>0</v>
      </c>
      <c r="BM50" s="78">
        <f>[8]Supply_2023!BR212</f>
        <v>0</v>
      </c>
      <c r="BN50" s="78">
        <f>[8]Supply_2023!BS212</f>
        <v>0</v>
      </c>
      <c r="BO50" s="78">
        <f>[8]Supply_2023!BT212</f>
        <v>0</v>
      </c>
      <c r="BP50" s="120">
        <f t="shared" si="0"/>
        <v>45652.373750816965</v>
      </c>
      <c r="BQ50" s="78">
        <f>[8]Supply_2023!BV212</f>
        <v>7329.5583202152657</v>
      </c>
      <c r="BR50" s="120">
        <f t="shared" si="1"/>
        <v>52981.932071032228</v>
      </c>
      <c r="BS50" s="78">
        <f>[8]Supply_2023!BY212</f>
        <v>502.10680855079653</v>
      </c>
      <c r="BT50" s="78">
        <f>[8]Supply_2023!BX212</f>
        <v>985.98229852154884</v>
      </c>
      <c r="BU50" s="122">
        <f t="shared" si="2"/>
        <v>54470.021178104573</v>
      </c>
      <c r="BV50" s="83">
        <f>BU50-[8]Supply_2023!BZ212</f>
        <v>0</v>
      </c>
      <c r="BX50" s="83"/>
    </row>
    <row r="51" spans="1:76">
      <c r="A51" s="31" t="s">
        <v>446</v>
      </c>
      <c r="B51" s="21" t="s">
        <v>347</v>
      </c>
      <c r="C51" s="86" t="s">
        <v>147</v>
      </c>
      <c r="D51" s="78">
        <f>[8]Supply_2023!H213</f>
        <v>0</v>
      </c>
      <c r="E51" s="78">
        <f>[8]Supply_2023!I213</f>
        <v>0</v>
      </c>
      <c r="F51" s="78">
        <f>[8]Supply_2023!J213</f>
        <v>0</v>
      </c>
      <c r="G51" s="78">
        <f>[8]Supply_2023!K213</f>
        <v>0</v>
      </c>
      <c r="H51" s="78">
        <f>[8]Supply_2023!L213</f>
        <v>0</v>
      </c>
      <c r="I51" s="78">
        <f>[8]Supply_2023!M213</f>
        <v>0</v>
      </c>
      <c r="J51" s="78">
        <f>[8]Supply_2023!N213</f>
        <v>0</v>
      </c>
      <c r="K51" s="78">
        <f>[8]Supply_2023!O213</f>
        <v>0</v>
      </c>
      <c r="L51" s="78">
        <f>[8]Supply_2023!P213</f>
        <v>0</v>
      </c>
      <c r="M51" s="78">
        <f>[8]Supply_2023!Q213</f>
        <v>0</v>
      </c>
      <c r="N51" s="78">
        <f>[8]Supply_2023!R213</f>
        <v>0</v>
      </c>
      <c r="O51" s="78">
        <f>[8]Supply_2023!S213</f>
        <v>0</v>
      </c>
      <c r="P51" s="78">
        <f>[8]Supply_2023!T213</f>
        <v>0</v>
      </c>
      <c r="Q51" s="78">
        <f>[8]Supply_2023!U213</f>
        <v>0</v>
      </c>
      <c r="R51" s="78">
        <f>[8]Supply_2023!V213</f>
        <v>0</v>
      </c>
      <c r="S51" s="78">
        <f>[8]Supply_2023!W213</f>
        <v>0</v>
      </c>
      <c r="T51" s="78">
        <f>[8]Supply_2023!X213</f>
        <v>0</v>
      </c>
      <c r="U51" s="78">
        <f>[8]Supply_2023!Y213</f>
        <v>0</v>
      </c>
      <c r="V51" s="78">
        <f>[8]Supply_2023!Z213</f>
        <v>0</v>
      </c>
      <c r="W51" s="78">
        <f>[8]Supply_2023!AA213</f>
        <v>0</v>
      </c>
      <c r="X51" s="78">
        <f>[8]Supply_2023!AB213</f>
        <v>0</v>
      </c>
      <c r="Y51" s="78">
        <f>[8]Supply_2023!AC213</f>
        <v>0</v>
      </c>
      <c r="Z51" s="78">
        <f>[8]Supply_2023!AD213</f>
        <v>0</v>
      </c>
      <c r="AA51" s="78">
        <f>[8]Supply_2023!AE213</f>
        <v>0</v>
      </c>
      <c r="AB51" s="78">
        <f>[8]Supply_2023!AF213</f>
        <v>0</v>
      </c>
      <c r="AC51" s="78">
        <f>[8]Supply_2023!AG213</f>
        <v>0</v>
      </c>
      <c r="AD51" s="78">
        <f>[8]Supply_2023!AH213</f>
        <v>0</v>
      </c>
      <c r="AE51" s="78">
        <f>[8]Supply_2023!AI213</f>
        <v>0</v>
      </c>
      <c r="AF51" s="78">
        <f>[8]Supply_2023!AJ213</f>
        <v>363.96549474431146</v>
      </c>
      <c r="AG51" s="78">
        <f>[8]Supply_2023!AK213</f>
        <v>3.0597250402722542</v>
      </c>
      <c r="AH51" s="78">
        <f>[8]Supply_2023!AL213</f>
        <v>0</v>
      </c>
      <c r="AI51" s="78">
        <f>[8]Supply_2023!AM213</f>
        <v>0</v>
      </c>
      <c r="AJ51" s="78">
        <f>[8]Supply_2023!AN213</f>
        <v>0</v>
      </c>
      <c r="AK51" s="78">
        <f>[8]Supply_2023!AO213</f>
        <v>0</v>
      </c>
      <c r="AL51" s="78">
        <f>[8]Supply_2023!AP213</f>
        <v>0</v>
      </c>
      <c r="AM51" s="78">
        <f>[8]Supply_2023!AQ213</f>
        <v>0</v>
      </c>
      <c r="AN51" s="78">
        <f>[8]Supply_2023!AR213</f>
        <v>0</v>
      </c>
      <c r="AO51" s="78">
        <f>[8]Supply_2023!AS213</f>
        <v>0</v>
      </c>
      <c r="AP51" s="78">
        <f>[8]Supply_2023!AT213</f>
        <v>0</v>
      </c>
      <c r="AQ51" s="78">
        <f>[8]Supply_2023!AU213</f>
        <v>0</v>
      </c>
      <c r="AR51" s="78">
        <f>[8]Supply_2023!AV213</f>
        <v>65527.980173489792</v>
      </c>
      <c r="AS51" s="78">
        <f>[8]Supply_2023!AW213</f>
        <v>0</v>
      </c>
      <c r="AT51" s="78">
        <f>[8]Supply_2023!AX213</f>
        <v>0</v>
      </c>
      <c r="AU51" s="78">
        <f>[8]Supply_2023!AY213+[8]Supply_2023!AZ213</f>
        <v>0</v>
      </c>
      <c r="AV51" s="78">
        <f>[8]Supply_2023!BA213</f>
        <v>0</v>
      </c>
      <c r="AW51" s="78">
        <f>[8]Supply_2023!BB213</f>
        <v>0</v>
      </c>
      <c r="AX51" s="78">
        <f>[8]Supply_2023!BC213</f>
        <v>0</v>
      </c>
      <c r="AY51" s="78">
        <f>[8]Supply_2023!BD213</f>
        <v>0</v>
      </c>
      <c r="AZ51" s="78">
        <f>[8]Supply_2023!BE213</f>
        <v>0</v>
      </c>
      <c r="BA51" s="78">
        <f>[8]Supply_2023!BF213</f>
        <v>0</v>
      </c>
      <c r="BB51" s="78">
        <f>[8]Supply_2023!BG213</f>
        <v>0</v>
      </c>
      <c r="BC51" s="78">
        <f>[8]Supply_2023!BH213</f>
        <v>0</v>
      </c>
      <c r="BD51" s="78">
        <f>[8]Supply_2023!BI213</f>
        <v>0</v>
      </c>
      <c r="BE51" s="78">
        <f>[8]Supply_2023!BJ213</f>
        <v>0.1225002757082916</v>
      </c>
      <c r="BF51" s="78">
        <f>[8]Supply_2023!BK213</f>
        <v>0</v>
      </c>
      <c r="BG51" s="78">
        <f>[8]Supply_2023!BL213</f>
        <v>0</v>
      </c>
      <c r="BH51" s="78">
        <f>[8]Supply_2023!BM213</f>
        <v>0</v>
      </c>
      <c r="BI51" s="78">
        <f>[8]Supply_2023!BN213</f>
        <v>0</v>
      </c>
      <c r="BJ51" s="78">
        <f>[8]Supply_2023!BO213</f>
        <v>0</v>
      </c>
      <c r="BK51" s="78">
        <f>[8]Supply_2023!BP213</f>
        <v>0</v>
      </c>
      <c r="BL51" s="78">
        <f>[8]Supply_2023!BQ213</f>
        <v>0</v>
      </c>
      <c r="BM51" s="78">
        <f>[8]Supply_2023!BR213</f>
        <v>0</v>
      </c>
      <c r="BN51" s="78">
        <f>[8]Supply_2023!BS213</f>
        <v>0</v>
      </c>
      <c r="BO51" s="78">
        <f>[8]Supply_2023!BT213</f>
        <v>0</v>
      </c>
      <c r="BP51" s="120">
        <f t="shared" si="0"/>
        <v>65895.127893550089</v>
      </c>
      <c r="BQ51" s="78">
        <f>[8]Supply_2023!BV213</f>
        <v>6608.9822732759121</v>
      </c>
      <c r="BR51" s="120">
        <f t="shared" si="1"/>
        <v>72504.110166825994</v>
      </c>
      <c r="BS51" s="78">
        <f>[8]Supply_2023!BY213</f>
        <v>0</v>
      </c>
      <c r="BT51" s="78">
        <f>[8]Supply_2023!BX213</f>
        <v>641.01574374209792</v>
      </c>
      <c r="BU51" s="122">
        <f t="shared" si="2"/>
        <v>73145.125910568095</v>
      </c>
      <c r="BV51" s="83">
        <f>BU51-[8]Supply_2023!BZ213</f>
        <v>0</v>
      </c>
      <c r="BX51" s="83"/>
    </row>
    <row r="52" spans="1:76">
      <c r="A52" s="31" t="s">
        <v>447</v>
      </c>
      <c r="B52" s="21" t="s">
        <v>378</v>
      </c>
      <c r="C52" s="86" t="s">
        <v>148</v>
      </c>
      <c r="D52" s="78">
        <f>[8]Supply_2023!H214</f>
        <v>0</v>
      </c>
      <c r="E52" s="78">
        <f>[8]Supply_2023!I214</f>
        <v>0</v>
      </c>
      <c r="F52" s="78">
        <f>[8]Supply_2023!J214</f>
        <v>0</v>
      </c>
      <c r="G52" s="78">
        <f>[8]Supply_2023!K214</f>
        <v>0</v>
      </c>
      <c r="H52" s="78">
        <f>[8]Supply_2023!L214</f>
        <v>0</v>
      </c>
      <c r="I52" s="78">
        <f>[8]Supply_2023!M214</f>
        <v>0</v>
      </c>
      <c r="J52" s="78">
        <f>[8]Supply_2023!N214</f>
        <v>0</v>
      </c>
      <c r="K52" s="78">
        <f>[8]Supply_2023!O214</f>
        <v>0</v>
      </c>
      <c r="L52" s="78">
        <f>[8]Supply_2023!P214</f>
        <v>0</v>
      </c>
      <c r="M52" s="78">
        <f>[8]Supply_2023!Q214</f>
        <v>0</v>
      </c>
      <c r="N52" s="78">
        <f>[8]Supply_2023!R214</f>
        <v>0</v>
      </c>
      <c r="O52" s="78">
        <f>[8]Supply_2023!S214</f>
        <v>0</v>
      </c>
      <c r="P52" s="78">
        <f>[8]Supply_2023!T214</f>
        <v>0</v>
      </c>
      <c r="Q52" s="78">
        <f>[8]Supply_2023!U214</f>
        <v>0</v>
      </c>
      <c r="R52" s="78">
        <f>[8]Supply_2023!V214</f>
        <v>0</v>
      </c>
      <c r="S52" s="78">
        <f>[8]Supply_2023!W214</f>
        <v>0</v>
      </c>
      <c r="T52" s="78">
        <f>[8]Supply_2023!X214</f>
        <v>0</v>
      </c>
      <c r="U52" s="78">
        <f>[8]Supply_2023!Y214</f>
        <v>0</v>
      </c>
      <c r="V52" s="78">
        <f>[8]Supply_2023!Z214</f>
        <v>0</v>
      </c>
      <c r="W52" s="78">
        <f>[8]Supply_2023!AA214</f>
        <v>0</v>
      </c>
      <c r="X52" s="78">
        <f>[8]Supply_2023!AB214</f>
        <v>0</v>
      </c>
      <c r="Y52" s="78">
        <f>[8]Supply_2023!AC214</f>
        <v>0</v>
      </c>
      <c r="Z52" s="78">
        <f>[8]Supply_2023!AD214</f>
        <v>0</v>
      </c>
      <c r="AA52" s="78">
        <f>[8]Supply_2023!AE214</f>
        <v>0</v>
      </c>
      <c r="AB52" s="78">
        <f>[8]Supply_2023!AF214</f>
        <v>0</v>
      </c>
      <c r="AC52" s="78">
        <f>[8]Supply_2023!AG214</f>
        <v>0</v>
      </c>
      <c r="AD52" s="78">
        <f>[8]Supply_2023!AH214</f>
        <v>0</v>
      </c>
      <c r="AE52" s="78">
        <f>[8]Supply_2023!AI214</f>
        <v>0</v>
      </c>
      <c r="AF52" s="78">
        <f>[8]Supply_2023!AJ214</f>
        <v>0</v>
      </c>
      <c r="AG52" s="78">
        <f>[8]Supply_2023!AK214</f>
        <v>0</v>
      </c>
      <c r="AH52" s="78">
        <f>[8]Supply_2023!AL214</f>
        <v>0</v>
      </c>
      <c r="AI52" s="78">
        <f>[8]Supply_2023!AM214</f>
        <v>0</v>
      </c>
      <c r="AJ52" s="78">
        <f>[8]Supply_2023!AN214</f>
        <v>0</v>
      </c>
      <c r="AK52" s="78">
        <f>[8]Supply_2023!AO214</f>
        <v>0</v>
      </c>
      <c r="AL52" s="78">
        <f>[8]Supply_2023!AP214</f>
        <v>0</v>
      </c>
      <c r="AM52" s="78">
        <f>[8]Supply_2023!AQ214</f>
        <v>0</v>
      </c>
      <c r="AN52" s="78">
        <f>[8]Supply_2023!AR214</f>
        <v>0</v>
      </c>
      <c r="AO52" s="78">
        <f>[8]Supply_2023!AS214</f>
        <v>0</v>
      </c>
      <c r="AP52" s="78">
        <f>[8]Supply_2023!AT214</f>
        <v>0</v>
      </c>
      <c r="AQ52" s="78">
        <f>[8]Supply_2023!AU214</f>
        <v>0</v>
      </c>
      <c r="AR52" s="78">
        <f>[8]Supply_2023!AV214</f>
        <v>0</v>
      </c>
      <c r="AS52" s="78">
        <f>[8]Supply_2023!AW214</f>
        <v>14398.996583671998</v>
      </c>
      <c r="AT52" s="78">
        <f>[8]Supply_2023!AX214</f>
        <v>0</v>
      </c>
      <c r="AU52" s="78">
        <f>[8]Supply_2023!AY214+[8]Supply_2023!AZ214</f>
        <v>0</v>
      </c>
      <c r="AV52" s="78">
        <f>[8]Supply_2023!BA214</f>
        <v>0</v>
      </c>
      <c r="AW52" s="78">
        <f>[8]Supply_2023!BB214</f>
        <v>0</v>
      </c>
      <c r="AX52" s="78">
        <f>[8]Supply_2023!BC214</f>
        <v>0</v>
      </c>
      <c r="AY52" s="78">
        <f>[8]Supply_2023!BD214</f>
        <v>0</v>
      </c>
      <c r="AZ52" s="78">
        <f>[8]Supply_2023!BE214</f>
        <v>0</v>
      </c>
      <c r="BA52" s="78">
        <f>[8]Supply_2023!BF214</f>
        <v>0</v>
      </c>
      <c r="BB52" s="78">
        <f>[8]Supply_2023!BG214</f>
        <v>0</v>
      </c>
      <c r="BC52" s="78">
        <f>[8]Supply_2023!BH214</f>
        <v>0</v>
      </c>
      <c r="BD52" s="78">
        <f>[8]Supply_2023!BI214</f>
        <v>0</v>
      </c>
      <c r="BE52" s="78">
        <f>[8]Supply_2023!BJ214</f>
        <v>0</v>
      </c>
      <c r="BF52" s="78">
        <f>[8]Supply_2023!BK214</f>
        <v>0</v>
      </c>
      <c r="BG52" s="78">
        <f>[8]Supply_2023!BL214</f>
        <v>0</v>
      </c>
      <c r="BH52" s="78">
        <f>[8]Supply_2023!BM214</f>
        <v>0</v>
      </c>
      <c r="BI52" s="78">
        <f>[8]Supply_2023!BN214</f>
        <v>0</v>
      </c>
      <c r="BJ52" s="78">
        <f>[8]Supply_2023!BO214</f>
        <v>0</v>
      </c>
      <c r="BK52" s="78">
        <f>[8]Supply_2023!BP214</f>
        <v>0</v>
      </c>
      <c r="BL52" s="78">
        <f>[8]Supply_2023!BQ214</f>
        <v>0</v>
      </c>
      <c r="BM52" s="78">
        <f>[8]Supply_2023!BR214</f>
        <v>0</v>
      </c>
      <c r="BN52" s="78">
        <f>[8]Supply_2023!BS214</f>
        <v>0</v>
      </c>
      <c r="BO52" s="78">
        <f>[8]Supply_2023!BT214</f>
        <v>0</v>
      </c>
      <c r="BP52" s="120">
        <f t="shared" si="0"/>
        <v>14398.996583671998</v>
      </c>
      <c r="BQ52" s="78">
        <f>[8]Supply_2023!BV214</f>
        <v>11115.408515031651</v>
      </c>
      <c r="BR52" s="120">
        <f t="shared" si="1"/>
        <v>25514.40509870365</v>
      </c>
      <c r="BS52" s="78">
        <f>[8]Supply_2023!BY214</f>
        <v>0</v>
      </c>
      <c r="BT52" s="78">
        <f>[8]Supply_2023!BX214</f>
        <v>8.1654571625821077</v>
      </c>
      <c r="BU52" s="122">
        <f t="shared" si="2"/>
        <v>25522.57055586623</v>
      </c>
      <c r="BV52" s="83">
        <f>BU52-[8]Supply_2023!BZ214</f>
        <v>0</v>
      </c>
      <c r="BX52" s="83"/>
    </row>
    <row r="53" spans="1:76">
      <c r="A53" s="31" t="s">
        <v>448</v>
      </c>
      <c r="B53" s="21" t="s">
        <v>348</v>
      </c>
      <c r="C53" s="86" t="s">
        <v>149</v>
      </c>
      <c r="D53" s="78">
        <f>[8]Supply_2023!H215</f>
        <v>0</v>
      </c>
      <c r="E53" s="78">
        <f>[8]Supply_2023!I215</f>
        <v>0</v>
      </c>
      <c r="F53" s="78">
        <f>[8]Supply_2023!J215</f>
        <v>0</v>
      </c>
      <c r="G53" s="78">
        <f>[8]Supply_2023!K215</f>
        <v>0</v>
      </c>
      <c r="H53" s="78">
        <f>[8]Supply_2023!L215</f>
        <v>0</v>
      </c>
      <c r="I53" s="78">
        <f>[8]Supply_2023!M215</f>
        <v>0</v>
      </c>
      <c r="J53" s="78">
        <f>[8]Supply_2023!N215</f>
        <v>0</v>
      </c>
      <c r="K53" s="78">
        <f>[8]Supply_2023!O215</f>
        <v>0</v>
      </c>
      <c r="L53" s="78">
        <f>[8]Supply_2023!P215</f>
        <v>0</v>
      </c>
      <c r="M53" s="78">
        <f>[8]Supply_2023!Q215</f>
        <v>0</v>
      </c>
      <c r="N53" s="78">
        <f>[8]Supply_2023!R215</f>
        <v>0</v>
      </c>
      <c r="O53" s="78">
        <f>[8]Supply_2023!S215</f>
        <v>0</v>
      </c>
      <c r="P53" s="78">
        <f>[8]Supply_2023!T215</f>
        <v>0</v>
      </c>
      <c r="Q53" s="78">
        <f>[8]Supply_2023!U215</f>
        <v>0</v>
      </c>
      <c r="R53" s="78">
        <f>[8]Supply_2023!V215</f>
        <v>0</v>
      </c>
      <c r="S53" s="78">
        <f>[8]Supply_2023!W215</f>
        <v>0</v>
      </c>
      <c r="T53" s="78">
        <f>[8]Supply_2023!X215</f>
        <v>0</v>
      </c>
      <c r="U53" s="78">
        <f>[8]Supply_2023!Y215</f>
        <v>0</v>
      </c>
      <c r="V53" s="78">
        <f>[8]Supply_2023!Z215</f>
        <v>0</v>
      </c>
      <c r="W53" s="78">
        <f>[8]Supply_2023!AA215</f>
        <v>0</v>
      </c>
      <c r="X53" s="78">
        <f>[8]Supply_2023!AB215</f>
        <v>0</v>
      </c>
      <c r="Y53" s="78">
        <f>[8]Supply_2023!AC215</f>
        <v>0</v>
      </c>
      <c r="Z53" s="78">
        <f>[8]Supply_2023!AD215</f>
        <v>0</v>
      </c>
      <c r="AA53" s="78">
        <f>[8]Supply_2023!AE215</f>
        <v>0</v>
      </c>
      <c r="AB53" s="78">
        <f>[8]Supply_2023!AF215</f>
        <v>0</v>
      </c>
      <c r="AC53" s="78">
        <f>[8]Supply_2023!AG215</f>
        <v>0</v>
      </c>
      <c r="AD53" s="78">
        <f>[8]Supply_2023!AH215</f>
        <v>0</v>
      </c>
      <c r="AE53" s="78">
        <f>[8]Supply_2023!AI215</f>
        <v>0</v>
      </c>
      <c r="AF53" s="78">
        <f>[8]Supply_2023!AJ215</f>
        <v>3.1067324749921714</v>
      </c>
      <c r="AG53" s="78">
        <f>[8]Supply_2023!AK215</f>
        <v>0</v>
      </c>
      <c r="AH53" s="78">
        <f>[8]Supply_2023!AL215</f>
        <v>0</v>
      </c>
      <c r="AI53" s="78">
        <f>[8]Supply_2023!AM215</f>
        <v>0</v>
      </c>
      <c r="AJ53" s="78">
        <f>[8]Supply_2023!AN215</f>
        <v>0</v>
      </c>
      <c r="AK53" s="78">
        <f>[8]Supply_2023!AO215</f>
        <v>0</v>
      </c>
      <c r="AL53" s="78">
        <f>[8]Supply_2023!AP215</f>
        <v>0</v>
      </c>
      <c r="AM53" s="78">
        <f>[8]Supply_2023!AQ215</f>
        <v>0</v>
      </c>
      <c r="AN53" s="78">
        <f>[8]Supply_2023!AR215</f>
        <v>0</v>
      </c>
      <c r="AO53" s="78">
        <f>[8]Supply_2023!AS215</f>
        <v>0</v>
      </c>
      <c r="AP53" s="78">
        <f>[8]Supply_2023!AT215</f>
        <v>0</v>
      </c>
      <c r="AQ53" s="78">
        <f>[8]Supply_2023!AU215</f>
        <v>0</v>
      </c>
      <c r="AR53" s="78">
        <f>[8]Supply_2023!AV215</f>
        <v>0</v>
      </c>
      <c r="AS53" s="78">
        <f>[8]Supply_2023!AW215</f>
        <v>0</v>
      </c>
      <c r="AT53" s="78">
        <f>[8]Supply_2023!AX215</f>
        <v>1894.7226791241092</v>
      </c>
      <c r="AU53" s="78">
        <f>[8]Supply_2023!AY215+[8]Supply_2023!AZ215</f>
        <v>4.847596805544967</v>
      </c>
      <c r="AV53" s="78">
        <f>[8]Supply_2023!BA215</f>
        <v>0</v>
      </c>
      <c r="AW53" s="78">
        <f>[8]Supply_2023!BB215</f>
        <v>0</v>
      </c>
      <c r="AX53" s="78">
        <f>[8]Supply_2023!BC215</f>
        <v>0</v>
      </c>
      <c r="AY53" s="78">
        <f>[8]Supply_2023!BD215</f>
        <v>0</v>
      </c>
      <c r="AZ53" s="78">
        <f>[8]Supply_2023!BE215</f>
        <v>0</v>
      </c>
      <c r="BA53" s="78">
        <f>[8]Supply_2023!BF215</f>
        <v>0</v>
      </c>
      <c r="BB53" s="78">
        <f>[8]Supply_2023!BG215</f>
        <v>0</v>
      </c>
      <c r="BC53" s="78">
        <f>[8]Supply_2023!BH215</f>
        <v>134.15208092174407</v>
      </c>
      <c r="BD53" s="78">
        <f>[8]Supply_2023!BI215</f>
        <v>0</v>
      </c>
      <c r="BE53" s="78">
        <f>[8]Supply_2023!BJ215</f>
        <v>0</v>
      </c>
      <c r="BF53" s="78">
        <f>[8]Supply_2023!BK215</f>
        <v>0</v>
      </c>
      <c r="BG53" s="78">
        <f>[8]Supply_2023!BL215</f>
        <v>0</v>
      </c>
      <c r="BH53" s="78">
        <f>[8]Supply_2023!BM215</f>
        <v>0</v>
      </c>
      <c r="BI53" s="78">
        <f>[8]Supply_2023!BN215</f>
        <v>0</v>
      </c>
      <c r="BJ53" s="78">
        <f>[8]Supply_2023!BO215</f>
        <v>0</v>
      </c>
      <c r="BK53" s="78">
        <f>[8]Supply_2023!BP215</f>
        <v>0</v>
      </c>
      <c r="BL53" s="78">
        <f>[8]Supply_2023!BQ215</f>
        <v>0</v>
      </c>
      <c r="BM53" s="78">
        <f>[8]Supply_2023!BR215</f>
        <v>0</v>
      </c>
      <c r="BN53" s="78">
        <f>[8]Supply_2023!BS215</f>
        <v>0</v>
      </c>
      <c r="BO53" s="78">
        <f>[8]Supply_2023!BT215</f>
        <v>0</v>
      </c>
      <c r="BP53" s="120">
        <f t="shared" si="0"/>
        <v>2036.8290893263904</v>
      </c>
      <c r="BQ53" s="78">
        <f>[8]Supply_2023!BV215</f>
        <v>0</v>
      </c>
      <c r="BR53" s="120">
        <f t="shared" si="1"/>
        <v>2036.8290893263904</v>
      </c>
      <c r="BS53" s="78">
        <f>[8]Supply_2023!BY215</f>
        <v>0</v>
      </c>
      <c r="BT53" s="78">
        <f>[8]Supply_2023!BX215</f>
        <v>85.292562724079602</v>
      </c>
      <c r="BU53" s="122">
        <f t="shared" si="2"/>
        <v>2122.1216520504699</v>
      </c>
      <c r="BV53" s="83">
        <f>BU53-[8]Supply_2023!BZ215</f>
        <v>0</v>
      </c>
      <c r="BX53" s="83"/>
    </row>
    <row r="54" spans="1:76">
      <c r="A54" s="31" t="s">
        <v>449</v>
      </c>
      <c r="B54" s="21" t="s">
        <v>66</v>
      </c>
      <c r="C54" s="86" t="s">
        <v>65</v>
      </c>
      <c r="D54" s="78">
        <f>[8]Supply_2023!H216+[8]Supply_2023!H217</f>
        <v>0</v>
      </c>
      <c r="E54" s="78">
        <f>[8]Supply_2023!I216+[8]Supply_2023!I217</f>
        <v>0</v>
      </c>
      <c r="F54" s="78">
        <f>[8]Supply_2023!J216+[8]Supply_2023!J217</f>
        <v>0</v>
      </c>
      <c r="G54" s="78">
        <f>[8]Supply_2023!K216+[8]Supply_2023!K217</f>
        <v>344.92468429631845</v>
      </c>
      <c r="H54" s="78">
        <f>[8]Supply_2023!L216+[8]Supply_2023!L217</f>
        <v>1126.4880342732095</v>
      </c>
      <c r="I54" s="78">
        <f>[8]Supply_2023!M216+[8]Supply_2023!M217</f>
        <v>0</v>
      </c>
      <c r="J54" s="78">
        <f>[8]Supply_2023!N216+[8]Supply_2023!N217</f>
        <v>443.94169359164988</v>
      </c>
      <c r="K54" s="78">
        <f>[8]Supply_2023!O216+[8]Supply_2023!O217</f>
        <v>832.99044999431567</v>
      </c>
      <c r="L54" s="78">
        <f>[8]Supply_2023!P216+[8]Supply_2023!P217</f>
        <v>0</v>
      </c>
      <c r="M54" s="78">
        <f>[8]Supply_2023!Q216+[8]Supply_2023!Q217</f>
        <v>0</v>
      </c>
      <c r="N54" s="78">
        <f>[8]Supply_2023!R216+[8]Supply_2023!R217</f>
        <v>0</v>
      </c>
      <c r="O54" s="78">
        <f>[8]Supply_2023!S216+[8]Supply_2023!S217</f>
        <v>0</v>
      </c>
      <c r="P54" s="78">
        <f>[8]Supply_2023!T216+[8]Supply_2023!T217</f>
        <v>0</v>
      </c>
      <c r="Q54" s="78">
        <f>[8]Supply_2023!U216+[8]Supply_2023!U217</f>
        <v>325.76598810862498</v>
      </c>
      <c r="R54" s="78">
        <f>[8]Supply_2023!V216+[8]Supply_2023!V217</f>
        <v>0</v>
      </c>
      <c r="S54" s="78">
        <f>[8]Supply_2023!W216+[8]Supply_2023!W217</f>
        <v>0</v>
      </c>
      <c r="T54" s="78">
        <f>[8]Supply_2023!X216+[8]Supply_2023!X217</f>
        <v>0</v>
      </c>
      <c r="U54" s="78">
        <f>[8]Supply_2023!Y216+[8]Supply_2023!Y217</f>
        <v>0</v>
      </c>
      <c r="V54" s="78">
        <f>[8]Supply_2023!Z216+[8]Supply_2023!Z217</f>
        <v>0</v>
      </c>
      <c r="W54" s="78">
        <f>[8]Supply_2023!AA216+[8]Supply_2023!AA217</f>
        <v>6.3649174277137721</v>
      </c>
      <c r="X54" s="78">
        <f>[8]Supply_2023!AB216+[8]Supply_2023!AB217</f>
        <v>0</v>
      </c>
      <c r="Y54" s="78">
        <f>[8]Supply_2023!AC216+[8]Supply_2023!AC217</f>
        <v>0</v>
      </c>
      <c r="Z54" s="78">
        <f>[8]Supply_2023!AD216+[8]Supply_2023!AD217</f>
        <v>0</v>
      </c>
      <c r="AA54" s="78">
        <f>[8]Supply_2023!AE216+[8]Supply_2023!AE217</f>
        <v>0</v>
      </c>
      <c r="AB54" s="78">
        <f>[8]Supply_2023!AF216+[8]Supply_2023!AF217</f>
        <v>0</v>
      </c>
      <c r="AC54" s="78">
        <f>[8]Supply_2023!AG216+[8]Supply_2023!AG217</f>
        <v>3.1359688891903915E-2</v>
      </c>
      <c r="AD54" s="78">
        <f>[8]Supply_2023!AH216+[8]Supply_2023!AH217</f>
        <v>1362.4242028169856</v>
      </c>
      <c r="AE54" s="78">
        <f>[8]Supply_2023!AI216+[8]Supply_2023!AI217</f>
        <v>71.247024857140417</v>
      </c>
      <c r="AF54" s="78">
        <f>[8]Supply_2023!AJ216+[8]Supply_2023!AJ217</f>
        <v>551.65800812834073</v>
      </c>
      <c r="AG54" s="78">
        <f>[8]Supply_2023!AK216+[8]Supply_2023!AK217</f>
        <v>138.12112379620001</v>
      </c>
      <c r="AH54" s="78">
        <f>[8]Supply_2023!AL216+[8]Supply_2023!AL217</f>
        <v>61.890208489883456</v>
      </c>
      <c r="AI54" s="78">
        <f>[8]Supply_2023!AM216+[8]Supply_2023!AM217</f>
        <v>0</v>
      </c>
      <c r="AJ54" s="78">
        <f>[8]Supply_2023!AN216+[8]Supply_2023!AN217</f>
        <v>0</v>
      </c>
      <c r="AK54" s="78">
        <f>[8]Supply_2023!AO216+[8]Supply_2023!AO217</f>
        <v>0.17343737175726487</v>
      </c>
      <c r="AL54" s="78">
        <f>[8]Supply_2023!AP216+[8]Supply_2023!AP217</f>
        <v>0</v>
      </c>
      <c r="AM54" s="78">
        <f>[8]Supply_2023!AQ216+[8]Supply_2023!AQ217</f>
        <v>451.86949352111355</v>
      </c>
      <c r="AN54" s="78">
        <f>[8]Supply_2023!AR216+[8]Supply_2023!AR217</f>
        <v>2.5700937318926913</v>
      </c>
      <c r="AO54" s="78">
        <f>[8]Supply_2023!AS216+[8]Supply_2023!AS217</f>
        <v>0</v>
      </c>
      <c r="AP54" s="78">
        <f>[8]Supply_2023!AT216+[8]Supply_2023!AT217</f>
        <v>540.62296302867856</v>
      </c>
      <c r="AQ54" s="78">
        <f>[8]Supply_2023!AU216+[8]Supply_2023!AU217</f>
        <v>0</v>
      </c>
      <c r="AR54" s="78">
        <f>[8]Supply_2023!AV216+[8]Supply_2023!AV217</f>
        <v>0</v>
      </c>
      <c r="AS54" s="78">
        <f>[8]Supply_2023!AW216+[8]Supply_2023!AW217</f>
        <v>0</v>
      </c>
      <c r="AT54" s="78">
        <f>[8]Supply_2023!AX216+[8]Supply_2023!AX217</f>
        <v>0</v>
      </c>
      <c r="AU54" s="78">
        <f>[8]Supply_2023!$AY$216+[8]Supply_2023!$AZ$216+[8]Supply_2023!$AY$217+[8]Supply_2023!$AZ$217</f>
        <v>131356.61683093017</v>
      </c>
      <c r="AV54" s="78">
        <f>[8]Supply_2023!BA216+[8]Supply_2023!BA217</f>
        <v>27.20055312416244</v>
      </c>
      <c r="AW54" s="78">
        <f>[8]Supply_2023!BB216+[8]Supply_2023!BB217</f>
        <v>26.397036604832458</v>
      </c>
      <c r="AX54" s="78">
        <f>[8]Supply_2023!BC216+[8]Supply_2023!BC217</f>
        <v>10.325609735033105</v>
      </c>
      <c r="AY54" s="78">
        <f>[8]Supply_2023!BD216+[8]Supply_2023!BD217</f>
        <v>0</v>
      </c>
      <c r="AZ54" s="78">
        <f>[8]Supply_2023!BE216+[8]Supply_2023!BE217</f>
        <v>0.29149544336259187</v>
      </c>
      <c r="BA54" s="78">
        <f>[8]Supply_2023!BF216+[8]Supply_2023!BF217</f>
        <v>0</v>
      </c>
      <c r="BB54" s="78">
        <f>[8]Supply_2023!BG216+[8]Supply_2023!BG217</f>
        <v>0</v>
      </c>
      <c r="BC54" s="78">
        <f>[8]Supply_2023!BH216+[8]Supply_2023!BH217</f>
        <v>958.37708409767879</v>
      </c>
      <c r="BD54" s="78">
        <f>[8]Supply_2023!BI216+[8]Supply_2023!BI217</f>
        <v>31.188857660243169</v>
      </c>
      <c r="BE54" s="78">
        <f>[8]Supply_2023!BJ216+[8]Supply_2023!BJ217</f>
        <v>205.64536542895601</v>
      </c>
      <c r="BF54" s="78">
        <f>[8]Supply_2023!BK216+[8]Supply_2023!BK217</f>
        <v>42.134762648780914</v>
      </c>
      <c r="BG54" s="78">
        <f>[8]Supply_2023!BL216+[8]Supply_2023!BL217</f>
        <v>26.777640644463002</v>
      </c>
      <c r="BH54" s="78">
        <f>[8]Supply_2023!BM216+[8]Supply_2023!BM217</f>
        <v>0</v>
      </c>
      <c r="BI54" s="78">
        <f>[8]Supply_2023!BN216+[8]Supply_2023!BN217</f>
        <v>3.7165679857085245</v>
      </c>
      <c r="BJ54" s="78">
        <f>[8]Supply_2023!BO216+[8]Supply_2023!BO217</f>
        <v>1.3837290533375279</v>
      </c>
      <c r="BK54" s="78">
        <f>[8]Supply_2023!BP216+[8]Supply_2023!BP217</f>
        <v>73.257150286580142</v>
      </c>
      <c r="BL54" s="78">
        <f>[8]Supply_2023!BQ216+[8]Supply_2023!BQ217</f>
        <v>0</v>
      </c>
      <c r="BM54" s="78">
        <f>[8]Supply_2023!BR216+[8]Supply_2023!BR217</f>
        <v>0</v>
      </c>
      <c r="BN54" s="78">
        <f>[8]Supply_2023!BS216+[8]Supply_2023!BS217</f>
        <v>0</v>
      </c>
      <c r="BO54" s="78">
        <f>[8]Supply_2023!BT216+[8]Supply_2023!BT217</f>
        <v>0</v>
      </c>
      <c r="BP54" s="120">
        <f t="shared" si="0"/>
        <v>139024.39636676604</v>
      </c>
      <c r="BQ54" s="78">
        <f>[8]Supply_2023!$BV$216+[8]Supply_2023!$BV$217</f>
        <v>0</v>
      </c>
      <c r="BR54" s="120">
        <f t="shared" si="1"/>
        <v>139024.39636676604</v>
      </c>
      <c r="BS54" s="78">
        <f>[8]Supply_2023!$BY$216+[8]Supply_2023!$BY$217</f>
        <v>0</v>
      </c>
      <c r="BT54" s="78">
        <f>[8]Supply_2023!$BX$216+[8]Supply_2023!$BX$217</f>
        <v>267.62912679455098</v>
      </c>
      <c r="BU54" s="122">
        <f t="shared" si="2"/>
        <v>139292.02549356059</v>
      </c>
      <c r="BV54" s="83">
        <f>BU54-([8]Supply_2023!BZ216+[8]Supply_2023!$BZ$217)</f>
        <v>0</v>
      </c>
      <c r="BX54" s="83"/>
    </row>
    <row r="55" spans="1:76">
      <c r="A55" s="31" t="s">
        <v>450</v>
      </c>
      <c r="B55" s="21" t="s">
        <v>379</v>
      </c>
      <c r="C55" s="86" t="s">
        <v>150</v>
      </c>
      <c r="D55" s="78">
        <f>[8]Supply_2023!H218</f>
        <v>0</v>
      </c>
      <c r="E55" s="78">
        <f>[8]Supply_2023!I218</f>
        <v>0</v>
      </c>
      <c r="F55" s="78">
        <f>[8]Supply_2023!J218</f>
        <v>0</v>
      </c>
      <c r="G55" s="78">
        <f>[8]Supply_2023!K218</f>
        <v>0</v>
      </c>
      <c r="H55" s="78">
        <f>[8]Supply_2023!L218</f>
        <v>0</v>
      </c>
      <c r="I55" s="78">
        <f>[8]Supply_2023!M218</f>
        <v>0</v>
      </c>
      <c r="J55" s="78">
        <f>[8]Supply_2023!N218</f>
        <v>0</v>
      </c>
      <c r="K55" s="78">
        <f>[8]Supply_2023!O218</f>
        <v>0</v>
      </c>
      <c r="L55" s="78">
        <f>[8]Supply_2023!P218</f>
        <v>0</v>
      </c>
      <c r="M55" s="78">
        <f>[8]Supply_2023!Q218</f>
        <v>0</v>
      </c>
      <c r="N55" s="78">
        <f>[8]Supply_2023!R218</f>
        <v>0</v>
      </c>
      <c r="O55" s="78">
        <f>[8]Supply_2023!S218</f>
        <v>0</v>
      </c>
      <c r="P55" s="78">
        <f>[8]Supply_2023!T218</f>
        <v>0</v>
      </c>
      <c r="Q55" s="78">
        <f>[8]Supply_2023!U218</f>
        <v>0</v>
      </c>
      <c r="R55" s="78">
        <f>[8]Supply_2023!V218</f>
        <v>0</v>
      </c>
      <c r="S55" s="78">
        <f>[8]Supply_2023!W218</f>
        <v>0</v>
      </c>
      <c r="T55" s="78">
        <f>[8]Supply_2023!X218</f>
        <v>0</v>
      </c>
      <c r="U55" s="78">
        <f>[8]Supply_2023!Y218</f>
        <v>0</v>
      </c>
      <c r="V55" s="78">
        <f>[8]Supply_2023!Z218</f>
        <v>0</v>
      </c>
      <c r="W55" s="78">
        <f>[8]Supply_2023!AA218</f>
        <v>0</v>
      </c>
      <c r="X55" s="78">
        <f>[8]Supply_2023!AB218</f>
        <v>0</v>
      </c>
      <c r="Y55" s="78">
        <f>[8]Supply_2023!AC218</f>
        <v>0</v>
      </c>
      <c r="Z55" s="78">
        <f>[8]Supply_2023!AD218</f>
        <v>0</v>
      </c>
      <c r="AA55" s="78">
        <f>[8]Supply_2023!AE218</f>
        <v>0</v>
      </c>
      <c r="AB55" s="78">
        <f>[8]Supply_2023!AF218</f>
        <v>0</v>
      </c>
      <c r="AC55" s="78">
        <f>[8]Supply_2023!AG218</f>
        <v>0</v>
      </c>
      <c r="AD55" s="78">
        <f>[8]Supply_2023!AH218</f>
        <v>765.51201069528713</v>
      </c>
      <c r="AE55" s="78">
        <f>[8]Supply_2023!AI218</f>
        <v>0</v>
      </c>
      <c r="AF55" s="78">
        <f>[8]Supply_2023!AJ218</f>
        <v>24.55266680297062</v>
      </c>
      <c r="AG55" s="78">
        <f>[8]Supply_2023!AK218</f>
        <v>32.278059358178766</v>
      </c>
      <c r="AH55" s="78">
        <f>[8]Supply_2023!AL218</f>
        <v>0</v>
      </c>
      <c r="AI55" s="78">
        <f>[8]Supply_2023!AM218</f>
        <v>0</v>
      </c>
      <c r="AJ55" s="78">
        <f>[8]Supply_2023!AN218</f>
        <v>0</v>
      </c>
      <c r="AK55" s="78">
        <f>[8]Supply_2023!AO218</f>
        <v>0</v>
      </c>
      <c r="AL55" s="78">
        <f>[8]Supply_2023!AP218</f>
        <v>0</v>
      </c>
      <c r="AM55" s="78">
        <f>[8]Supply_2023!AQ218</f>
        <v>0</v>
      </c>
      <c r="AN55" s="78">
        <f>[8]Supply_2023!AR218</f>
        <v>20.347972047171332</v>
      </c>
      <c r="AO55" s="78">
        <f>[8]Supply_2023!AS218</f>
        <v>0</v>
      </c>
      <c r="AP55" s="78">
        <f>[8]Supply_2023!AT218</f>
        <v>0</v>
      </c>
      <c r="AQ55" s="78">
        <f>[8]Supply_2023!AU218</f>
        <v>567.02510571390496</v>
      </c>
      <c r="AR55" s="78">
        <f>[8]Supply_2023!AV218</f>
        <v>0</v>
      </c>
      <c r="AS55" s="78">
        <f>[8]Supply_2023!AW218</f>
        <v>0</v>
      </c>
      <c r="AT55" s="78">
        <f>[8]Supply_2023!AX218</f>
        <v>0</v>
      </c>
      <c r="AU55" s="78">
        <f>[8]Supply_2023!AY218+[8]Supply_2023!AZ218</f>
        <v>927.69813971155702</v>
      </c>
      <c r="AV55" s="78">
        <f>[8]Supply_2023!BA218</f>
        <v>53087.498044515924</v>
      </c>
      <c r="AW55" s="78">
        <f>[8]Supply_2023!BB218</f>
        <v>0</v>
      </c>
      <c r="AX55" s="78">
        <f>[8]Supply_2023!BC218</f>
        <v>0</v>
      </c>
      <c r="AY55" s="78">
        <f>[8]Supply_2023!BD218</f>
        <v>14.887407407357209</v>
      </c>
      <c r="AZ55" s="78">
        <f>[8]Supply_2023!BE218</f>
        <v>5.6874167485214482</v>
      </c>
      <c r="BA55" s="78">
        <f>[8]Supply_2023!BF218</f>
        <v>12.476593897094103</v>
      </c>
      <c r="BB55" s="78">
        <f>[8]Supply_2023!BG218</f>
        <v>18.484175238888422</v>
      </c>
      <c r="BC55" s="78">
        <f>[8]Supply_2023!BH218</f>
        <v>0</v>
      </c>
      <c r="BD55" s="78">
        <f>[8]Supply_2023!BI218</f>
        <v>108.53539709688008</v>
      </c>
      <c r="BE55" s="78">
        <f>[8]Supply_2023!BJ218</f>
        <v>0</v>
      </c>
      <c r="BF55" s="78">
        <f>[8]Supply_2023!BK218</f>
        <v>0</v>
      </c>
      <c r="BG55" s="78">
        <f>[8]Supply_2023!BL218</f>
        <v>0</v>
      </c>
      <c r="BH55" s="78">
        <f>[8]Supply_2023!BM218</f>
        <v>0</v>
      </c>
      <c r="BI55" s="78">
        <f>[8]Supply_2023!BN218</f>
        <v>0</v>
      </c>
      <c r="BJ55" s="78">
        <f>[8]Supply_2023!BO218</f>
        <v>0</v>
      </c>
      <c r="BK55" s="78">
        <f>[8]Supply_2023!BP218</f>
        <v>0</v>
      </c>
      <c r="BL55" s="78">
        <f>[8]Supply_2023!BQ218</f>
        <v>0</v>
      </c>
      <c r="BM55" s="78">
        <f>[8]Supply_2023!BR218</f>
        <v>5.0762392351262955</v>
      </c>
      <c r="BN55" s="78">
        <f>[8]Supply_2023!BS218</f>
        <v>0</v>
      </c>
      <c r="BO55" s="78">
        <f>[8]Supply_2023!BT218</f>
        <v>0</v>
      </c>
      <c r="BP55" s="120">
        <f t="shared" si="0"/>
        <v>55590.059228468861</v>
      </c>
      <c r="BQ55" s="78">
        <f>[8]Supply_2023!BV218</f>
        <v>14936.104342698551</v>
      </c>
      <c r="BR55" s="120">
        <f t="shared" si="1"/>
        <v>70526.163571167417</v>
      </c>
      <c r="BS55" s="78">
        <f>[8]Supply_2023!BY218</f>
        <v>0</v>
      </c>
      <c r="BT55" s="78">
        <f>[8]Supply_2023!BX218</f>
        <v>715.38188894030031</v>
      </c>
      <c r="BU55" s="122">
        <f t="shared" si="2"/>
        <v>71241.545460107722</v>
      </c>
      <c r="BV55" s="83">
        <f>BU55-[8]Supply_2023!BZ218</f>
        <v>0</v>
      </c>
      <c r="BX55" s="83"/>
    </row>
    <row r="56" spans="1:76">
      <c r="A56" s="31" t="s">
        <v>451</v>
      </c>
      <c r="B56" s="21" t="s">
        <v>349</v>
      </c>
      <c r="C56" s="86" t="s">
        <v>151</v>
      </c>
      <c r="D56" s="78">
        <f>[8]Supply_2023!H219</f>
        <v>0</v>
      </c>
      <c r="E56" s="78">
        <f>[8]Supply_2023!I219</f>
        <v>0</v>
      </c>
      <c r="F56" s="78">
        <f>[8]Supply_2023!J219</f>
        <v>0</v>
      </c>
      <c r="G56" s="78">
        <f>[8]Supply_2023!K219</f>
        <v>0</v>
      </c>
      <c r="H56" s="78">
        <f>[8]Supply_2023!L219</f>
        <v>0</v>
      </c>
      <c r="I56" s="78">
        <f>[8]Supply_2023!M219</f>
        <v>0</v>
      </c>
      <c r="J56" s="78">
        <f>[8]Supply_2023!N219</f>
        <v>0</v>
      </c>
      <c r="K56" s="78">
        <f>[8]Supply_2023!O219</f>
        <v>0</v>
      </c>
      <c r="L56" s="78">
        <f>[8]Supply_2023!P219</f>
        <v>0</v>
      </c>
      <c r="M56" s="78">
        <f>[8]Supply_2023!Q219</f>
        <v>0</v>
      </c>
      <c r="N56" s="78">
        <f>[8]Supply_2023!R219</f>
        <v>0</v>
      </c>
      <c r="O56" s="78">
        <f>[8]Supply_2023!S219</f>
        <v>0</v>
      </c>
      <c r="P56" s="78">
        <f>[8]Supply_2023!T219</f>
        <v>0</v>
      </c>
      <c r="Q56" s="78">
        <f>[8]Supply_2023!U219</f>
        <v>0</v>
      </c>
      <c r="R56" s="78">
        <f>[8]Supply_2023!V219</f>
        <v>0</v>
      </c>
      <c r="S56" s="78">
        <f>[8]Supply_2023!W219</f>
        <v>0</v>
      </c>
      <c r="T56" s="78">
        <f>[8]Supply_2023!X219</f>
        <v>0</v>
      </c>
      <c r="U56" s="78">
        <f>[8]Supply_2023!Y219</f>
        <v>0</v>
      </c>
      <c r="V56" s="78">
        <f>[8]Supply_2023!Z219</f>
        <v>0</v>
      </c>
      <c r="W56" s="78">
        <f>[8]Supply_2023!AA219</f>
        <v>0</v>
      </c>
      <c r="X56" s="78">
        <f>[8]Supply_2023!AB219</f>
        <v>0</v>
      </c>
      <c r="Y56" s="78">
        <f>[8]Supply_2023!AC219</f>
        <v>0</v>
      </c>
      <c r="Z56" s="78">
        <f>[8]Supply_2023!AD219</f>
        <v>0</v>
      </c>
      <c r="AA56" s="78">
        <f>[8]Supply_2023!AE219</f>
        <v>0</v>
      </c>
      <c r="AB56" s="78">
        <f>[8]Supply_2023!AF219</f>
        <v>0</v>
      </c>
      <c r="AC56" s="78">
        <f>[8]Supply_2023!AG219</f>
        <v>0</v>
      </c>
      <c r="AD56" s="78">
        <f>[8]Supply_2023!AH219</f>
        <v>1384.1377477420003</v>
      </c>
      <c r="AE56" s="78">
        <f>[8]Supply_2023!AI219</f>
        <v>0</v>
      </c>
      <c r="AF56" s="78">
        <f>[8]Supply_2023!AJ219</f>
        <v>87.300313525445191</v>
      </c>
      <c r="AG56" s="78">
        <f>[8]Supply_2023!AK219</f>
        <v>41.936956095244923</v>
      </c>
      <c r="AH56" s="78">
        <f>[8]Supply_2023!AL219</f>
        <v>0</v>
      </c>
      <c r="AI56" s="78">
        <f>[8]Supply_2023!AM219</f>
        <v>0</v>
      </c>
      <c r="AJ56" s="78">
        <f>[8]Supply_2023!AN219</f>
        <v>0</v>
      </c>
      <c r="AK56" s="78">
        <f>[8]Supply_2023!AO219</f>
        <v>0</v>
      </c>
      <c r="AL56" s="78">
        <f>[8]Supply_2023!AP219</f>
        <v>0</v>
      </c>
      <c r="AM56" s="78">
        <f>[8]Supply_2023!AQ219</f>
        <v>0</v>
      </c>
      <c r="AN56" s="78">
        <f>[8]Supply_2023!AR219</f>
        <v>0</v>
      </c>
      <c r="AO56" s="78">
        <f>[8]Supply_2023!AS219</f>
        <v>0</v>
      </c>
      <c r="AP56" s="78">
        <f>[8]Supply_2023!AT219</f>
        <v>0</v>
      </c>
      <c r="AQ56" s="78">
        <f>[8]Supply_2023!AU219</f>
        <v>0</v>
      </c>
      <c r="AR56" s="78">
        <f>[8]Supply_2023!AV219</f>
        <v>0</v>
      </c>
      <c r="AS56" s="78">
        <f>[8]Supply_2023!AW219</f>
        <v>0</v>
      </c>
      <c r="AT56" s="78">
        <f>[8]Supply_2023!AX219</f>
        <v>0</v>
      </c>
      <c r="AU56" s="78">
        <f>[8]Supply_2023!AY219+[8]Supply_2023!AZ219</f>
        <v>0</v>
      </c>
      <c r="AV56" s="78">
        <f>[8]Supply_2023!BA219</f>
        <v>71.559684673163943</v>
      </c>
      <c r="AW56" s="78">
        <f>[8]Supply_2023!BB219</f>
        <v>43957.681962178394</v>
      </c>
      <c r="AX56" s="78">
        <f>[8]Supply_2023!BC219</f>
        <v>0</v>
      </c>
      <c r="AY56" s="78">
        <f>[8]Supply_2023!BD219</f>
        <v>0</v>
      </c>
      <c r="AZ56" s="78">
        <f>[8]Supply_2023!BE219</f>
        <v>14.624106420094078</v>
      </c>
      <c r="BA56" s="78">
        <f>[8]Supply_2023!BF219</f>
        <v>0</v>
      </c>
      <c r="BB56" s="78">
        <f>[8]Supply_2023!BG219</f>
        <v>0</v>
      </c>
      <c r="BC56" s="78">
        <f>[8]Supply_2023!BH219</f>
        <v>0</v>
      </c>
      <c r="BD56" s="78">
        <f>[8]Supply_2023!BI219</f>
        <v>21.653211209998116</v>
      </c>
      <c r="BE56" s="78">
        <f>[8]Supply_2023!BJ219</f>
        <v>0</v>
      </c>
      <c r="BF56" s="78">
        <f>[8]Supply_2023!BK219</f>
        <v>0</v>
      </c>
      <c r="BG56" s="78">
        <f>[8]Supply_2023!BL219</f>
        <v>0</v>
      </c>
      <c r="BH56" s="78">
        <f>[8]Supply_2023!BM219</f>
        <v>0</v>
      </c>
      <c r="BI56" s="78">
        <f>[8]Supply_2023!BN219</f>
        <v>0</v>
      </c>
      <c r="BJ56" s="78">
        <f>[8]Supply_2023!BO219</f>
        <v>0</v>
      </c>
      <c r="BK56" s="78">
        <f>[8]Supply_2023!BP219</f>
        <v>0</v>
      </c>
      <c r="BL56" s="78">
        <f>[8]Supply_2023!BQ219</f>
        <v>0</v>
      </c>
      <c r="BM56" s="78">
        <f>[8]Supply_2023!BR219</f>
        <v>14.715963549824084</v>
      </c>
      <c r="BN56" s="78">
        <f>[8]Supply_2023!BS219</f>
        <v>0</v>
      </c>
      <c r="BO56" s="78">
        <f>[8]Supply_2023!BT219</f>
        <v>0</v>
      </c>
      <c r="BP56" s="120">
        <f t="shared" si="0"/>
        <v>45593.609945394164</v>
      </c>
      <c r="BQ56" s="78">
        <f>[8]Supply_2023!BV219</f>
        <v>1283.4072091697958</v>
      </c>
      <c r="BR56" s="120">
        <f t="shared" si="1"/>
        <v>46877.017154563961</v>
      </c>
      <c r="BS56" s="78">
        <f>[8]Supply_2023!BY219</f>
        <v>1.884720425681146E-3</v>
      </c>
      <c r="BT56" s="78">
        <f>[8]Supply_2023!BX219</f>
        <v>969.3689275405261</v>
      </c>
      <c r="BU56" s="122">
        <f t="shared" si="2"/>
        <v>47846.387966824914</v>
      </c>
      <c r="BV56" s="83">
        <f>BU56-[8]Supply_2023!BZ219</f>
        <v>0</v>
      </c>
      <c r="BX56" s="83"/>
    </row>
    <row r="57" spans="1:76">
      <c r="A57" s="31" t="s">
        <v>452</v>
      </c>
      <c r="B57" s="21" t="s">
        <v>380</v>
      </c>
      <c r="C57" s="86" t="s">
        <v>152</v>
      </c>
      <c r="D57" s="78">
        <f>[8]Supply_2023!H220</f>
        <v>0</v>
      </c>
      <c r="E57" s="78">
        <f>[8]Supply_2023!I220</f>
        <v>0</v>
      </c>
      <c r="F57" s="78">
        <f>[8]Supply_2023!J220</f>
        <v>0</v>
      </c>
      <c r="G57" s="78">
        <f>[8]Supply_2023!K220</f>
        <v>0</v>
      </c>
      <c r="H57" s="78">
        <f>[8]Supply_2023!L220</f>
        <v>0</v>
      </c>
      <c r="I57" s="78">
        <f>[8]Supply_2023!M220</f>
        <v>0</v>
      </c>
      <c r="J57" s="78">
        <f>[8]Supply_2023!N220</f>
        <v>0</v>
      </c>
      <c r="K57" s="78">
        <f>[8]Supply_2023!O220</f>
        <v>0</v>
      </c>
      <c r="L57" s="78">
        <f>[8]Supply_2023!P220</f>
        <v>0</v>
      </c>
      <c r="M57" s="78">
        <f>[8]Supply_2023!Q220</f>
        <v>0</v>
      </c>
      <c r="N57" s="78">
        <f>[8]Supply_2023!R220</f>
        <v>0</v>
      </c>
      <c r="O57" s="78">
        <f>[8]Supply_2023!S220</f>
        <v>0</v>
      </c>
      <c r="P57" s="78">
        <f>[8]Supply_2023!T220</f>
        <v>0</v>
      </c>
      <c r="Q57" s="78">
        <f>[8]Supply_2023!U220</f>
        <v>0</v>
      </c>
      <c r="R57" s="78">
        <f>[8]Supply_2023!V220</f>
        <v>0</v>
      </c>
      <c r="S57" s="78">
        <f>[8]Supply_2023!W220</f>
        <v>0</v>
      </c>
      <c r="T57" s="78">
        <f>[8]Supply_2023!X220</f>
        <v>0</v>
      </c>
      <c r="U57" s="78">
        <f>[8]Supply_2023!Y220</f>
        <v>0</v>
      </c>
      <c r="V57" s="78">
        <f>[8]Supply_2023!Z220</f>
        <v>0</v>
      </c>
      <c r="W57" s="78">
        <f>[8]Supply_2023!AA220</f>
        <v>0</v>
      </c>
      <c r="X57" s="78">
        <f>[8]Supply_2023!AB220</f>
        <v>0</v>
      </c>
      <c r="Y57" s="78">
        <f>[8]Supply_2023!AC220</f>
        <v>0</v>
      </c>
      <c r="Z57" s="78">
        <f>[8]Supply_2023!AD220</f>
        <v>0</v>
      </c>
      <c r="AA57" s="78">
        <f>[8]Supply_2023!AE220</f>
        <v>0</v>
      </c>
      <c r="AB57" s="78">
        <f>[8]Supply_2023!AF220</f>
        <v>0</v>
      </c>
      <c r="AC57" s="78">
        <f>[8]Supply_2023!AG220</f>
        <v>0</v>
      </c>
      <c r="AD57" s="78">
        <f>[8]Supply_2023!AH220</f>
        <v>0</v>
      </c>
      <c r="AE57" s="78">
        <f>[8]Supply_2023!AI220</f>
        <v>0</v>
      </c>
      <c r="AF57" s="78">
        <f>[8]Supply_2023!AJ220</f>
        <v>0</v>
      </c>
      <c r="AG57" s="78">
        <f>[8]Supply_2023!AK220</f>
        <v>0</v>
      </c>
      <c r="AH57" s="78">
        <f>[8]Supply_2023!AL220</f>
        <v>0</v>
      </c>
      <c r="AI57" s="78">
        <f>[8]Supply_2023!AM220</f>
        <v>0</v>
      </c>
      <c r="AJ57" s="78">
        <f>[8]Supply_2023!AN220</f>
        <v>0</v>
      </c>
      <c r="AK57" s="78">
        <f>[8]Supply_2023!AO220</f>
        <v>0</v>
      </c>
      <c r="AL57" s="78">
        <f>[8]Supply_2023!AP220</f>
        <v>0</v>
      </c>
      <c r="AM57" s="78">
        <f>[8]Supply_2023!AQ220</f>
        <v>0</v>
      </c>
      <c r="AN57" s="78">
        <f>[8]Supply_2023!AR220</f>
        <v>0</v>
      </c>
      <c r="AO57" s="78">
        <f>[8]Supply_2023!AS220</f>
        <v>0</v>
      </c>
      <c r="AP57" s="78">
        <f>[8]Supply_2023!AT220</f>
        <v>0</v>
      </c>
      <c r="AQ57" s="78">
        <f>[8]Supply_2023!AU220</f>
        <v>0</v>
      </c>
      <c r="AR57" s="78">
        <f>[8]Supply_2023!AV220</f>
        <v>0</v>
      </c>
      <c r="AS57" s="78">
        <f>[8]Supply_2023!AW220</f>
        <v>0</v>
      </c>
      <c r="AT57" s="78">
        <f>[8]Supply_2023!AX220</f>
        <v>0</v>
      </c>
      <c r="AU57" s="78">
        <f>[8]Supply_2023!AY220+[8]Supply_2023!AZ220</f>
        <v>0</v>
      </c>
      <c r="AV57" s="78">
        <f>[8]Supply_2023!BA220</f>
        <v>30.263424688017594</v>
      </c>
      <c r="AW57" s="78">
        <f>[8]Supply_2023!BB220</f>
        <v>433.19588595219301</v>
      </c>
      <c r="AX57" s="78">
        <f>[8]Supply_2023!BC220</f>
        <v>1913.541552422631</v>
      </c>
      <c r="AY57" s="78">
        <f>[8]Supply_2023!BD220</f>
        <v>0</v>
      </c>
      <c r="AZ57" s="78">
        <f>[8]Supply_2023!BE220</f>
        <v>0</v>
      </c>
      <c r="BA57" s="78">
        <f>[8]Supply_2023!BF220</f>
        <v>0</v>
      </c>
      <c r="BB57" s="78">
        <f>[8]Supply_2023!BG220</f>
        <v>0</v>
      </c>
      <c r="BC57" s="78">
        <f>[8]Supply_2023!BH220</f>
        <v>2.3081812899526915</v>
      </c>
      <c r="BD57" s="78">
        <f>[8]Supply_2023!BI220</f>
        <v>0</v>
      </c>
      <c r="BE57" s="78">
        <f>[8]Supply_2023!BJ220</f>
        <v>0</v>
      </c>
      <c r="BF57" s="78">
        <f>[8]Supply_2023!BK220</f>
        <v>0</v>
      </c>
      <c r="BG57" s="78">
        <f>[8]Supply_2023!BL220</f>
        <v>4.1129036330330635</v>
      </c>
      <c r="BH57" s="78">
        <f>[8]Supply_2023!BM220</f>
        <v>0</v>
      </c>
      <c r="BI57" s="78">
        <f>[8]Supply_2023!BN220</f>
        <v>0</v>
      </c>
      <c r="BJ57" s="78">
        <f>[8]Supply_2023!BO220</f>
        <v>0</v>
      </c>
      <c r="BK57" s="78">
        <f>[8]Supply_2023!BP220</f>
        <v>1247.1298077887066</v>
      </c>
      <c r="BL57" s="78">
        <f>[8]Supply_2023!BQ220</f>
        <v>0</v>
      </c>
      <c r="BM57" s="78">
        <f>[8]Supply_2023!BR220</f>
        <v>0</v>
      </c>
      <c r="BN57" s="78">
        <f>[8]Supply_2023!BS220</f>
        <v>0</v>
      </c>
      <c r="BO57" s="78">
        <f>[8]Supply_2023!BT220</f>
        <v>0</v>
      </c>
      <c r="BP57" s="120">
        <f t="shared" si="0"/>
        <v>3630.5517557745343</v>
      </c>
      <c r="BQ57" s="78">
        <f>[8]Supply_2023!BV220</f>
        <v>1897.3657754876733</v>
      </c>
      <c r="BR57" s="120">
        <f t="shared" si="1"/>
        <v>5527.9175312622074</v>
      </c>
      <c r="BS57" s="78">
        <f>[8]Supply_2023!BY220</f>
        <v>0</v>
      </c>
      <c r="BT57" s="78">
        <f>[8]Supply_2023!BX220</f>
        <v>36.659019613426288</v>
      </c>
      <c r="BU57" s="122">
        <f t="shared" si="2"/>
        <v>5564.576550875634</v>
      </c>
      <c r="BV57" s="83">
        <f>BU57-[8]Supply_2023!BZ220</f>
        <v>0</v>
      </c>
      <c r="BX57" s="83"/>
    </row>
    <row r="58" spans="1:76">
      <c r="A58" s="31" t="s">
        <v>453</v>
      </c>
      <c r="B58" s="22" t="s">
        <v>381</v>
      </c>
      <c r="C58" s="86" t="s">
        <v>153</v>
      </c>
      <c r="D58" s="78">
        <f>[8]Supply_2023!H221</f>
        <v>0</v>
      </c>
      <c r="E58" s="78">
        <f>[8]Supply_2023!I221</f>
        <v>0</v>
      </c>
      <c r="F58" s="78">
        <f>[8]Supply_2023!J221</f>
        <v>0</v>
      </c>
      <c r="G58" s="78">
        <f>[8]Supply_2023!K221</f>
        <v>0</v>
      </c>
      <c r="H58" s="78">
        <f>[8]Supply_2023!L221</f>
        <v>0</v>
      </c>
      <c r="I58" s="78">
        <f>[8]Supply_2023!M221</f>
        <v>0</v>
      </c>
      <c r="J58" s="78">
        <f>[8]Supply_2023!N221</f>
        <v>0</v>
      </c>
      <c r="K58" s="78">
        <f>[8]Supply_2023!O221</f>
        <v>0</v>
      </c>
      <c r="L58" s="78">
        <f>[8]Supply_2023!P221</f>
        <v>0</v>
      </c>
      <c r="M58" s="78">
        <f>[8]Supply_2023!Q221</f>
        <v>0</v>
      </c>
      <c r="N58" s="78">
        <f>[8]Supply_2023!R221</f>
        <v>0</v>
      </c>
      <c r="O58" s="78">
        <f>[8]Supply_2023!S221</f>
        <v>0</v>
      </c>
      <c r="P58" s="78">
        <f>[8]Supply_2023!T221</f>
        <v>0</v>
      </c>
      <c r="Q58" s="78">
        <f>[8]Supply_2023!U221</f>
        <v>0</v>
      </c>
      <c r="R58" s="78">
        <f>[8]Supply_2023!V221</f>
        <v>0</v>
      </c>
      <c r="S58" s="78">
        <f>[8]Supply_2023!W221</f>
        <v>0</v>
      </c>
      <c r="T58" s="78">
        <f>[8]Supply_2023!X221</f>
        <v>0</v>
      </c>
      <c r="U58" s="78">
        <f>[8]Supply_2023!Y221</f>
        <v>0</v>
      </c>
      <c r="V58" s="78">
        <f>[8]Supply_2023!Z221</f>
        <v>0</v>
      </c>
      <c r="W58" s="78">
        <f>[8]Supply_2023!AA221</f>
        <v>0</v>
      </c>
      <c r="X58" s="78">
        <f>[8]Supply_2023!AB221</f>
        <v>0</v>
      </c>
      <c r="Y58" s="78">
        <f>[8]Supply_2023!AC221</f>
        <v>0</v>
      </c>
      <c r="Z58" s="78">
        <f>[8]Supply_2023!AD221</f>
        <v>0</v>
      </c>
      <c r="AA58" s="78">
        <f>[8]Supply_2023!AE221</f>
        <v>0</v>
      </c>
      <c r="AB58" s="78">
        <f>[8]Supply_2023!AF221</f>
        <v>0</v>
      </c>
      <c r="AC58" s="78">
        <f>[8]Supply_2023!AG221</f>
        <v>4.7098600976992069</v>
      </c>
      <c r="AD58" s="78">
        <f>[8]Supply_2023!AH221</f>
        <v>56.800808635708009</v>
      </c>
      <c r="AE58" s="78">
        <f>[8]Supply_2023!AI221</f>
        <v>0</v>
      </c>
      <c r="AF58" s="78">
        <f>[8]Supply_2023!AJ221</f>
        <v>183.65233596232727</v>
      </c>
      <c r="AG58" s="78">
        <f>[8]Supply_2023!AK221</f>
        <v>418.88811918945771</v>
      </c>
      <c r="AH58" s="78">
        <f>[8]Supply_2023!AL221</f>
        <v>0</v>
      </c>
      <c r="AI58" s="78">
        <f>[8]Supply_2023!AM221</f>
        <v>0</v>
      </c>
      <c r="AJ58" s="78">
        <f>[8]Supply_2023!AN221</f>
        <v>0</v>
      </c>
      <c r="AK58" s="78">
        <f>[8]Supply_2023!AO221</f>
        <v>0</v>
      </c>
      <c r="AL58" s="78">
        <f>[8]Supply_2023!AP221</f>
        <v>0</v>
      </c>
      <c r="AM58" s="78">
        <f>[8]Supply_2023!AQ221</f>
        <v>0</v>
      </c>
      <c r="AN58" s="78">
        <f>[8]Supply_2023!AR221</f>
        <v>67.663716273992833</v>
      </c>
      <c r="AO58" s="78">
        <f>[8]Supply_2023!AS221</f>
        <v>52.335709429897932</v>
      </c>
      <c r="AP58" s="78">
        <f>[8]Supply_2023!AT221</f>
        <v>0</v>
      </c>
      <c r="AQ58" s="78">
        <f>[8]Supply_2023!AU221</f>
        <v>234.13944785875717</v>
      </c>
      <c r="AR58" s="78">
        <f>[8]Supply_2023!AV221</f>
        <v>0</v>
      </c>
      <c r="AS58" s="78">
        <f>[8]Supply_2023!AW221</f>
        <v>0</v>
      </c>
      <c r="AT58" s="78">
        <f>[8]Supply_2023!AX221</f>
        <v>0</v>
      </c>
      <c r="AU58" s="78">
        <f>[8]Supply_2023!AY221+[8]Supply_2023!AZ221</f>
        <v>0</v>
      </c>
      <c r="AV58" s="78">
        <f>[8]Supply_2023!BA221</f>
        <v>1686.4182009015076</v>
      </c>
      <c r="AW58" s="78">
        <f>[8]Supply_2023!BB221</f>
        <v>0.20055116270030071</v>
      </c>
      <c r="AX58" s="78">
        <f>[8]Supply_2023!BC221</f>
        <v>0</v>
      </c>
      <c r="AY58" s="78">
        <f>[8]Supply_2023!BD221</f>
        <v>12909.716194024655</v>
      </c>
      <c r="AZ58" s="78">
        <f>[8]Supply_2023!BE221</f>
        <v>64.010977226690343</v>
      </c>
      <c r="BA58" s="78">
        <f>[8]Supply_2023!BF221</f>
        <v>16.281398515777784</v>
      </c>
      <c r="BB58" s="78">
        <f>[8]Supply_2023!BG221</f>
        <v>0</v>
      </c>
      <c r="BC58" s="78">
        <f>[8]Supply_2023!BH221</f>
        <v>0</v>
      </c>
      <c r="BD58" s="78">
        <f>[8]Supply_2023!BI221</f>
        <v>160.75187519658905</v>
      </c>
      <c r="BE58" s="78">
        <f>[8]Supply_2023!BJ221</f>
        <v>0</v>
      </c>
      <c r="BF58" s="78">
        <f>[8]Supply_2023!BK221</f>
        <v>0</v>
      </c>
      <c r="BG58" s="78">
        <f>[8]Supply_2023!BL221</f>
        <v>0</v>
      </c>
      <c r="BH58" s="78">
        <f>[8]Supply_2023!BM221</f>
        <v>0</v>
      </c>
      <c r="BI58" s="78">
        <f>[8]Supply_2023!BN221</f>
        <v>0</v>
      </c>
      <c r="BJ58" s="78">
        <f>[8]Supply_2023!BO221</f>
        <v>0</v>
      </c>
      <c r="BK58" s="78">
        <f>[8]Supply_2023!BP221</f>
        <v>0</v>
      </c>
      <c r="BL58" s="78">
        <f>[8]Supply_2023!BQ221</f>
        <v>0</v>
      </c>
      <c r="BM58" s="78">
        <f>[8]Supply_2023!BR221</f>
        <v>3.5512189880547278</v>
      </c>
      <c r="BN58" s="78">
        <f>[8]Supply_2023!BS221</f>
        <v>0</v>
      </c>
      <c r="BO58" s="78">
        <f>[8]Supply_2023!BT221</f>
        <v>0</v>
      </c>
      <c r="BP58" s="120">
        <f t="shared" si="0"/>
        <v>15859.120413463816</v>
      </c>
      <c r="BQ58" s="78">
        <f>[8]Supply_2023!BV221</f>
        <v>1353.4387159791306</v>
      </c>
      <c r="BR58" s="120">
        <f t="shared" si="1"/>
        <v>17212.559129442947</v>
      </c>
      <c r="BS58" s="78">
        <f>[8]Supply_2023!BY221</f>
        <v>198.67084345090831</v>
      </c>
      <c r="BT58" s="78">
        <f>[8]Supply_2023!BX221</f>
        <v>2115.0633359772019</v>
      </c>
      <c r="BU58" s="122">
        <f t="shared" si="2"/>
        <v>19526.293308871056</v>
      </c>
      <c r="BV58" s="83">
        <f>BU58-[8]Supply_2023!BZ221</f>
        <v>0</v>
      </c>
      <c r="BX58" s="83"/>
    </row>
    <row r="59" spans="1:76">
      <c r="A59" s="31" t="s">
        <v>454</v>
      </c>
      <c r="B59" s="21" t="s">
        <v>350</v>
      </c>
      <c r="C59" s="86" t="s">
        <v>154</v>
      </c>
      <c r="D59" s="78">
        <f>[8]Supply_2023!H222</f>
        <v>0</v>
      </c>
      <c r="E59" s="78">
        <f>[8]Supply_2023!I222</f>
        <v>0</v>
      </c>
      <c r="F59" s="78">
        <f>[8]Supply_2023!J222</f>
        <v>0</v>
      </c>
      <c r="G59" s="78">
        <f>[8]Supply_2023!K222</f>
        <v>0</v>
      </c>
      <c r="H59" s="78">
        <f>[8]Supply_2023!L222</f>
        <v>0</v>
      </c>
      <c r="I59" s="78">
        <f>[8]Supply_2023!M222</f>
        <v>0</v>
      </c>
      <c r="J59" s="78">
        <f>[8]Supply_2023!N222</f>
        <v>0</v>
      </c>
      <c r="K59" s="78">
        <f>[8]Supply_2023!O222</f>
        <v>0</v>
      </c>
      <c r="L59" s="78">
        <f>[8]Supply_2023!P222</f>
        <v>0</v>
      </c>
      <c r="M59" s="78">
        <f>[8]Supply_2023!Q222</f>
        <v>0</v>
      </c>
      <c r="N59" s="78">
        <f>[8]Supply_2023!R222</f>
        <v>0</v>
      </c>
      <c r="O59" s="78">
        <f>[8]Supply_2023!S222</f>
        <v>0</v>
      </c>
      <c r="P59" s="78">
        <f>[8]Supply_2023!T222</f>
        <v>0</v>
      </c>
      <c r="Q59" s="78">
        <f>[8]Supply_2023!U222</f>
        <v>0</v>
      </c>
      <c r="R59" s="78">
        <f>[8]Supply_2023!V222</f>
        <v>0</v>
      </c>
      <c r="S59" s="78">
        <f>[8]Supply_2023!W222</f>
        <v>0</v>
      </c>
      <c r="T59" s="78">
        <f>[8]Supply_2023!X222</f>
        <v>0</v>
      </c>
      <c r="U59" s="78">
        <f>[8]Supply_2023!Y222</f>
        <v>0</v>
      </c>
      <c r="V59" s="78">
        <f>[8]Supply_2023!Z222</f>
        <v>0</v>
      </c>
      <c r="W59" s="78">
        <f>[8]Supply_2023!AA222</f>
        <v>0</v>
      </c>
      <c r="X59" s="78">
        <f>[8]Supply_2023!AB222</f>
        <v>0</v>
      </c>
      <c r="Y59" s="78">
        <f>[8]Supply_2023!AC222</f>
        <v>0</v>
      </c>
      <c r="Z59" s="78">
        <f>[8]Supply_2023!AD222</f>
        <v>0</v>
      </c>
      <c r="AA59" s="78">
        <f>[8]Supply_2023!AE222</f>
        <v>0</v>
      </c>
      <c r="AB59" s="78">
        <f>[8]Supply_2023!AF222</f>
        <v>0</v>
      </c>
      <c r="AC59" s="78">
        <f>[8]Supply_2023!AG222</f>
        <v>0</v>
      </c>
      <c r="AD59" s="78">
        <f>[8]Supply_2023!AH222</f>
        <v>0</v>
      </c>
      <c r="AE59" s="78">
        <f>[8]Supply_2023!AI222</f>
        <v>61.166284057018103</v>
      </c>
      <c r="AF59" s="78">
        <f>[8]Supply_2023!AJ222</f>
        <v>0</v>
      </c>
      <c r="AG59" s="78">
        <f>[8]Supply_2023!AK222</f>
        <v>0.62255205486072807</v>
      </c>
      <c r="AH59" s="78">
        <f>[8]Supply_2023!AL222</f>
        <v>0</v>
      </c>
      <c r="AI59" s="78">
        <f>[8]Supply_2023!AM222</f>
        <v>0</v>
      </c>
      <c r="AJ59" s="78">
        <f>[8]Supply_2023!AN222</f>
        <v>0</v>
      </c>
      <c r="AK59" s="78">
        <f>[8]Supply_2023!AO222</f>
        <v>0</v>
      </c>
      <c r="AL59" s="78">
        <f>[8]Supply_2023!AP222</f>
        <v>0</v>
      </c>
      <c r="AM59" s="78">
        <f>[8]Supply_2023!AQ222</f>
        <v>22.855496451817025</v>
      </c>
      <c r="AN59" s="78">
        <f>[8]Supply_2023!AR222</f>
        <v>0</v>
      </c>
      <c r="AO59" s="78">
        <f>[8]Supply_2023!AS222</f>
        <v>20.553342203762245</v>
      </c>
      <c r="AP59" s="78">
        <f>[8]Supply_2023!AT222</f>
        <v>0</v>
      </c>
      <c r="AQ59" s="78">
        <f>[8]Supply_2023!AU222</f>
        <v>0</v>
      </c>
      <c r="AR59" s="78">
        <f>[8]Supply_2023!AV222</f>
        <v>0</v>
      </c>
      <c r="AS59" s="78">
        <f>[8]Supply_2023!AW222</f>
        <v>0</v>
      </c>
      <c r="AT59" s="78">
        <f>[8]Supply_2023!AX222</f>
        <v>0</v>
      </c>
      <c r="AU59" s="78">
        <f>[8]Supply_2023!AY222+[8]Supply_2023!AZ222</f>
        <v>0.58163380612277094</v>
      </c>
      <c r="AV59" s="78">
        <f>[8]Supply_2023!BA222</f>
        <v>2396.5760137908769</v>
      </c>
      <c r="AW59" s="78">
        <f>[8]Supply_2023!BB222</f>
        <v>0</v>
      </c>
      <c r="AX59" s="78">
        <f>[8]Supply_2023!BC222</f>
        <v>0</v>
      </c>
      <c r="AY59" s="78">
        <f>[8]Supply_2023!BD222</f>
        <v>0</v>
      </c>
      <c r="AZ59" s="78">
        <f>[8]Supply_2023!BE222</f>
        <v>8845.7640054265357</v>
      </c>
      <c r="BA59" s="78">
        <f>[8]Supply_2023!BF222</f>
        <v>0</v>
      </c>
      <c r="BB59" s="78">
        <f>[8]Supply_2023!BG222</f>
        <v>92.06851613569134</v>
      </c>
      <c r="BC59" s="78">
        <f>[8]Supply_2023!BH222</f>
        <v>0</v>
      </c>
      <c r="BD59" s="78">
        <f>[8]Supply_2023!BI222</f>
        <v>16.335123379430822</v>
      </c>
      <c r="BE59" s="78">
        <f>[8]Supply_2023!BJ222</f>
        <v>0</v>
      </c>
      <c r="BF59" s="78">
        <f>[8]Supply_2023!BK222</f>
        <v>0</v>
      </c>
      <c r="BG59" s="78">
        <f>[8]Supply_2023!BL222</f>
        <v>0</v>
      </c>
      <c r="BH59" s="78">
        <f>[8]Supply_2023!BM222</f>
        <v>0</v>
      </c>
      <c r="BI59" s="78">
        <f>[8]Supply_2023!BN222</f>
        <v>2.7370826041533989</v>
      </c>
      <c r="BJ59" s="78">
        <f>[8]Supply_2023!BO222</f>
        <v>0</v>
      </c>
      <c r="BK59" s="78">
        <f>[8]Supply_2023!BP222</f>
        <v>46.408019392040003</v>
      </c>
      <c r="BL59" s="78">
        <f>[8]Supply_2023!BQ222</f>
        <v>0</v>
      </c>
      <c r="BM59" s="78">
        <f>[8]Supply_2023!BR222</f>
        <v>0</v>
      </c>
      <c r="BN59" s="78">
        <f>[8]Supply_2023!BS222</f>
        <v>0</v>
      </c>
      <c r="BO59" s="78">
        <f>[8]Supply_2023!BT222</f>
        <v>0</v>
      </c>
      <c r="BP59" s="120">
        <f t="shared" si="0"/>
        <v>11505.668069302308</v>
      </c>
      <c r="BQ59" s="78">
        <f>[8]Supply_2023!BV222</f>
        <v>1562.8361973740184</v>
      </c>
      <c r="BR59" s="120">
        <f t="shared" si="1"/>
        <v>13068.504266676326</v>
      </c>
      <c r="BS59" s="78">
        <f>[8]Supply_2023!BY222</f>
        <v>55.085725700238356</v>
      </c>
      <c r="BT59" s="78">
        <f>[8]Supply_2023!BX222</f>
        <v>128.74772169396502</v>
      </c>
      <c r="BU59" s="122">
        <f t="shared" si="2"/>
        <v>13252.337714070529</v>
      </c>
      <c r="BV59" s="83">
        <f>BU59-[8]Supply_2023!BZ222</f>
        <v>0</v>
      </c>
      <c r="BX59" s="83"/>
    </row>
    <row r="60" spans="1:76">
      <c r="A60" s="31" t="s">
        <v>455</v>
      </c>
      <c r="B60" s="21" t="s">
        <v>382</v>
      </c>
      <c r="C60" s="86" t="s">
        <v>155</v>
      </c>
      <c r="D60" s="78">
        <f>[8]Supply_2023!H223</f>
        <v>0</v>
      </c>
      <c r="E60" s="78">
        <f>[8]Supply_2023!I223</f>
        <v>0</v>
      </c>
      <c r="F60" s="78">
        <f>[8]Supply_2023!J223</f>
        <v>0</v>
      </c>
      <c r="G60" s="78">
        <f>[8]Supply_2023!K223</f>
        <v>0</v>
      </c>
      <c r="H60" s="78">
        <f>[8]Supply_2023!L223</f>
        <v>0</v>
      </c>
      <c r="I60" s="78">
        <f>[8]Supply_2023!M223</f>
        <v>0</v>
      </c>
      <c r="J60" s="78">
        <f>[8]Supply_2023!N223</f>
        <v>0</v>
      </c>
      <c r="K60" s="78">
        <f>[8]Supply_2023!O223</f>
        <v>0</v>
      </c>
      <c r="L60" s="78">
        <f>[8]Supply_2023!P223</f>
        <v>0</v>
      </c>
      <c r="M60" s="78">
        <f>[8]Supply_2023!Q223</f>
        <v>0</v>
      </c>
      <c r="N60" s="78">
        <f>[8]Supply_2023!R223</f>
        <v>0</v>
      </c>
      <c r="O60" s="78">
        <f>[8]Supply_2023!S223</f>
        <v>0</v>
      </c>
      <c r="P60" s="78">
        <f>[8]Supply_2023!T223</f>
        <v>0</v>
      </c>
      <c r="Q60" s="78">
        <f>[8]Supply_2023!U223</f>
        <v>94.273198442571086</v>
      </c>
      <c r="R60" s="78">
        <f>[8]Supply_2023!V223</f>
        <v>0</v>
      </c>
      <c r="S60" s="78">
        <f>[8]Supply_2023!W223</f>
        <v>0</v>
      </c>
      <c r="T60" s="78">
        <f>[8]Supply_2023!X223</f>
        <v>0</v>
      </c>
      <c r="U60" s="78">
        <f>[8]Supply_2023!Y223</f>
        <v>0</v>
      </c>
      <c r="V60" s="78">
        <f>[8]Supply_2023!Z223</f>
        <v>0</v>
      </c>
      <c r="W60" s="78">
        <f>[8]Supply_2023!AA223</f>
        <v>0</v>
      </c>
      <c r="X60" s="78">
        <f>[8]Supply_2023!AB223</f>
        <v>0</v>
      </c>
      <c r="Y60" s="78">
        <f>[8]Supply_2023!AC223</f>
        <v>0</v>
      </c>
      <c r="Z60" s="78">
        <f>[8]Supply_2023!AD223</f>
        <v>0</v>
      </c>
      <c r="AA60" s="78">
        <f>[8]Supply_2023!AE223</f>
        <v>0</v>
      </c>
      <c r="AB60" s="78">
        <f>[8]Supply_2023!AF223</f>
        <v>0</v>
      </c>
      <c r="AC60" s="78">
        <f>[8]Supply_2023!AG223</f>
        <v>0</v>
      </c>
      <c r="AD60" s="78">
        <f>[8]Supply_2023!AH223</f>
        <v>3996.7364484963773</v>
      </c>
      <c r="AE60" s="78">
        <f>[8]Supply_2023!AI223</f>
        <v>495.41628884055257</v>
      </c>
      <c r="AF60" s="78">
        <f>[8]Supply_2023!AJ223</f>
        <v>305.67853282649889</v>
      </c>
      <c r="AG60" s="78">
        <f>[8]Supply_2023!AK223</f>
        <v>0</v>
      </c>
      <c r="AH60" s="78">
        <f>[8]Supply_2023!AL223</f>
        <v>1275.9292762726898</v>
      </c>
      <c r="AI60" s="78">
        <f>[8]Supply_2023!AM223</f>
        <v>0</v>
      </c>
      <c r="AJ60" s="78">
        <f>[8]Supply_2023!AN223</f>
        <v>0</v>
      </c>
      <c r="AK60" s="78">
        <f>[8]Supply_2023!AO223</f>
        <v>511.12769299851902</v>
      </c>
      <c r="AL60" s="78">
        <f>[8]Supply_2023!AP223</f>
        <v>0</v>
      </c>
      <c r="AM60" s="78">
        <f>[8]Supply_2023!AQ223</f>
        <v>558.0857435668255</v>
      </c>
      <c r="AN60" s="78">
        <f>[8]Supply_2023!AR223</f>
        <v>0</v>
      </c>
      <c r="AO60" s="78">
        <f>[8]Supply_2023!AS223</f>
        <v>0</v>
      </c>
      <c r="AP60" s="78">
        <f>[8]Supply_2023!AT223</f>
        <v>0</v>
      </c>
      <c r="AQ60" s="78">
        <f>[8]Supply_2023!AU223</f>
        <v>0</v>
      </c>
      <c r="AR60" s="78">
        <f>[8]Supply_2023!AV223</f>
        <v>0</v>
      </c>
      <c r="AS60" s="78">
        <f>[8]Supply_2023!AW223</f>
        <v>0</v>
      </c>
      <c r="AT60" s="78">
        <f>[8]Supply_2023!AX223</f>
        <v>0</v>
      </c>
      <c r="AU60" s="78">
        <f>[8]Supply_2023!AY223+[8]Supply_2023!AZ223</f>
        <v>9.0445029483873682</v>
      </c>
      <c r="AV60" s="78">
        <f>[8]Supply_2023!BA223</f>
        <v>0</v>
      </c>
      <c r="AW60" s="78">
        <f>[8]Supply_2023!BB223</f>
        <v>0</v>
      </c>
      <c r="AX60" s="78">
        <f>[8]Supply_2023!BC223</f>
        <v>0</v>
      </c>
      <c r="AY60" s="78">
        <f>[8]Supply_2023!BD223</f>
        <v>0</v>
      </c>
      <c r="AZ60" s="78">
        <f>[8]Supply_2023!BE223</f>
        <v>0</v>
      </c>
      <c r="BA60" s="78">
        <f>[8]Supply_2023!BF223</f>
        <v>6673.7604626754392</v>
      </c>
      <c r="BB60" s="78">
        <f>[8]Supply_2023!BG223</f>
        <v>0</v>
      </c>
      <c r="BC60" s="78">
        <f>[8]Supply_2023!BH223</f>
        <v>215.72875903076186</v>
      </c>
      <c r="BD60" s="78">
        <f>[8]Supply_2023!BI223</f>
        <v>0</v>
      </c>
      <c r="BE60" s="78">
        <f>[8]Supply_2023!BJ223</f>
        <v>6.5196957733717644</v>
      </c>
      <c r="BF60" s="78">
        <f>[8]Supply_2023!BK223</f>
        <v>0</v>
      </c>
      <c r="BG60" s="78">
        <f>[8]Supply_2023!BL223</f>
        <v>0.67209391434491084</v>
      </c>
      <c r="BH60" s="78">
        <f>[8]Supply_2023!BM223</f>
        <v>0</v>
      </c>
      <c r="BI60" s="78">
        <f>[8]Supply_2023!BN223</f>
        <v>0</v>
      </c>
      <c r="BJ60" s="78">
        <f>[8]Supply_2023!BO223</f>
        <v>4.1716895890516241</v>
      </c>
      <c r="BK60" s="78">
        <f>[8]Supply_2023!BP223</f>
        <v>0</v>
      </c>
      <c r="BL60" s="78">
        <f>[8]Supply_2023!BQ223</f>
        <v>4.6739651627564429</v>
      </c>
      <c r="BM60" s="78">
        <f>[8]Supply_2023!BR223</f>
        <v>0</v>
      </c>
      <c r="BN60" s="78">
        <f>[8]Supply_2023!BS223</f>
        <v>0</v>
      </c>
      <c r="BO60" s="78">
        <f>[8]Supply_2023!BT223</f>
        <v>0</v>
      </c>
      <c r="BP60" s="120">
        <f t="shared" si="0"/>
        <v>14151.818350538148</v>
      </c>
      <c r="BQ60" s="78">
        <f>[8]Supply_2023!BV223</f>
        <v>8447.9403768280299</v>
      </c>
      <c r="BR60" s="120">
        <f t="shared" si="1"/>
        <v>22599.758727366177</v>
      </c>
      <c r="BS60" s="78">
        <f>[8]Supply_2023!BY223</f>
        <v>0</v>
      </c>
      <c r="BT60" s="78">
        <f>[8]Supply_2023!BX223</f>
        <v>219.29875202171337</v>
      </c>
      <c r="BU60" s="122">
        <f t="shared" si="2"/>
        <v>22819.057479387891</v>
      </c>
      <c r="BV60" s="83">
        <f>BU60-[8]Supply_2023!BZ223</f>
        <v>0</v>
      </c>
      <c r="BW60" s="74" t="s">
        <v>18</v>
      </c>
      <c r="BX60" s="83"/>
    </row>
    <row r="61" spans="1:76">
      <c r="A61" s="31" t="s">
        <v>456</v>
      </c>
      <c r="B61" s="21" t="s">
        <v>383</v>
      </c>
      <c r="C61" s="86" t="s">
        <v>156</v>
      </c>
      <c r="D61" s="78">
        <f>[8]Supply_2023!H224</f>
        <v>0</v>
      </c>
      <c r="E61" s="78">
        <f>[8]Supply_2023!I224</f>
        <v>0</v>
      </c>
      <c r="F61" s="78">
        <f>[8]Supply_2023!J224</f>
        <v>0</v>
      </c>
      <c r="G61" s="78">
        <f>[8]Supply_2023!K224</f>
        <v>0</v>
      </c>
      <c r="H61" s="78">
        <f>[8]Supply_2023!L224</f>
        <v>0</v>
      </c>
      <c r="I61" s="78">
        <f>[8]Supply_2023!M224</f>
        <v>0</v>
      </c>
      <c r="J61" s="78">
        <f>[8]Supply_2023!N224</f>
        <v>0</v>
      </c>
      <c r="K61" s="78">
        <f>[8]Supply_2023!O224</f>
        <v>0</v>
      </c>
      <c r="L61" s="78">
        <f>[8]Supply_2023!P224</f>
        <v>0</v>
      </c>
      <c r="M61" s="78">
        <f>[8]Supply_2023!Q224</f>
        <v>0</v>
      </c>
      <c r="N61" s="78">
        <f>[8]Supply_2023!R224</f>
        <v>0</v>
      </c>
      <c r="O61" s="78">
        <f>[8]Supply_2023!S224</f>
        <v>0</v>
      </c>
      <c r="P61" s="78">
        <f>[8]Supply_2023!T224</f>
        <v>0</v>
      </c>
      <c r="Q61" s="78">
        <f>[8]Supply_2023!U224</f>
        <v>0</v>
      </c>
      <c r="R61" s="78">
        <f>[8]Supply_2023!V224</f>
        <v>0</v>
      </c>
      <c r="S61" s="78">
        <f>[8]Supply_2023!W224</f>
        <v>0</v>
      </c>
      <c r="T61" s="78">
        <f>[8]Supply_2023!X224</f>
        <v>0</v>
      </c>
      <c r="U61" s="78">
        <f>[8]Supply_2023!Y224</f>
        <v>0</v>
      </c>
      <c r="V61" s="78">
        <f>[8]Supply_2023!Z224</f>
        <v>0</v>
      </c>
      <c r="W61" s="78">
        <f>[8]Supply_2023!AA224</f>
        <v>0</v>
      </c>
      <c r="X61" s="78">
        <f>[8]Supply_2023!AB224</f>
        <v>0</v>
      </c>
      <c r="Y61" s="78">
        <f>[8]Supply_2023!AC224</f>
        <v>0</v>
      </c>
      <c r="Z61" s="78">
        <f>[8]Supply_2023!AD224</f>
        <v>0</v>
      </c>
      <c r="AA61" s="78">
        <f>[8]Supply_2023!AE224</f>
        <v>0</v>
      </c>
      <c r="AB61" s="78">
        <f>[8]Supply_2023!AF224</f>
        <v>0</v>
      </c>
      <c r="AC61" s="78">
        <f>[8]Supply_2023!AG224</f>
        <v>0</v>
      </c>
      <c r="AD61" s="78">
        <f>[8]Supply_2023!AH224</f>
        <v>0</v>
      </c>
      <c r="AE61" s="78">
        <f>[8]Supply_2023!AI224</f>
        <v>0</v>
      </c>
      <c r="AF61" s="78">
        <f>[8]Supply_2023!AJ224</f>
        <v>0</v>
      </c>
      <c r="AG61" s="78">
        <f>[8]Supply_2023!AK224</f>
        <v>0</v>
      </c>
      <c r="AH61" s="78">
        <f>[8]Supply_2023!AL224</f>
        <v>0</v>
      </c>
      <c r="AI61" s="78">
        <f>[8]Supply_2023!AM224</f>
        <v>0</v>
      </c>
      <c r="AJ61" s="78">
        <f>[8]Supply_2023!AN224</f>
        <v>0</v>
      </c>
      <c r="AK61" s="78">
        <f>[8]Supply_2023!AO224</f>
        <v>0</v>
      </c>
      <c r="AL61" s="78">
        <f>[8]Supply_2023!AP224</f>
        <v>0</v>
      </c>
      <c r="AM61" s="78">
        <f>[8]Supply_2023!AQ224</f>
        <v>0</v>
      </c>
      <c r="AN61" s="78">
        <f>[8]Supply_2023!AR224</f>
        <v>0</v>
      </c>
      <c r="AO61" s="78">
        <f>[8]Supply_2023!AS224</f>
        <v>0</v>
      </c>
      <c r="AP61" s="78">
        <f>[8]Supply_2023!AT224</f>
        <v>0</v>
      </c>
      <c r="AQ61" s="78">
        <f>[8]Supply_2023!AU224</f>
        <v>8.0277152541885837</v>
      </c>
      <c r="AR61" s="78">
        <f>[8]Supply_2023!AV224</f>
        <v>0</v>
      </c>
      <c r="AS61" s="78">
        <f>[8]Supply_2023!AW224</f>
        <v>0</v>
      </c>
      <c r="AT61" s="78">
        <f>[8]Supply_2023!AX224</f>
        <v>0</v>
      </c>
      <c r="AU61" s="78">
        <f>[8]Supply_2023!AY224+[8]Supply_2023!AZ224</f>
        <v>0</v>
      </c>
      <c r="AV61" s="78">
        <f>[8]Supply_2023!BA224</f>
        <v>0</v>
      </c>
      <c r="AW61" s="78">
        <f>[8]Supply_2023!BB224</f>
        <v>0</v>
      </c>
      <c r="AX61" s="78">
        <f>[8]Supply_2023!BC224</f>
        <v>0</v>
      </c>
      <c r="AY61" s="78">
        <f>[8]Supply_2023!BD224</f>
        <v>0</v>
      </c>
      <c r="AZ61" s="78">
        <f>[8]Supply_2023!BE224</f>
        <v>0</v>
      </c>
      <c r="BA61" s="78">
        <f>[8]Supply_2023!BF224</f>
        <v>0</v>
      </c>
      <c r="BB61" s="78">
        <f>[8]Supply_2023!BG224</f>
        <v>2958.3978464817978</v>
      </c>
      <c r="BC61" s="78">
        <f>[8]Supply_2023!BH224</f>
        <v>291.57004489651757</v>
      </c>
      <c r="BD61" s="78">
        <f>[8]Supply_2023!BI224</f>
        <v>0</v>
      </c>
      <c r="BE61" s="78">
        <f>[8]Supply_2023!BJ224</f>
        <v>0</v>
      </c>
      <c r="BF61" s="78">
        <f>[8]Supply_2023!BK224</f>
        <v>0</v>
      </c>
      <c r="BG61" s="78">
        <f>[8]Supply_2023!BL224</f>
        <v>0</v>
      </c>
      <c r="BH61" s="78">
        <f>[8]Supply_2023!BM224</f>
        <v>0</v>
      </c>
      <c r="BI61" s="78">
        <f>[8]Supply_2023!BN224</f>
        <v>0</v>
      </c>
      <c r="BJ61" s="78">
        <f>[8]Supply_2023!BO224</f>
        <v>0</v>
      </c>
      <c r="BK61" s="78">
        <f>[8]Supply_2023!BP224</f>
        <v>0</v>
      </c>
      <c r="BL61" s="78">
        <f>[8]Supply_2023!BQ224</f>
        <v>0</v>
      </c>
      <c r="BM61" s="78">
        <f>[8]Supply_2023!BR224</f>
        <v>0</v>
      </c>
      <c r="BN61" s="78">
        <f>[8]Supply_2023!BS224</f>
        <v>0</v>
      </c>
      <c r="BO61" s="78">
        <f>[8]Supply_2023!BT224</f>
        <v>0</v>
      </c>
      <c r="BP61" s="120">
        <f t="shared" si="0"/>
        <v>3257.995606632504</v>
      </c>
      <c r="BQ61" s="78">
        <f>[8]Supply_2023!BV224</f>
        <v>0</v>
      </c>
      <c r="BR61" s="120">
        <f t="shared" si="1"/>
        <v>3257.995606632504</v>
      </c>
      <c r="BS61" s="78">
        <f>[8]Supply_2023!BY224</f>
        <v>0</v>
      </c>
      <c r="BT61" s="78">
        <f>[8]Supply_2023!BX224</f>
        <v>-154.555948242634</v>
      </c>
      <c r="BU61" s="122">
        <f t="shared" si="2"/>
        <v>3103.4396583898701</v>
      </c>
      <c r="BV61" s="83">
        <f>BU61-[8]Supply_2023!BZ224</f>
        <v>0</v>
      </c>
      <c r="BX61" s="83"/>
    </row>
    <row r="62" spans="1:76">
      <c r="A62" s="31" t="s">
        <v>457</v>
      </c>
      <c r="B62" s="21" t="s">
        <v>384</v>
      </c>
      <c r="C62" s="86" t="s">
        <v>157</v>
      </c>
      <c r="D62" s="78">
        <f>[8]Supply_2023!H225</f>
        <v>0</v>
      </c>
      <c r="E62" s="78">
        <f>[8]Supply_2023!I225</f>
        <v>0</v>
      </c>
      <c r="F62" s="78">
        <f>[8]Supply_2023!J225</f>
        <v>0</v>
      </c>
      <c r="G62" s="78">
        <f>[8]Supply_2023!K225</f>
        <v>0</v>
      </c>
      <c r="H62" s="78">
        <f>[8]Supply_2023!L225</f>
        <v>0</v>
      </c>
      <c r="I62" s="78">
        <f>[8]Supply_2023!M225</f>
        <v>0</v>
      </c>
      <c r="J62" s="78">
        <f>[8]Supply_2023!N225</f>
        <v>0</v>
      </c>
      <c r="K62" s="78">
        <f>[8]Supply_2023!O225</f>
        <v>0</v>
      </c>
      <c r="L62" s="78">
        <f>[8]Supply_2023!P225</f>
        <v>0</v>
      </c>
      <c r="M62" s="78">
        <f>[8]Supply_2023!Q225</f>
        <v>0</v>
      </c>
      <c r="N62" s="78">
        <f>[8]Supply_2023!R225</f>
        <v>0</v>
      </c>
      <c r="O62" s="78">
        <f>[8]Supply_2023!S225</f>
        <v>0</v>
      </c>
      <c r="P62" s="78">
        <f>[8]Supply_2023!T225</f>
        <v>0</v>
      </c>
      <c r="Q62" s="78">
        <f>[8]Supply_2023!U225</f>
        <v>0</v>
      </c>
      <c r="R62" s="78">
        <f>[8]Supply_2023!V225</f>
        <v>0</v>
      </c>
      <c r="S62" s="78">
        <f>[8]Supply_2023!W225</f>
        <v>0</v>
      </c>
      <c r="T62" s="78">
        <f>[8]Supply_2023!X225</f>
        <v>0</v>
      </c>
      <c r="U62" s="78">
        <f>[8]Supply_2023!Y225</f>
        <v>0</v>
      </c>
      <c r="V62" s="78">
        <f>[8]Supply_2023!Z225</f>
        <v>0</v>
      </c>
      <c r="W62" s="78">
        <f>[8]Supply_2023!AA225</f>
        <v>0</v>
      </c>
      <c r="X62" s="78">
        <f>[8]Supply_2023!AB225</f>
        <v>0</v>
      </c>
      <c r="Y62" s="78">
        <f>[8]Supply_2023!AC225</f>
        <v>0</v>
      </c>
      <c r="Z62" s="78">
        <f>[8]Supply_2023!AD225</f>
        <v>0</v>
      </c>
      <c r="AA62" s="78">
        <f>[8]Supply_2023!AE225</f>
        <v>0</v>
      </c>
      <c r="AB62" s="78">
        <f>[8]Supply_2023!AF225</f>
        <v>0</v>
      </c>
      <c r="AC62" s="78">
        <f>[8]Supply_2023!AG225</f>
        <v>0</v>
      </c>
      <c r="AD62" s="78">
        <f>[8]Supply_2023!AH225</f>
        <v>0</v>
      </c>
      <c r="AE62" s="78">
        <f>[8]Supply_2023!AI225</f>
        <v>0</v>
      </c>
      <c r="AF62" s="78">
        <f>[8]Supply_2023!AJ225</f>
        <v>4.7915647471418366</v>
      </c>
      <c r="AG62" s="78">
        <f>[8]Supply_2023!AK225</f>
        <v>0</v>
      </c>
      <c r="AH62" s="78">
        <f>[8]Supply_2023!AL225</f>
        <v>523.44067108286015</v>
      </c>
      <c r="AI62" s="78">
        <f>[8]Supply_2023!AM225</f>
        <v>0</v>
      </c>
      <c r="AJ62" s="78">
        <f>[8]Supply_2023!AN225</f>
        <v>0</v>
      </c>
      <c r="AK62" s="78">
        <f>[8]Supply_2023!AO225</f>
        <v>0</v>
      </c>
      <c r="AL62" s="78">
        <f>[8]Supply_2023!AP225</f>
        <v>0</v>
      </c>
      <c r="AM62" s="78">
        <f>[8]Supply_2023!AQ225</f>
        <v>1238.6712032370715</v>
      </c>
      <c r="AN62" s="78">
        <f>[8]Supply_2023!AR225</f>
        <v>0</v>
      </c>
      <c r="AO62" s="78">
        <f>[8]Supply_2023!AS225</f>
        <v>0</v>
      </c>
      <c r="AP62" s="78">
        <f>[8]Supply_2023!AT225</f>
        <v>0</v>
      </c>
      <c r="AQ62" s="78">
        <f>[8]Supply_2023!AU225</f>
        <v>0</v>
      </c>
      <c r="AR62" s="78">
        <f>[8]Supply_2023!AV225</f>
        <v>0</v>
      </c>
      <c r="AS62" s="78">
        <f>[8]Supply_2023!AW225</f>
        <v>0</v>
      </c>
      <c r="AT62" s="78">
        <f>[8]Supply_2023!AX225</f>
        <v>0</v>
      </c>
      <c r="AU62" s="78">
        <f>[8]Supply_2023!AY225+[8]Supply_2023!AZ225</f>
        <v>0</v>
      </c>
      <c r="AV62" s="78">
        <f>[8]Supply_2023!BA225</f>
        <v>0</v>
      </c>
      <c r="AW62" s="78">
        <f>[8]Supply_2023!BB225</f>
        <v>0</v>
      </c>
      <c r="AX62" s="78">
        <f>[8]Supply_2023!BC225</f>
        <v>80.24241454614004</v>
      </c>
      <c r="AY62" s="78">
        <f>[8]Supply_2023!BD225</f>
        <v>0</v>
      </c>
      <c r="AZ62" s="78">
        <f>[8]Supply_2023!BE225</f>
        <v>0</v>
      </c>
      <c r="BA62" s="78">
        <f>[8]Supply_2023!BF225</f>
        <v>141.62484702900602</v>
      </c>
      <c r="BB62" s="78">
        <f>[8]Supply_2023!BG225</f>
        <v>0</v>
      </c>
      <c r="BC62" s="78">
        <f>[8]Supply_2023!BH225</f>
        <v>47709.369691045918</v>
      </c>
      <c r="BD62" s="78">
        <f>[8]Supply_2023!BI225</f>
        <v>0</v>
      </c>
      <c r="BE62" s="78">
        <f>[8]Supply_2023!BJ225</f>
        <v>0</v>
      </c>
      <c r="BF62" s="78">
        <f>[8]Supply_2023!BK225</f>
        <v>2.8186149558364737</v>
      </c>
      <c r="BG62" s="78">
        <f>[8]Supply_2023!BL225</f>
        <v>0</v>
      </c>
      <c r="BH62" s="78">
        <f>[8]Supply_2023!BM225</f>
        <v>0</v>
      </c>
      <c r="BI62" s="78">
        <f>[8]Supply_2023!BN225</f>
        <v>0</v>
      </c>
      <c r="BJ62" s="78">
        <f>[8]Supply_2023!BO225</f>
        <v>0</v>
      </c>
      <c r="BK62" s="78">
        <f>[8]Supply_2023!BP225</f>
        <v>0</v>
      </c>
      <c r="BL62" s="78">
        <f>[8]Supply_2023!BQ225</f>
        <v>0</v>
      </c>
      <c r="BM62" s="78">
        <f>[8]Supply_2023!BR225</f>
        <v>0</v>
      </c>
      <c r="BN62" s="78">
        <f>[8]Supply_2023!BS225</f>
        <v>0</v>
      </c>
      <c r="BO62" s="78">
        <f>[8]Supply_2023!BT225</f>
        <v>0</v>
      </c>
      <c r="BP62" s="120">
        <f t="shared" si="0"/>
        <v>49700.959006643978</v>
      </c>
      <c r="BQ62" s="78">
        <f>[8]Supply_2023!BV225</f>
        <v>9911.2208909119236</v>
      </c>
      <c r="BR62" s="120">
        <f t="shared" si="1"/>
        <v>59612.1798975559</v>
      </c>
      <c r="BS62" s="78">
        <f>[8]Supply_2023!BY225</f>
        <v>0</v>
      </c>
      <c r="BT62" s="78">
        <f>[8]Supply_2023!BX225</f>
        <v>126.66230468873678</v>
      </c>
      <c r="BU62" s="122">
        <f t="shared" si="2"/>
        <v>59738.842202244639</v>
      </c>
      <c r="BV62" s="83">
        <f>BU62-[8]Supply_2023!BZ225</f>
        <v>0</v>
      </c>
      <c r="BX62" s="83"/>
    </row>
    <row r="63" spans="1:76">
      <c r="A63" s="31" t="s">
        <v>458</v>
      </c>
      <c r="B63" s="21" t="s">
        <v>385</v>
      </c>
      <c r="C63" s="86" t="s">
        <v>158</v>
      </c>
      <c r="D63" s="78">
        <f>[8]Supply_2023!H226</f>
        <v>0</v>
      </c>
      <c r="E63" s="78">
        <f>[8]Supply_2023!I226</f>
        <v>0</v>
      </c>
      <c r="F63" s="78">
        <f>[8]Supply_2023!J226</f>
        <v>0</v>
      </c>
      <c r="G63" s="78">
        <f>[8]Supply_2023!K226</f>
        <v>0</v>
      </c>
      <c r="H63" s="78">
        <f>[8]Supply_2023!L226</f>
        <v>0</v>
      </c>
      <c r="I63" s="78">
        <f>[8]Supply_2023!M226</f>
        <v>0</v>
      </c>
      <c r="J63" s="78">
        <f>[8]Supply_2023!N226</f>
        <v>0</v>
      </c>
      <c r="K63" s="78">
        <f>[8]Supply_2023!O226</f>
        <v>0</v>
      </c>
      <c r="L63" s="78">
        <f>[8]Supply_2023!P226</f>
        <v>0</v>
      </c>
      <c r="M63" s="78">
        <f>[8]Supply_2023!Q226</f>
        <v>0</v>
      </c>
      <c r="N63" s="78">
        <f>[8]Supply_2023!R226</f>
        <v>0</v>
      </c>
      <c r="O63" s="78">
        <f>[8]Supply_2023!S226</f>
        <v>0</v>
      </c>
      <c r="P63" s="78">
        <f>[8]Supply_2023!T226</f>
        <v>0</v>
      </c>
      <c r="Q63" s="78">
        <f>[8]Supply_2023!U226</f>
        <v>0</v>
      </c>
      <c r="R63" s="78">
        <f>[8]Supply_2023!V226</f>
        <v>0</v>
      </c>
      <c r="S63" s="78">
        <f>[8]Supply_2023!W226</f>
        <v>0</v>
      </c>
      <c r="T63" s="78">
        <f>[8]Supply_2023!X226</f>
        <v>0</v>
      </c>
      <c r="U63" s="78">
        <f>[8]Supply_2023!Y226</f>
        <v>0</v>
      </c>
      <c r="V63" s="78">
        <f>[8]Supply_2023!Z226</f>
        <v>0</v>
      </c>
      <c r="W63" s="78">
        <f>[8]Supply_2023!AA226</f>
        <v>0</v>
      </c>
      <c r="X63" s="78">
        <f>[8]Supply_2023!AB226</f>
        <v>0</v>
      </c>
      <c r="Y63" s="78">
        <f>[8]Supply_2023!AC226</f>
        <v>0</v>
      </c>
      <c r="Z63" s="78">
        <f>[8]Supply_2023!AD226</f>
        <v>0</v>
      </c>
      <c r="AA63" s="78">
        <f>[8]Supply_2023!AE226</f>
        <v>0</v>
      </c>
      <c r="AB63" s="78">
        <f>[8]Supply_2023!AF226</f>
        <v>0</v>
      </c>
      <c r="AC63" s="78">
        <f>[8]Supply_2023!AG226</f>
        <v>0</v>
      </c>
      <c r="AD63" s="78">
        <f>[8]Supply_2023!AH226</f>
        <v>0</v>
      </c>
      <c r="AE63" s="78">
        <f>[8]Supply_2023!AI226</f>
        <v>0</v>
      </c>
      <c r="AF63" s="78">
        <f>[8]Supply_2023!AJ226</f>
        <v>1.9750971749394062</v>
      </c>
      <c r="AG63" s="78">
        <f>[8]Supply_2023!AK226</f>
        <v>145.85138118303652</v>
      </c>
      <c r="AH63" s="78">
        <f>[8]Supply_2023!AL226</f>
        <v>0</v>
      </c>
      <c r="AI63" s="78">
        <f>[8]Supply_2023!AM226</f>
        <v>0</v>
      </c>
      <c r="AJ63" s="78">
        <f>[8]Supply_2023!AN226</f>
        <v>0</v>
      </c>
      <c r="AK63" s="78">
        <f>[8]Supply_2023!AO226</f>
        <v>0</v>
      </c>
      <c r="AL63" s="78">
        <f>[8]Supply_2023!AP226</f>
        <v>0</v>
      </c>
      <c r="AM63" s="78">
        <f>[8]Supply_2023!AQ226</f>
        <v>0</v>
      </c>
      <c r="AN63" s="78">
        <f>[8]Supply_2023!AR226</f>
        <v>40.057904779271269</v>
      </c>
      <c r="AO63" s="78">
        <f>[8]Supply_2023!AS226</f>
        <v>0</v>
      </c>
      <c r="AP63" s="78">
        <f>[8]Supply_2023!AT226</f>
        <v>381.92573970709748</v>
      </c>
      <c r="AQ63" s="78">
        <f>[8]Supply_2023!AU226</f>
        <v>61.73092114404453</v>
      </c>
      <c r="AR63" s="78">
        <f>[8]Supply_2023!AV226</f>
        <v>0</v>
      </c>
      <c r="AS63" s="78">
        <f>[8]Supply_2023!AW226</f>
        <v>0</v>
      </c>
      <c r="AT63" s="78">
        <f>[8]Supply_2023!AX226</f>
        <v>0</v>
      </c>
      <c r="AU63" s="78">
        <f>[8]Supply_2023!AY226+[8]Supply_2023!AZ226</f>
        <v>0</v>
      </c>
      <c r="AV63" s="78">
        <f>[8]Supply_2023!BA226</f>
        <v>1418.9394387454993</v>
      </c>
      <c r="AW63" s="78">
        <f>[8]Supply_2023!BB226</f>
        <v>0</v>
      </c>
      <c r="AX63" s="78">
        <f>[8]Supply_2023!BC226</f>
        <v>0</v>
      </c>
      <c r="AY63" s="78">
        <f>[8]Supply_2023!BD226</f>
        <v>0</v>
      </c>
      <c r="AZ63" s="78">
        <f>[8]Supply_2023!BE226</f>
        <v>0</v>
      </c>
      <c r="BA63" s="78">
        <f>[8]Supply_2023!BF226</f>
        <v>0</v>
      </c>
      <c r="BB63" s="78">
        <f>[8]Supply_2023!BG226</f>
        <v>0</v>
      </c>
      <c r="BC63" s="78">
        <f>[8]Supply_2023!BH226</f>
        <v>58.78424009078477</v>
      </c>
      <c r="BD63" s="78">
        <f>[8]Supply_2023!BI226</f>
        <v>70197.156137690152</v>
      </c>
      <c r="BE63" s="78">
        <f>[8]Supply_2023!BJ226</f>
        <v>2.1482436584835694E-2</v>
      </c>
      <c r="BF63" s="78">
        <f>[8]Supply_2023!BK226</f>
        <v>5.1240557696000906</v>
      </c>
      <c r="BG63" s="78">
        <f>[8]Supply_2023!BL226</f>
        <v>0</v>
      </c>
      <c r="BH63" s="78">
        <f>[8]Supply_2023!BM226</f>
        <v>0</v>
      </c>
      <c r="BI63" s="78">
        <f>[8]Supply_2023!BN226</f>
        <v>0</v>
      </c>
      <c r="BJ63" s="78">
        <f>[8]Supply_2023!BO226</f>
        <v>0</v>
      </c>
      <c r="BK63" s="78">
        <f>[8]Supply_2023!BP226</f>
        <v>0</v>
      </c>
      <c r="BL63" s="78">
        <f>[8]Supply_2023!BQ226</f>
        <v>22.936032968611361</v>
      </c>
      <c r="BM63" s="78">
        <f>[8]Supply_2023!BR226</f>
        <v>22.432805167832097</v>
      </c>
      <c r="BN63" s="78">
        <f>[8]Supply_2023!BS226</f>
        <v>0</v>
      </c>
      <c r="BO63" s="78">
        <f>[8]Supply_2023!BT226</f>
        <v>0</v>
      </c>
      <c r="BP63" s="120">
        <f t="shared" si="0"/>
        <v>72356.935236857462</v>
      </c>
      <c r="BQ63" s="78">
        <f>[8]Supply_2023!BV226</f>
        <v>6626.8619749257414</v>
      </c>
      <c r="BR63" s="120">
        <f t="shared" si="1"/>
        <v>78983.797211783211</v>
      </c>
      <c r="BS63" s="78">
        <f>[8]Supply_2023!BY226</f>
        <v>0</v>
      </c>
      <c r="BT63" s="78">
        <f>[8]Supply_2023!BX226</f>
        <v>743.84212535231904</v>
      </c>
      <c r="BU63" s="122">
        <f t="shared" si="2"/>
        <v>79727.639337135523</v>
      </c>
      <c r="BV63" s="83">
        <f>BU63-[8]Supply_2023!BZ226</f>
        <v>0</v>
      </c>
      <c r="BX63" s="83"/>
    </row>
    <row r="64" spans="1:76">
      <c r="A64" s="31" t="s">
        <v>459</v>
      </c>
      <c r="B64" s="21" t="s">
        <v>386</v>
      </c>
      <c r="C64" s="86" t="s">
        <v>67</v>
      </c>
      <c r="D64" s="78">
        <f>[8]Supply_2023!H227</f>
        <v>0</v>
      </c>
      <c r="E64" s="78">
        <f>[8]Supply_2023!I227</f>
        <v>0</v>
      </c>
      <c r="F64" s="78">
        <f>[8]Supply_2023!J227</f>
        <v>0</v>
      </c>
      <c r="G64" s="78">
        <f>[8]Supply_2023!K227</f>
        <v>0</v>
      </c>
      <c r="H64" s="78">
        <f>[8]Supply_2023!L227</f>
        <v>0</v>
      </c>
      <c r="I64" s="78">
        <f>[8]Supply_2023!M227</f>
        <v>0</v>
      </c>
      <c r="J64" s="78">
        <f>[8]Supply_2023!N227</f>
        <v>0</v>
      </c>
      <c r="K64" s="78">
        <f>[8]Supply_2023!O227</f>
        <v>0</v>
      </c>
      <c r="L64" s="78">
        <f>[8]Supply_2023!P227</f>
        <v>0</v>
      </c>
      <c r="M64" s="78">
        <f>[8]Supply_2023!Q227</f>
        <v>0</v>
      </c>
      <c r="N64" s="78">
        <f>[8]Supply_2023!R227</f>
        <v>0</v>
      </c>
      <c r="O64" s="78">
        <f>[8]Supply_2023!S227</f>
        <v>0</v>
      </c>
      <c r="P64" s="78">
        <f>[8]Supply_2023!T227</f>
        <v>0</v>
      </c>
      <c r="Q64" s="78">
        <f>[8]Supply_2023!U227</f>
        <v>0</v>
      </c>
      <c r="R64" s="78">
        <f>[8]Supply_2023!V227</f>
        <v>0</v>
      </c>
      <c r="S64" s="78">
        <f>[8]Supply_2023!W227</f>
        <v>0</v>
      </c>
      <c r="T64" s="78">
        <f>[8]Supply_2023!X227</f>
        <v>0</v>
      </c>
      <c r="U64" s="78">
        <f>[8]Supply_2023!Y227</f>
        <v>0</v>
      </c>
      <c r="V64" s="78">
        <f>[8]Supply_2023!Z227</f>
        <v>0</v>
      </c>
      <c r="W64" s="78">
        <f>[8]Supply_2023!AA227</f>
        <v>0</v>
      </c>
      <c r="X64" s="78">
        <f>[8]Supply_2023!AB227</f>
        <v>0</v>
      </c>
      <c r="Y64" s="78">
        <f>[8]Supply_2023!AC227</f>
        <v>0</v>
      </c>
      <c r="Z64" s="78">
        <f>[8]Supply_2023!AD227</f>
        <v>0.37454599451971787</v>
      </c>
      <c r="AA64" s="78">
        <f>[8]Supply_2023!AE227</f>
        <v>0</v>
      </c>
      <c r="AB64" s="78">
        <f>[8]Supply_2023!AF227</f>
        <v>0</v>
      </c>
      <c r="AC64" s="78">
        <f>[8]Supply_2023!AG227</f>
        <v>2.4338847922169458</v>
      </c>
      <c r="AD64" s="78">
        <f>[8]Supply_2023!AH227</f>
        <v>10.163916081532374</v>
      </c>
      <c r="AE64" s="78">
        <f>[8]Supply_2023!AI227</f>
        <v>0</v>
      </c>
      <c r="AF64" s="78">
        <f>[8]Supply_2023!AJ227</f>
        <v>0</v>
      </c>
      <c r="AG64" s="78">
        <f>[8]Supply_2023!AK227</f>
        <v>0</v>
      </c>
      <c r="AH64" s="78">
        <f>[8]Supply_2023!AL227</f>
        <v>0</v>
      </c>
      <c r="AI64" s="78">
        <f>[8]Supply_2023!AM227</f>
        <v>0</v>
      </c>
      <c r="AJ64" s="78">
        <f>[8]Supply_2023!AN227</f>
        <v>0</v>
      </c>
      <c r="AK64" s="78">
        <f>[8]Supply_2023!AO227</f>
        <v>0.25436380642484047</v>
      </c>
      <c r="AL64" s="78">
        <f>[8]Supply_2023!AP227</f>
        <v>0</v>
      </c>
      <c r="AM64" s="78">
        <f>[8]Supply_2023!AQ227</f>
        <v>0</v>
      </c>
      <c r="AN64" s="78">
        <f>[8]Supply_2023!AR227</f>
        <v>0</v>
      </c>
      <c r="AO64" s="78">
        <f>[8]Supply_2023!AS227</f>
        <v>0</v>
      </c>
      <c r="AP64" s="78">
        <f>[8]Supply_2023!AT227</f>
        <v>0</v>
      </c>
      <c r="AQ64" s="78">
        <f>[8]Supply_2023!AU227</f>
        <v>0</v>
      </c>
      <c r="AR64" s="78">
        <f>[8]Supply_2023!AV227</f>
        <v>0</v>
      </c>
      <c r="AS64" s="78">
        <f>[8]Supply_2023!AW227</f>
        <v>0</v>
      </c>
      <c r="AT64" s="78">
        <f>[8]Supply_2023!AX227</f>
        <v>0</v>
      </c>
      <c r="AU64" s="78">
        <f>[8]Supply_2023!AY227+[8]Supply_2023!AZ227</f>
        <v>0</v>
      </c>
      <c r="AV64" s="78">
        <f>[8]Supply_2023!BA227</f>
        <v>0</v>
      </c>
      <c r="AW64" s="78">
        <f>[8]Supply_2023!BB227</f>
        <v>0</v>
      </c>
      <c r="AX64" s="78">
        <f>[8]Supply_2023!BC227</f>
        <v>6.5183277984267258</v>
      </c>
      <c r="AY64" s="78">
        <f>[8]Supply_2023!BD227</f>
        <v>0</v>
      </c>
      <c r="AZ64" s="78">
        <f>[8]Supply_2023!BE227</f>
        <v>2.5719644605133158</v>
      </c>
      <c r="BA64" s="78">
        <f>[8]Supply_2023!BF227</f>
        <v>0</v>
      </c>
      <c r="BB64" s="78">
        <f>[8]Supply_2023!BG227</f>
        <v>0</v>
      </c>
      <c r="BC64" s="78">
        <f>[8]Supply_2023!BH227</f>
        <v>0</v>
      </c>
      <c r="BD64" s="78">
        <f>[8]Supply_2023!BI227</f>
        <v>0</v>
      </c>
      <c r="BE64" s="78">
        <f>[8]Supply_2023!BJ227</f>
        <v>155224.04559081109</v>
      </c>
      <c r="BF64" s="78">
        <f>[8]Supply_2023!BK227</f>
        <v>2.2170895779128674</v>
      </c>
      <c r="BG64" s="78">
        <f>[8]Supply_2023!BL227</f>
        <v>156.99111511453594</v>
      </c>
      <c r="BH64" s="78">
        <f>[8]Supply_2023!BM227</f>
        <v>0.40722194592832167</v>
      </c>
      <c r="BI64" s="78">
        <f>[8]Supply_2023!BN227</f>
        <v>24.157484973743067</v>
      </c>
      <c r="BJ64" s="78">
        <f>[8]Supply_2023!BO227</f>
        <v>0</v>
      </c>
      <c r="BK64" s="78">
        <f>[8]Supply_2023!BP227</f>
        <v>199.33821703649645</v>
      </c>
      <c r="BL64" s="78">
        <f>[8]Supply_2023!BQ227</f>
        <v>0</v>
      </c>
      <c r="BM64" s="78">
        <f>[8]Supply_2023!BR227</f>
        <v>0</v>
      </c>
      <c r="BN64" s="78">
        <f>[8]Supply_2023!BS227</f>
        <v>0</v>
      </c>
      <c r="BO64" s="78">
        <f>[8]Supply_2023!BT227</f>
        <v>0</v>
      </c>
      <c r="BP64" s="120">
        <f t="shared" si="0"/>
        <v>155629.47372239339</v>
      </c>
      <c r="BQ64" s="78">
        <f>[8]Supply_2023!BV227</f>
        <v>3717.8749810229783</v>
      </c>
      <c r="BR64" s="120">
        <f t="shared" si="1"/>
        <v>159347.34870341636</v>
      </c>
      <c r="BS64" s="78">
        <f>[8]Supply_2023!BY227</f>
        <v>0</v>
      </c>
      <c r="BT64" s="78">
        <f>[8]Supply_2023!BX227</f>
        <v>35.046715563897877</v>
      </c>
      <c r="BU64" s="122">
        <f t="shared" si="2"/>
        <v>159382.39541898025</v>
      </c>
      <c r="BV64" s="83">
        <f>BU64-[8]Supply_2023!BZ227</f>
        <v>0</v>
      </c>
      <c r="BX64" s="83"/>
    </row>
    <row r="65" spans="1:77">
      <c r="A65" s="31" t="s">
        <v>460</v>
      </c>
      <c r="B65" s="21" t="s">
        <v>387</v>
      </c>
      <c r="C65" s="86" t="s">
        <v>68</v>
      </c>
      <c r="D65" s="78">
        <f>[8]Supply_2023!H228</f>
        <v>0</v>
      </c>
      <c r="E65" s="78">
        <f>[8]Supply_2023!I228</f>
        <v>0</v>
      </c>
      <c r="F65" s="78">
        <f>[8]Supply_2023!J228</f>
        <v>0</v>
      </c>
      <c r="G65" s="78">
        <f>[8]Supply_2023!K228</f>
        <v>0</v>
      </c>
      <c r="H65" s="78">
        <f>[8]Supply_2023!L228</f>
        <v>0</v>
      </c>
      <c r="I65" s="78">
        <f>[8]Supply_2023!M228</f>
        <v>0</v>
      </c>
      <c r="J65" s="78">
        <f>[8]Supply_2023!N228</f>
        <v>0</v>
      </c>
      <c r="K65" s="78">
        <f>[8]Supply_2023!O228</f>
        <v>0</v>
      </c>
      <c r="L65" s="78">
        <f>[8]Supply_2023!P228</f>
        <v>0</v>
      </c>
      <c r="M65" s="78">
        <f>[8]Supply_2023!Q228</f>
        <v>0</v>
      </c>
      <c r="N65" s="78">
        <f>[8]Supply_2023!R228</f>
        <v>0</v>
      </c>
      <c r="O65" s="78">
        <f>[8]Supply_2023!S228</f>
        <v>0</v>
      </c>
      <c r="P65" s="78">
        <f>[8]Supply_2023!T228</f>
        <v>0</v>
      </c>
      <c r="Q65" s="78">
        <f>[8]Supply_2023!U228</f>
        <v>0</v>
      </c>
      <c r="R65" s="78">
        <f>[8]Supply_2023!V228</f>
        <v>0</v>
      </c>
      <c r="S65" s="78">
        <f>[8]Supply_2023!W228</f>
        <v>0</v>
      </c>
      <c r="T65" s="78">
        <f>[8]Supply_2023!X228</f>
        <v>0</v>
      </c>
      <c r="U65" s="78">
        <f>[8]Supply_2023!Y228</f>
        <v>0</v>
      </c>
      <c r="V65" s="78">
        <f>[8]Supply_2023!Z228</f>
        <v>0</v>
      </c>
      <c r="W65" s="78">
        <f>[8]Supply_2023!AA228</f>
        <v>0</v>
      </c>
      <c r="X65" s="78">
        <f>[8]Supply_2023!AB228</f>
        <v>0</v>
      </c>
      <c r="Y65" s="78">
        <f>[8]Supply_2023!AC228</f>
        <v>0</v>
      </c>
      <c r="Z65" s="78">
        <f>[8]Supply_2023!AD228</f>
        <v>0</v>
      </c>
      <c r="AA65" s="78">
        <f>[8]Supply_2023!AE228</f>
        <v>0</v>
      </c>
      <c r="AB65" s="78">
        <f>[8]Supply_2023!AF228</f>
        <v>0</v>
      </c>
      <c r="AC65" s="78">
        <f>[8]Supply_2023!AG228</f>
        <v>0</v>
      </c>
      <c r="AD65" s="78">
        <f>[8]Supply_2023!AH228</f>
        <v>0</v>
      </c>
      <c r="AE65" s="78">
        <f>[8]Supply_2023!AI228</f>
        <v>0</v>
      </c>
      <c r="AF65" s="78">
        <f>[8]Supply_2023!AJ228</f>
        <v>128.15746813307578</v>
      </c>
      <c r="AG65" s="78">
        <f>[8]Supply_2023!AK228</f>
        <v>28.611673129852669</v>
      </c>
      <c r="AH65" s="78">
        <f>[8]Supply_2023!AL228</f>
        <v>26.83432605231414</v>
      </c>
      <c r="AI65" s="78">
        <f>[8]Supply_2023!AM228</f>
        <v>0</v>
      </c>
      <c r="AJ65" s="78">
        <f>[8]Supply_2023!AN228</f>
        <v>0</v>
      </c>
      <c r="AK65" s="78">
        <f>[8]Supply_2023!AO228</f>
        <v>0</v>
      </c>
      <c r="AL65" s="78">
        <f>[8]Supply_2023!AP228</f>
        <v>0</v>
      </c>
      <c r="AM65" s="78">
        <f>[8]Supply_2023!AQ228</f>
        <v>3.9893801213792397</v>
      </c>
      <c r="AN65" s="78">
        <f>[8]Supply_2023!AR228</f>
        <v>0</v>
      </c>
      <c r="AO65" s="78">
        <f>[8]Supply_2023!AS228</f>
        <v>0</v>
      </c>
      <c r="AP65" s="78">
        <f>[8]Supply_2023!AT228</f>
        <v>0</v>
      </c>
      <c r="AQ65" s="78">
        <f>[8]Supply_2023!AU228</f>
        <v>45.767186309498761</v>
      </c>
      <c r="AR65" s="78">
        <f>[8]Supply_2023!AV228</f>
        <v>0</v>
      </c>
      <c r="AS65" s="78">
        <f>[8]Supply_2023!AW228</f>
        <v>0</v>
      </c>
      <c r="AT65" s="78">
        <f>[8]Supply_2023!AX228</f>
        <v>0</v>
      </c>
      <c r="AU65" s="78">
        <f>[8]Supply_2023!AY228+[8]Supply_2023!AZ228</f>
        <v>0</v>
      </c>
      <c r="AV65" s="78">
        <f>[8]Supply_2023!BA228</f>
        <v>0</v>
      </c>
      <c r="AW65" s="78">
        <f>[8]Supply_2023!BB228</f>
        <v>33.345554707710633</v>
      </c>
      <c r="AX65" s="78">
        <f>[8]Supply_2023!BC228</f>
        <v>0</v>
      </c>
      <c r="AY65" s="78">
        <f>[8]Supply_2023!BD228</f>
        <v>129.40897226587691</v>
      </c>
      <c r="AZ65" s="78">
        <f>[8]Supply_2023!BE228</f>
        <v>18.986620498288918</v>
      </c>
      <c r="BA65" s="78">
        <f>[8]Supply_2023!BF228</f>
        <v>0</v>
      </c>
      <c r="BB65" s="78">
        <f>[8]Supply_2023!BG228</f>
        <v>0</v>
      </c>
      <c r="BC65" s="78">
        <f>[8]Supply_2023!BH228</f>
        <v>0</v>
      </c>
      <c r="BD65" s="78">
        <f>[8]Supply_2023!BI228</f>
        <v>12.785563670076142</v>
      </c>
      <c r="BE65" s="78">
        <f>[8]Supply_2023!BJ228</f>
        <v>498.91708631182598</v>
      </c>
      <c r="BF65" s="78">
        <f>[8]Supply_2023!BK228</f>
        <v>76383.320806350443</v>
      </c>
      <c r="BG65" s="78">
        <f>[8]Supply_2023!BL228</f>
        <v>3.3480069255963225</v>
      </c>
      <c r="BH65" s="78">
        <f>[8]Supply_2023!BM228</f>
        <v>52.571891895211436</v>
      </c>
      <c r="BI65" s="78">
        <f>[8]Supply_2023!BN228</f>
        <v>0</v>
      </c>
      <c r="BJ65" s="78">
        <f>[8]Supply_2023!BO228</f>
        <v>0</v>
      </c>
      <c r="BK65" s="78">
        <f>[8]Supply_2023!BP228</f>
        <v>554.41991362679471</v>
      </c>
      <c r="BL65" s="78">
        <f>[8]Supply_2023!BQ228</f>
        <v>1.7824368501895986</v>
      </c>
      <c r="BM65" s="78">
        <f>[8]Supply_2023!BR228</f>
        <v>19.60923123904157</v>
      </c>
      <c r="BN65" s="78">
        <f>[8]Supply_2023!BS228</f>
        <v>0</v>
      </c>
      <c r="BO65" s="78">
        <f>[8]Supply_2023!BT228</f>
        <v>0</v>
      </c>
      <c r="BP65" s="120">
        <f t="shared" si="0"/>
        <v>77941.856118087162</v>
      </c>
      <c r="BQ65" s="78">
        <f>[8]Supply_2023!BV228</f>
        <v>3730.2819228681692</v>
      </c>
      <c r="BR65" s="120">
        <f t="shared" si="1"/>
        <v>81672.138040955324</v>
      </c>
      <c r="BS65" s="78">
        <f>[8]Supply_2023!BY228</f>
        <v>0</v>
      </c>
      <c r="BT65" s="78">
        <f>[8]Supply_2023!BX228</f>
        <v>39.448408115631246</v>
      </c>
      <c r="BU65" s="122">
        <f t="shared" si="2"/>
        <v>81711.58644907095</v>
      </c>
      <c r="BV65" s="83">
        <f>BU65-[8]Supply_2023!BZ228</f>
        <v>0</v>
      </c>
      <c r="BX65" s="83"/>
    </row>
    <row r="66" spans="1:77">
      <c r="A66" s="31" t="s">
        <v>461</v>
      </c>
      <c r="B66" s="21" t="s">
        <v>388</v>
      </c>
      <c r="C66" s="86" t="s">
        <v>69</v>
      </c>
      <c r="D66" s="78">
        <f>[8]Supply_2023!H229</f>
        <v>0</v>
      </c>
      <c r="E66" s="78">
        <f>[8]Supply_2023!I229</f>
        <v>0</v>
      </c>
      <c r="F66" s="78">
        <f>[8]Supply_2023!J229</f>
        <v>0</v>
      </c>
      <c r="G66" s="78">
        <f>[8]Supply_2023!K229</f>
        <v>0</v>
      </c>
      <c r="H66" s="78">
        <f>[8]Supply_2023!L229</f>
        <v>0</v>
      </c>
      <c r="I66" s="78">
        <f>[8]Supply_2023!M229</f>
        <v>0</v>
      </c>
      <c r="J66" s="78">
        <f>[8]Supply_2023!N229</f>
        <v>0</v>
      </c>
      <c r="K66" s="78">
        <f>[8]Supply_2023!O229</f>
        <v>0</v>
      </c>
      <c r="L66" s="78">
        <f>[8]Supply_2023!P229</f>
        <v>0</v>
      </c>
      <c r="M66" s="78">
        <f>[8]Supply_2023!Q229</f>
        <v>0</v>
      </c>
      <c r="N66" s="78">
        <f>[8]Supply_2023!R229</f>
        <v>0</v>
      </c>
      <c r="O66" s="78">
        <f>[8]Supply_2023!S229</f>
        <v>0</v>
      </c>
      <c r="P66" s="78">
        <f>[8]Supply_2023!T229</f>
        <v>0</v>
      </c>
      <c r="Q66" s="78">
        <f>[8]Supply_2023!U229</f>
        <v>0</v>
      </c>
      <c r="R66" s="78">
        <f>[8]Supply_2023!V229</f>
        <v>0</v>
      </c>
      <c r="S66" s="78">
        <f>[8]Supply_2023!W229</f>
        <v>0</v>
      </c>
      <c r="T66" s="78">
        <f>[8]Supply_2023!X229</f>
        <v>0</v>
      </c>
      <c r="U66" s="78">
        <f>[8]Supply_2023!Y229</f>
        <v>0</v>
      </c>
      <c r="V66" s="78">
        <f>[8]Supply_2023!Z229</f>
        <v>0</v>
      </c>
      <c r="W66" s="78">
        <f>[8]Supply_2023!AA229</f>
        <v>0</v>
      </c>
      <c r="X66" s="78">
        <f>[8]Supply_2023!AB229</f>
        <v>0</v>
      </c>
      <c r="Y66" s="78">
        <f>[8]Supply_2023!AC229</f>
        <v>700.36757250198832</v>
      </c>
      <c r="Z66" s="78">
        <f>[8]Supply_2023!AD229</f>
        <v>0</v>
      </c>
      <c r="AA66" s="78">
        <f>[8]Supply_2023!AE229</f>
        <v>0</v>
      </c>
      <c r="AB66" s="78">
        <f>[8]Supply_2023!AF229</f>
        <v>0</v>
      </c>
      <c r="AC66" s="78">
        <f>[8]Supply_2023!AG229</f>
        <v>0</v>
      </c>
      <c r="AD66" s="78">
        <f>[8]Supply_2023!AH229</f>
        <v>109.4481677199318</v>
      </c>
      <c r="AE66" s="78">
        <f>[8]Supply_2023!AI229</f>
        <v>0</v>
      </c>
      <c r="AF66" s="78">
        <f>[8]Supply_2023!AJ229</f>
        <v>0</v>
      </c>
      <c r="AG66" s="78">
        <f>[8]Supply_2023!AK229</f>
        <v>194.23885355815844</v>
      </c>
      <c r="AH66" s="78">
        <f>[8]Supply_2023!AL229</f>
        <v>7.0512661725634751E-2</v>
      </c>
      <c r="AI66" s="78">
        <f>[8]Supply_2023!AM229</f>
        <v>0</v>
      </c>
      <c r="AJ66" s="78">
        <f>[8]Supply_2023!AN229</f>
        <v>0</v>
      </c>
      <c r="AK66" s="78">
        <f>[8]Supply_2023!AO229</f>
        <v>0</v>
      </c>
      <c r="AL66" s="78">
        <f>[8]Supply_2023!AP229</f>
        <v>0</v>
      </c>
      <c r="AM66" s="78">
        <f>[8]Supply_2023!AQ229</f>
        <v>0</v>
      </c>
      <c r="AN66" s="78">
        <f>[8]Supply_2023!AR229</f>
        <v>0</v>
      </c>
      <c r="AO66" s="78">
        <f>[8]Supply_2023!AS229</f>
        <v>0</v>
      </c>
      <c r="AP66" s="78">
        <f>[8]Supply_2023!AT229</f>
        <v>0</v>
      </c>
      <c r="AQ66" s="78">
        <f>[8]Supply_2023!AU229</f>
        <v>0</v>
      </c>
      <c r="AR66" s="78">
        <f>[8]Supply_2023!AV229</f>
        <v>0</v>
      </c>
      <c r="AS66" s="78">
        <f>[8]Supply_2023!AW229</f>
        <v>0</v>
      </c>
      <c r="AT66" s="78">
        <f>[8]Supply_2023!AX229</f>
        <v>0</v>
      </c>
      <c r="AU66" s="78">
        <f>[8]Supply_2023!AY229+[8]Supply_2023!AZ229</f>
        <v>25.156593326378438</v>
      </c>
      <c r="AV66" s="78">
        <f>[8]Supply_2023!BA229</f>
        <v>0</v>
      </c>
      <c r="AW66" s="78">
        <f>[8]Supply_2023!BB229</f>
        <v>14.106079160674399</v>
      </c>
      <c r="AX66" s="78">
        <f>[8]Supply_2023!BC229</f>
        <v>0</v>
      </c>
      <c r="AY66" s="78">
        <f>[8]Supply_2023!BD229</f>
        <v>0</v>
      </c>
      <c r="AZ66" s="78">
        <f>[8]Supply_2023!BE229</f>
        <v>1.9833264135439381</v>
      </c>
      <c r="BA66" s="78">
        <f>[8]Supply_2023!BF229</f>
        <v>0</v>
      </c>
      <c r="BB66" s="78">
        <f>[8]Supply_2023!BG229</f>
        <v>0</v>
      </c>
      <c r="BC66" s="78">
        <f>[8]Supply_2023!BH229</f>
        <v>0</v>
      </c>
      <c r="BD66" s="78">
        <f>[8]Supply_2023!BI229</f>
        <v>0</v>
      </c>
      <c r="BE66" s="78">
        <f>[8]Supply_2023!BJ229</f>
        <v>193.43653110105922</v>
      </c>
      <c r="BF66" s="78">
        <f>[8]Supply_2023!BK229</f>
        <v>1.9116954505177324</v>
      </c>
      <c r="BG66" s="78">
        <f>[8]Supply_2023!BL229</f>
        <v>94141.560455500527</v>
      </c>
      <c r="BH66" s="78">
        <f>[8]Supply_2023!BM229</f>
        <v>17.765061868809109</v>
      </c>
      <c r="BI66" s="78">
        <f>[8]Supply_2023!BN229</f>
        <v>0</v>
      </c>
      <c r="BJ66" s="78">
        <f>[8]Supply_2023!BO229</f>
        <v>22.274823764870444</v>
      </c>
      <c r="BK66" s="78">
        <f>[8]Supply_2023!BP229</f>
        <v>450.91991659627627</v>
      </c>
      <c r="BL66" s="78">
        <f>[8]Supply_2023!BQ229</f>
        <v>0</v>
      </c>
      <c r="BM66" s="78">
        <f>[8]Supply_2023!BR229</f>
        <v>75.164355499179464</v>
      </c>
      <c r="BN66" s="78">
        <f>[8]Supply_2023!BS229</f>
        <v>0</v>
      </c>
      <c r="BO66" s="78">
        <f>[8]Supply_2023!BT229</f>
        <v>0</v>
      </c>
      <c r="BP66" s="120">
        <f t="shared" si="0"/>
        <v>95948.403945123646</v>
      </c>
      <c r="BQ66" s="78">
        <f>[8]Supply_2023!BV229</f>
        <v>123.40060828804832</v>
      </c>
      <c r="BR66" s="120">
        <f t="shared" si="1"/>
        <v>96071.804553411697</v>
      </c>
      <c r="BS66" s="78">
        <f>[8]Supply_2023!BY229</f>
        <v>0</v>
      </c>
      <c r="BT66" s="78">
        <f>[8]Supply_2023!BX229</f>
        <v>143.33445496588624</v>
      </c>
      <c r="BU66" s="122">
        <f t="shared" si="2"/>
        <v>96215.139008377577</v>
      </c>
      <c r="BV66" s="83">
        <f>BU66-[8]Supply_2023!BZ229</f>
        <v>0</v>
      </c>
      <c r="BX66" s="83"/>
    </row>
    <row r="67" spans="1:77">
      <c r="A67" s="31" t="s">
        <v>462</v>
      </c>
      <c r="B67" s="21" t="s">
        <v>389</v>
      </c>
      <c r="C67" s="86" t="s">
        <v>159</v>
      </c>
      <c r="D67" s="78">
        <f>[8]Supply_2023!H230</f>
        <v>0</v>
      </c>
      <c r="E67" s="78">
        <f>[8]Supply_2023!I230</f>
        <v>0</v>
      </c>
      <c r="F67" s="78">
        <f>[8]Supply_2023!J230</f>
        <v>0</v>
      </c>
      <c r="G67" s="78">
        <f>[8]Supply_2023!K230</f>
        <v>0</v>
      </c>
      <c r="H67" s="78">
        <f>[8]Supply_2023!L230</f>
        <v>0</v>
      </c>
      <c r="I67" s="78">
        <f>[8]Supply_2023!M230</f>
        <v>0</v>
      </c>
      <c r="J67" s="78">
        <f>[8]Supply_2023!N230</f>
        <v>0</v>
      </c>
      <c r="K67" s="78">
        <f>[8]Supply_2023!O230</f>
        <v>0</v>
      </c>
      <c r="L67" s="78">
        <f>[8]Supply_2023!P230</f>
        <v>0</v>
      </c>
      <c r="M67" s="78">
        <f>[8]Supply_2023!Q230</f>
        <v>0</v>
      </c>
      <c r="N67" s="78">
        <f>[8]Supply_2023!R230</f>
        <v>0</v>
      </c>
      <c r="O67" s="78">
        <f>[8]Supply_2023!S230</f>
        <v>0</v>
      </c>
      <c r="P67" s="78">
        <f>[8]Supply_2023!T230</f>
        <v>0</v>
      </c>
      <c r="Q67" s="78">
        <f>[8]Supply_2023!U230</f>
        <v>0</v>
      </c>
      <c r="R67" s="78">
        <f>[8]Supply_2023!V230</f>
        <v>0</v>
      </c>
      <c r="S67" s="78">
        <f>[8]Supply_2023!W230</f>
        <v>0</v>
      </c>
      <c r="T67" s="78">
        <f>[8]Supply_2023!X230</f>
        <v>0</v>
      </c>
      <c r="U67" s="78">
        <f>[8]Supply_2023!Y230</f>
        <v>0</v>
      </c>
      <c r="V67" s="78">
        <f>[8]Supply_2023!Z230</f>
        <v>0</v>
      </c>
      <c r="W67" s="78">
        <f>[8]Supply_2023!AA230</f>
        <v>0</v>
      </c>
      <c r="X67" s="78">
        <f>[8]Supply_2023!AB230</f>
        <v>0</v>
      </c>
      <c r="Y67" s="78">
        <f>[8]Supply_2023!AC230</f>
        <v>0</v>
      </c>
      <c r="Z67" s="78">
        <f>[8]Supply_2023!AD230</f>
        <v>0</v>
      </c>
      <c r="AA67" s="78">
        <f>[8]Supply_2023!AE230</f>
        <v>0</v>
      </c>
      <c r="AB67" s="78">
        <f>[8]Supply_2023!AF230</f>
        <v>0</v>
      </c>
      <c r="AC67" s="78">
        <f>[8]Supply_2023!AG230</f>
        <v>0</v>
      </c>
      <c r="AD67" s="78">
        <f>[8]Supply_2023!AH230</f>
        <v>0</v>
      </c>
      <c r="AE67" s="78">
        <f>[8]Supply_2023!AI230</f>
        <v>0</v>
      </c>
      <c r="AF67" s="78">
        <f>[8]Supply_2023!AJ230</f>
        <v>0</v>
      </c>
      <c r="AG67" s="78">
        <f>[8]Supply_2023!AK230</f>
        <v>0</v>
      </c>
      <c r="AH67" s="78">
        <f>[8]Supply_2023!AL230</f>
        <v>0</v>
      </c>
      <c r="AI67" s="78">
        <f>[8]Supply_2023!AM230</f>
        <v>0</v>
      </c>
      <c r="AJ67" s="78">
        <f>[8]Supply_2023!AN230</f>
        <v>0</v>
      </c>
      <c r="AK67" s="78">
        <f>[8]Supply_2023!AO230</f>
        <v>0</v>
      </c>
      <c r="AL67" s="78">
        <f>[8]Supply_2023!AP230</f>
        <v>0</v>
      </c>
      <c r="AM67" s="78">
        <f>[8]Supply_2023!AQ230</f>
        <v>0</v>
      </c>
      <c r="AN67" s="78">
        <f>[8]Supply_2023!AR230</f>
        <v>0</v>
      </c>
      <c r="AO67" s="78">
        <f>[8]Supply_2023!AS230</f>
        <v>0</v>
      </c>
      <c r="AP67" s="78">
        <f>[8]Supply_2023!AT230</f>
        <v>0</v>
      </c>
      <c r="AQ67" s="78">
        <f>[8]Supply_2023!AU230</f>
        <v>0</v>
      </c>
      <c r="AR67" s="78">
        <f>[8]Supply_2023!AV230</f>
        <v>0</v>
      </c>
      <c r="AS67" s="78">
        <f>[8]Supply_2023!AW230</f>
        <v>0</v>
      </c>
      <c r="AT67" s="78">
        <f>[8]Supply_2023!AX230</f>
        <v>0</v>
      </c>
      <c r="AU67" s="78">
        <f>[8]Supply_2023!AY230+[8]Supply_2023!AZ230</f>
        <v>0</v>
      </c>
      <c r="AV67" s="78">
        <f>[8]Supply_2023!BA230</f>
        <v>15.709870809641005</v>
      </c>
      <c r="AW67" s="78">
        <f>[8]Supply_2023!BB230</f>
        <v>0</v>
      </c>
      <c r="AX67" s="78">
        <f>[8]Supply_2023!BC230</f>
        <v>0</v>
      </c>
      <c r="AY67" s="78">
        <f>[8]Supply_2023!BD230</f>
        <v>0</v>
      </c>
      <c r="AZ67" s="78">
        <f>[8]Supply_2023!BE230</f>
        <v>0</v>
      </c>
      <c r="BA67" s="78">
        <f>[8]Supply_2023!BF230</f>
        <v>0</v>
      </c>
      <c r="BB67" s="78">
        <f>[8]Supply_2023!BG230</f>
        <v>0</v>
      </c>
      <c r="BC67" s="78">
        <f>[8]Supply_2023!BH230</f>
        <v>0</v>
      </c>
      <c r="BD67" s="78">
        <f>[8]Supply_2023!BI230</f>
        <v>0</v>
      </c>
      <c r="BE67" s="78">
        <f>[8]Supply_2023!BJ230</f>
        <v>0</v>
      </c>
      <c r="BF67" s="78">
        <f>[8]Supply_2023!BK230</f>
        <v>97.937755236432594</v>
      </c>
      <c r="BG67" s="78">
        <f>[8]Supply_2023!BL230</f>
        <v>22.627186290735736</v>
      </c>
      <c r="BH67" s="78">
        <f>[8]Supply_2023!BM230</f>
        <v>4517.9009764537459</v>
      </c>
      <c r="BI67" s="78">
        <f>[8]Supply_2023!BN230</f>
        <v>0</v>
      </c>
      <c r="BJ67" s="78">
        <f>[8]Supply_2023!BO230</f>
        <v>0</v>
      </c>
      <c r="BK67" s="78">
        <f>[8]Supply_2023!BP230</f>
        <v>0</v>
      </c>
      <c r="BL67" s="78">
        <f>[8]Supply_2023!BQ230</f>
        <v>0</v>
      </c>
      <c r="BM67" s="78">
        <f>[8]Supply_2023!BR230</f>
        <v>0</v>
      </c>
      <c r="BN67" s="78">
        <f>[8]Supply_2023!BS230</f>
        <v>0</v>
      </c>
      <c r="BO67" s="78">
        <f>[8]Supply_2023!BT230</f>
        <v>0</v>
      </c>
      <c r="BP67" s="120">
        <f t="shared" si="0"/>
        <v>4654.1757887905551</v>
      </c>
      <c r="BQ67" s="78">
        <f>[8]Supply_2023!BV230</f>
        <v>0</v>
      </c>
      <c r="BR67" s="120">
        <f t="shared" si="1"/>
        <v>4654.1757887905551</v>
      </c>
      <c r="BS67" s="78">
        <f>[8]Supply_2023!BY230</f>
        <v>0</v>
      </c>
      <c r="BT67" s="78">
        <f>[8]Supply_2023!BX230</f>
        <v>1.8743305117411966</v>
      </c>
      <c r="BU67" s="122">
        <f t="shared" si="2"/>
        <v>4656.0501193022965</v>
      </c>
      <c r="BV67" s="83">
        <f>BU67-[8]Supply_2023!BZ230</f>
        <v>0</v>
      </c>
      <c r="BX67" s="83"/>
    </row>
    <row r="68" spans="1:77">
      <c r="A68" s="31" t="s">
        <v>463</v>
      </c>
      <c r="B68" s="19" t="s">
        <v>390</v>
      </c>
      <c r="C68" s="87" t="s">
        <v>160</v>
      </c>
      <c r="D68" s="78">
        <f>[8]Supply_2023!H231</f>
        <v>0</v>
      </c>
      <c r="E68" s="78">
        <f>[8]Supply_2023!I231</f>
        <v>0</v>
      </c>
      <c r="F68" s="78">
        <f>[8]Supply_2023!J231</f>
        <v>0</v>
      </c>
      <c r="G68" s="78">
        <f>[8]Supply_2023!K231</f>
        <v>0</v>
      </c>
      <c r="H68" s="78">
        <f>[8]Supply_2023!L231</f>
        <v>0</v>
      </c>
      <c r="I68" s="78">
        <f>[8]Supply_2023!M231</f>
        <v>0</v>
      </c>
      <c r="J68" s="78">
        <f>[8]Supply_2023!N231</f>
        <v>0</v>
      </c>
      <c r="K68" s="78">
        <f>[8]Supply_2023!O231</f>
        <v>0</v>
      </c>
      <c r="L68" s="78">
        <f>[8]Supply_2023!P231</f>
        <v>0</v>
      </c>
      <c r="M68" s="78">
        <f>[8]Supply_2023!Q231</f>
        <v>0</v>
      </c>
      <c r="N68" s="78">
        <f>[8]Supply_2023!R231</f>
        <v>0</v>
      </c>
      <c r="O68" s="78">
        <f>[8]Supply_2023!S231</f>
        <v>0</v>
      </c>
      <c r="P68" s="78">
        <f>[8]Supply_2023!T231</f>
        <v>0</v>
      </c>
      <c r="Q68" s="78">
        <f>[8]Supply_2023!U231</f>
        <v>0</v>
      </c>
      <c r="R68" s="78">
        <f>[8]Supply_2023!V231</f>
        <v>0</v>
      </c>
      <c r="S68" s="78">
        <f>[8]Supply_2023!W231</f>
        <v>0</v>
      </c>
      <c r="T68" s="78">
        <f>[8]Supply_2023!X231</f>
        <v>0</v>
      </c>
      <c r="U68" s="78">
        <f>[8]Supply_2023!Y231</f>
        <v>0</v>
      </c>
      <c r="V68" s="78">
        <f>[8]Supply_2023!Z231</f>
        <v>0</v>
      </c>
      <c r="W68" s="78">
        <f>[8]Supply_2023!AA231</f>
        <v>0</v>
      </c>
      <c r="X68" s="78">
        <f>[8]Supply_2023!AB231</f>
        <v>0</v>
      </c>
      <c r="Y68" s="78">
        <f>[8]Supply_2023!AC231</f>
        <v>0</v>
      </c>
      <c r="Z68" s="78">
        <f>[8]Supply_2023!AD231</f>
        <v>0</v>
      </c>
      <c r="AA68" s="78">
        <f>[8]Supply_2023!AE231</f>
        <v>0</v>
      </c>
      <c r="AB68" s="78">
        <f>[8]Supply_2023!AF231</f>
        <v>0</v>
      </c>
      <c r="AC68" s="78">
        <f>[8]Supply_2023!AG231</f>
        <v>0</v>
      </c>
      <c r="AD68" s="78">
        <f>[8]Supply_2023!AH231</f>
        <v>0</v>
      </c>
      <c r="AE68" s="78">
        <f>[8]Supply_2023!AI231</f>
        <v>0</v>
      </c>
      <c r="AF68" s="78">
        <f>[8]Supply_2023!AJ231</f>
        <v>0</v>
      </c>
      <c r="AG68" s="78">
        <f>[8]Supply_2023!AK231</f>
        <v>8.4298435484647953</v>
      </c>
      <c r="AH68" s="78">
        <f>[8]Supply_2023!AL231</f>
        <v>0</v>
      </c>
      <c r="AI68" s="78">
        <f>[8]Supply_2023!AM231</f>
        <v>0</v>
      </c>
      <c r="AJ68" s="78">
        <f>[8]Supply_2023!AN231</f>
        <v>0</v>
      </c>
      <c r="AK68" s="78">
        <f>[8]Supply_2023!AO231</f>
        <v>0</v>
      </c>
      <c r="AL68" s="78">
        <f>[8]Supply_2023!AP231</f>
        <v>0</v>
      </c>
      <c r="AM68" s="78">
        <f>[8]Supply_2023!AQ231</f>
        <v>26.247591199850884</v>
      </c>
      <c r="AN68" s="78">
        <f>[8]Supply_2023!AR231</f>
        <v>0</v>
      </c>
      <c r="AO68" s="78">
        <f>[8]Supply_2023!AS231</f>
        <v>0.55817265076433376</v>
      </c>
      <c r="AP68" s="78">
        <f>[8]Supply_2023!AT231</f>
        <v>0</v>
      </c>
      <c r="AQ68" s="78">
        <f>[8]Supply_2023!AU231</f>
        <v>0</v>
      </c>
      <c r="AR68" s="78">
        <f>[8]Supply_2023!AV231</f>
        <v>0</v>
      </c>
      <c r="AS68" s="78">
        <f>[8]Supply_2023!AW231</f>
        <v>0</v>
      </c>
      <c r="AT68" s="78">
        <f>[8]Supply_2023!AX231</f>
        <v>0</v>
      </c>
      <c r="AU68" s="78">
        <f>[8]Supply_2023!AY231+[8]Supply_2023!AZ231</f>
        <v>0</v>
      </c>
      <c r="AV68" s="78">
        <f>[8]Supply_2023!BA231</f>
        <v>0</v>
      </c>
      <c r="AW68" s="78">
        <f>[8]Supply_2023!BB231</f>
        <v>0</v>
      </c>
      <c r="AX68" s="78">
        <f>[8]Supply_2023!BC231</f>
        <v>0</v>
      </c>
      <c r="AY68" s="78">
        <f>[8]Supply_2023!BD231</f>
        <v>0</v>
      </c>
      <c r="AZ68" s="78">
        <f>[8]Supply_2023!BE231</f>
        <v>0</v>
      </c>
      <c r="BA68" s="78">
        <f>[8]Supply_2023!BF231</f>
        <v>0</v>
      </c>
      <c r="BB68" s="78">
        <f>[8]Supply_2023!BG231</f>
        <v>0</v>
      </c>
      <c r="BC68" s="78">
        <f>[8]Supply_2023!BH231</f>
        <v>0</v>
      </c>
      <c r="BD68" s="78">
        <f>[8]Supply_2023!BI231</f>
        <v>428.05419006617882</v>
      </c>
      <c r="BE68" s="78">
        <f>[8]Supply_2023!BJ231</f>
        <v>119.92055602952456</v>
      </c>
      <c r="BF68" s="78">
        <f>[8]Supply_2023!BK231</f>
        <v>1.4424263120703227</v>
      </c>
      <c r="BG68" s="78">
        <f>[8]Supply_2023!BL231</f>
        <v>0</v>
      </c>
      <c r="BH68" s="78">
        <f>[8]Supply_2023!BM231</f>
        <v>0</v>
      </c>
      <c r="BI68" s="78">
        <f>[8]Supply_2023!BN231</f>
        <v>14789.814840386602</v>
      </c>
      <c r="BJ68" s="78">
        <f>[8]Supply_2023!BO231</f>
        <v>2.061137241831744</v>
      </c>
      <c r="BK68" s="78">
        <f>[8]Supply_2023!BP231</f>
        <v>3415.605637485859</v>
      </c>
      <c r="BL68" s="78">
        <f>[8]Supply_2023!BQ231</f>
        <v>11.043159750260283</v>
      </c>
      <c r="BM68" s="78">
        <f>[8]Supply_2023!BR231</f>
        <v>0.55906668503058665</v>
      </c>
      <c r="BN68" s="78">
        <f>[8]Supply_2023!BS231</f>
        <v>0</v>
      </c>
      <c r="BO68" s="78">
        <f>[8]Supply_2023!BT231</f>
        <v>0</v>
      </c>
      <c r="BP68" s="120">
        <f t="shared" si="0"/>
        <v>18803.736621356438</v>
      </c>
      <c r="BQ68" s="78">
        <f>[8]Supply_2023!BV231</f>
        <v>3349.8521311578816</v>
      </c>
      <c r="BR68" s="120">
        <f t="shared" si="1"/>
        <v>22153.588752514319</v>
      </c>
      <c r="BS68" s="78">
        <f>[8]Supply_2023!BY231</f>
        <v>1.569172645569463</v>
      </c>
      <c r="BT68" s="78">
        <f>[8]Supply_2023!BX231</f>
        <v>2863.6035045095223</v>
      </c>
      <c r="BU68" s="122">
        <f t="shared" si="2"/>
        <v>25018.761429669412</v>
      </c>
      <c r="BV68" s="83">
        <f>BU68-[8]Supply_2023!BZ231</f>
        <v>0</v>
      </c>
      <c r="BX68" s="83"/>
    </row>
    <row r="69" spans="1:77">
      <c r="A69" s="31" t="s">
        <v>464</v>
      </c>
      <c r="B69" s="21" t="s">
        <v>351</v>
      </c>
      <c r="C69" s="86" t="s">
        <v>161</v>
      </c>
      <c r="D69" s="78">
        <f>[8]Supply_2023!H232</f>
        <v>0</v>
      </c>
      <c r="E69" s="78">
        <f>[8]Supply_2023!I232</f>
        <v>0</v>
      </c>
      <c r="F69" s="78">
        <f>[8]Supply_2023!J232</f>
        <v>0</v>
      </c>
      <c r="G69" s="78">
        <f>[8]Supply_2023!K232</f>
        <v>4.4538795073532409</v>
      </c>
      <c r="H69" s="78">
        <f>[8]Supply_2023!L232</f>
        <v>0</v>
      </c>
      <c r="I69" s="78">
        <f>[8]Supply_2023!M232</f>
        <v>0</v>
      </c>
      <c r="J69" s="78">
        <f>[8]Supply_2023!N232</f>
        <v>0</v>
      </c>
      <c r="K69" s="78">
        <f>[8]Supply_2023!O232</f>
        <v>0</v>
      </c>
      <c r="L69" s="78">
        <f>[8]Supply_2023!P232</f>
        <v>0</v>
      </c>
      <c r="M69" s="78">
        <f>[8]Supply_2023!Q232</f>
        <v>0</v>
      </c>
      <c r="N69" s="78">
        <f>[8]Supply_2023!R232</f>
        <v>0</v>
      </c>
      <c r="O69" s="78">
        <f>[8]Supply_2023!S232</f>
        <v>0</v>
      </c>
      <c r="P69" s="78">
        <f>[8]Supply_2023!T232</f>
        <v>0</v>
      </c>
      <c r="Q69" s="78">
        <f>[8]Supply_2023!U232</f>
        <v>0</v>
      </c>
      <c r="R69" s="78">
        <f>[8]Supply_2023!V232</f>
        <v>0</v>
      </c>
      <c r="S69" s="78">
        <f>[8]Supply_2023!W232</f>
        <v>0</v>
      </c>
      <c r="T69" s="78">
        <f>[8]Supply_2023!X232</f>
        <v>0</v>
      </c>
      <c r="U69" s="78">
        <f>[8]Supply_2023!Y232</f>
        <v>0</v>
      </c>
      <c r="V69" s="78">
        <f>[8]Supply_2023!Z232</f>
        <v>0</v>
      </c>
      <c r="W69" s="78">
        <f>[8]Supply_2023!AA232</f>
        <v>0</v>
      </c>
      <c r="X69" s="78">
        <f>[8]Supply_2023!AB232</f>
        <v>0</v>
      </c>
      <c r="Y69" s="78">
        <f>[8]Supply_2023!AC232</f>
        <v>0</v>
      </c>
      <c r="Z69" s="78">
        <f>[8]Supply_2023!AD232</f>
        <v>0</v>
      </c>
      <c r="AA69" s="78">
        <f>[8]Supply_2023!AE232</f>
        <v>0</v>
      </c>
      <c r="AB69" s="78">
        <f>[8]Supply_2023!AF232</f>
        <v>0</v>
      </c>
      <c r="AC69" s="78">
        <f>[8]Supply_2023!AG232</f>
        <v>0</v>
      </c>
      <c r="AD69" s="78">
        <f>[8]Supply_2023!AH232</f>
        <v>0</v>
      </c>
      <c r="AE69" s="78">
        <f>[8]Supply_2023!AI232</f>
        <v>0</v>
      </c>
      <c r="AF69" s="78">
        <f>[8]Supply_2023!AJ232</f>
        <v>55.476366159795589</v>
      </c>
      <c r="AG69" s="78">
        <f>[8]Supply_2023!AK232</f>
        <v>0</v>
      </c>
      <c r="AH69" s="78">
        <f>[8]Supply_2023!AL232</f>
        <v>0</v>
      </c>
      <c r="AI69" s="78">
        <f>[8]Supply_2023!AM232</f>
        <v>0</v>
      </c>
      <c r="AJ69" s="78">
        <f>[8]Supply_2023!AN232</f>
        <v>0</v>
      </c>
      <c r="AK69" s="78">
        <f>[8]Supply_2023!AO232</f>
        <v>0</v>
      </c>
      <c r="AL69" s="78">
        <f>[8]Supply_2023!AP232</f>
        <v>0</v>
      </c>
      <c r="AM69" s="78">
        <f>[8]Supply_2023!AQ232</f>
        <v>19.942997372733995</v>
      </c>
      <c r="AN69" s="78">
        <f>[8]Supply_2023!AR232</f>
        <v>0</v>
      </c>
      <c r="AO69" s="78">
        <f>[8]Supply_2023!AS232</f>
        <v>0</v>
      </c>
      <c r="AP69" s="78">
        <f>[8]Supply_2023!AT232</f>
        <v>0</v>
      </c>
      <c r="AQ69" s="78">
        <f>[8]Supply_2023!AU232</f>
        <v>0</v>
      </c>
      <c r="AR69" s="78">
        <f>[8]Supply_2023!AV232</f>
        <v>0</v>
      </c>
      <c r="AS69" s="78">
        <f>[8]Supply_2023!AW232</f>
        <v>0</v>
      </c>
      <c r="AT69" s="78">
        <f>[8]Supply_2023!AX232</f>
        <v>0</v>
      </c>
      <c r="AU69" s="78">
        <f>[8]Supply_2023!AY232+[8]Supply_2023!AZ232</f>
        <v>0</v>
      </c>
      <c r="AV69" s="78">
        <f>[8]Supply_2023!BA232</f>
        <v>0</v>
      </c>
      <c r="AW69" s="78">
        <f>[8]Supply_2023!BB232</f>
        <v>0</v>
      </c>
      <c r="AX69" s="78">
        <f>[8]Supply_2023!BC232</f>
        <v>0</v>
      </c>
      <c r="AY69" s="78">
        <f>[8]Supply_2023!BD232</f>
        <v>0</v>
      </c>
      <c r="AZ69" s="78">
        <f>[8]Supply_2023!BE232</f>
        <v>0</v>
      </c>
      <c r="BA69" s="78">
        <f>[8]Supply_2023!BF232</f>
        <v>0</v>
      </c>
      <c r="BB69" s="78">
        <f>[8]Supply_2023!BG232</f>
        <v>0</v>
      </c>
      <c r="BC69" s="78">
        <f>[8]Supply_2023!BH232</f>
        <v>0</v>
      </c>
      <c r="BD69" s="78">
        <f>[8]Supply_2023!BI232</f>
        <v>11.754504737914768</v>
      </c>
      <c r="BE69" s="78">
        <f>[8]Supply_2023!BJ232</f>
        <v>4.8415649334467625E-2</v>
      </c>
      <c r="BF69" s="78">
        <f>[8]Supply_2023!BK232</f>
        <v>2.1932557644530606</v>
      </c>
      <c r="BG69" s="78">
        <f>[8]Supply_2023!BL232</f>
        <v>0</v>
      </c>
      <c r="BH69" s="78">
        <f>[8]Supply_2023!BM232</f>
        <v>0</v>
      </c>
      <c r="BI69" s="78">
        <f>[8]Supply_2023!BN232</f>
        <v>0</v>
      </c>
      <c r="BJ69" s="78">
        <f>[8]Supply_2023!BO232</f>
        <v>8202.6441507646177</v>
      </c>
      <c r="BK69" s="78">
        <f>[8]Supply_2023!BP232</f>
        <v>371.82249271451172</v>
      </c>
      <c r="BL69" s="78">
        <f>[8]Supply_2023!BQ232</f>
        <v>0</v>
      </c>
      <c r="BM69" s="78">
        <f>[8]Supply_2023!BR232</f>
        <v>5.9932868909657531</v>
      </c>
      <c r="BN69" s="78">
        <f>[8]Supply_2023!BS232</f>
        <v>0</v>
      </c>
      <c r="BO69" s="78">
        <f>[8]Supply_2023!BT232</f>
        <v>0</v>
      </c>
      <c r="BP69" s="120">
        <f t="shared" si="0"/>
        <v>8674.3293495616799</v>
      </c>
      <c r="BQ69" s="78">
        <f>[8]Supply_2023!BV232</f>
        <v>16388.251372519917</v>
      </c>
      <c r="BR69" s="120">
        <f t="shared" si="1"/>
        <v>25062.580722081599</v>
      </c>
      <c r="BS69" s="78">
        <f>[8]Supply_2023!BY232</f>
        <v>0</v>
      </c>
      <c r="BT69" s="78">
        <f>[8]Supply_2023!BX232</f>
        <v>112.72607131068816</v>
      </c>
      <c r="BU69" s="122">
        <f t="shared" si="2"/>
        <v>25175.306793392287</v>
      </c>
      <c r="BV69" s="83">
        <f>BU69-[8]Supply_2023!BZ232</f>
        <v>0</v>
      </c>
      <c r="BX69" s="83"/>
    </row>
    <row r="70" spans="1:77">
      <c r="A70" s="31" t="s">
        <v>465</v>
      </c>
      <c r="B70" s="21" t="s">
        <v>391</v>
      </c>
      <c r="C70" s="86" t="s">
        <v>162</v>
      </c>
      <c r="D70" s="78">
        <f>[8]Supply_2023!H233</f>
        <v>0</v>
      </c>
      <c r="E70" s="78">
        <f>[8]Supply_2023!I233</f>
        <v>0</v>
      </c>
      <c r="F70" s="78">
        <f>[8]Supply_2023!J233</f>
        <v>0</v>
      </c>
      <c r="G70" s="78">
        <f>[8]Supply_2023!K233</f>
        <v>0</v>
      </c>
      <c r="H70" s="78">
        <f>[8]Supply_2023!L233</f>
        <v>0</v>
      </c>
      <c r="I70" s="78">
        <f>[8]Supply_2023!M233</f>
        <v>0</v>
      </c>
      <c r="J70" s="78">
        <f>[8]Supply_2023!N233</f>
        <v>0</v>
      </c>
      <c r="K70" s="78">
        <f>[8]Supply_2023!O233</f>
        <v>0</v>
      </c>
      <c r="L70" s="78">
        <f>[8]Supply_2023!P233</f>
        <v>0</v>
      </c>
      <c r="M70" s="78">
        <f>[8]Supply_2023!Q233</f>
        <v>0</v>
      </c>
      <c r="N70" s="78">
        <f>[8]Supply_2023!R233</f>
        <v>0</v>
      </c>
      <c r="O70" s="78">
        <f>[8]Supply_2023!S233</f>
        <v>0</v>
      </c>
      <c r="P70" s="78">
        <f>[8]Supply_2023!T233</f>
        <v>0</v>
      </c>
      <c r="Q70" s="78">
        <f>[8]Supply_2023!U233</f>
        <v>0</v>
      </c>
      <c r="R70" s="78">
        <f>[8]Supply_2023!V233</f>
        <v>0</v>
      </c>
      <c r="S70" s="78">
        <f>[8]Supply_2023!W233</f>
        <v>0</v>
      </c>
      <c r="T70" s="78">
        <f>[8]Supply_2023!X233</f>
        <v>0</v>
      </c>
      <c r="U70" s="78">
        <f>[8]Supply_2023!Y233</f>
        <v>0</v>
      </c>
      <c r="V70" s="78">
        <f>[8]Supply_2023!Z233</f>
        <v>0</v>
      </c>
      <c r="W70" s="78">
        <f>[8]Supply_2023!AA233</f>
        <v>0</v>
      </c>
      <c r="X70" s="78">
        <f>[8]Supply_2023!AB233</f>
        <v>0</v>
      </c>
      <c r="Y70" s="78">
        <f>[8]Supply_2023!AC233</f>
        <v>0</v>
      </c>
      <c r="Z70" s="78">
        <f>[8]Supply_2023!AD233</f>
        <v>0</v>
      </c>
      <c r="AA70" s="78">
        <f>[8]Supply_2023!AE233</f>
        <v>0</v>
      </c>
      <c r="AB70" s="78">
        <f>[8]Supply_2023!AF233</f>
        <v>0</v>
      </c>
      <c r="AC70" s="78">
        <f>[8]Supply_2023!AG233</f>
        <v>0</v>
      </c>
      <c r="AD70" s="78">
        <f>[8]Supply_2023!AH233</f>
        <v>0</v>
      </c>
      <c r="AE70" s="78">
        <f>[8]Supply_2023!AI233</f>
        <v>0</v>
      </c>
      <c r="AF70" s="78">
        <f>[8]Supply_2023!AJ233</f>
        <v>0</v>
      </c>
      <c r="AG70" s="78">
        <f>[8]Supply_2023!AK233</f>
        <v>0</v>
      </c>
      <c r="AH70" s="78">
        <f>[8]Supply_2023!AL233</f>
        <v>0</v>
      </c>
      <c r="AI70" s="78">
        <f>[8]Supply_2023!AM233</f>
        <v>0</v>
      </c>
      <c r="AJ70" s="78">
        <f>[8]Supply_2023!AN233</f>
        <v>0</v>
      </c>
      <c r="AK70" s="78">
        <f>[8]Supply_2023!AO233</f>
        <v>0</v>
      </c>
      <c r="AL70" s="78">
        <f>[8]Supply_2023!AP233</f>
        <v>0</v>
      </c>
      <c r="AM70" s="78">
        <f>[8]Supply_2023!AQ233</f>
        <v>0</v>
      </c>
      <c r="AN70" s="78">
        <f>[8]Supply_2023!AR233</f>
        <v>0</v>
      </c>
      <c r="AO70" s="78">
        <f>[8]Supply_2023!AS233</f>
        <v>0</v>
      </c>
      <c r="AP70" s="78">
        <f>[8]Supply_2023!AT233</f>
        <v>0</v>
      </c>
      <c r="AQ70" s="78">
        <f>[8]Supply_2023!AU233</f>
        <v>0</v>
      </c>
      <c r="AR70" s="78">
        <f>[8]Supply_2023!AV233</f>
        <v>0</v>
      </c>
      <c r="AS70" s="78">
        <f>[8]Supply_2023!AW233</f>
        <v>0</v>
      </c>
      <c r="AT70" s="78">
        <f>[8]Supply_2023!AX233</f>
        <v>0</v>
      </c>
      <c r="AU70" s="78">
        <f>[8]Supply_2023!AY233+[8]Supply_2023!AZ233</f>
        <v>0</v>
      </c>
      <c r="AV70" s="78">
        <f>[8]Supply_2023!BA233</f>
        <v>0</v>
      </c>
      <c r="AW70" s="78">
        <f>[8]Supply_2023!BB233</f>
        <v>0</v>
      </c>
      <c r="AX70" s="78">
        <f>[8]Supply_2023!BC233</f>
        <v>0</v>
      </c>
      <c r="AY70" s="78">
        <f>[8]Supply_2023!BD233</f>
        <v>0</v>
      </c>
      <c r="AZ70" s="78">
        <f>[8]Supply_2023!BE233</f>
        <v>0</v>
      </c>
      <c r="BA70" s="78">
        <f>[8]Supply_2023!BF233</f>
        <v>0</v>
      </c>
      <c r="BB70" s="78">
        <f>[8]Supply_2023!BG233</f>
        <v>0</v>
      </c>
      <c r="BC70" s="78">
        <f>[8]Supply_2023!BH233</f>
        <v>0</v>
      </c>
      <c r="BD70" s="78">
        <f>[8]Supply_2023!BI233</f>
        <v>0</v>
      </c>
      <c r="BE70" s="78">
        <f>[8]Supply_2023!BJ233</f>
        <v>17.406100887959465</v>
      </c>
      <c r="BF70" s="78">
        <f>[8]Supply_2023!BK233</f>
        <v>0</v>
      </c>
      <c r="BG70" s="78">
        <f>[8]Supply_2023!BL233</f>
        <v>0</v>
      </c>
      <c r="BH70" s="78">
        <f>[8]Supply_2023!BM233</f>
        <v>0</v>
      </c>
      <c r="BI70" s="78">
        <f>[8]Supply_2023!BN233</f>
        <v>0</v>
      </c>
      <c r="BJ70" s="78">
        <f>[8]Supply_2023!BO233</f>
        <v>0</v>
      </c>
      <c r="BK70" s="78">
        <f>[8]Supply_2023!BP233</f>
        <v>10787.734977472488</v>
      </c>
      <c r="BL70" s="78">
        <f>[8]Supply_2023!BQ233</f>
        <v>0</v>
      </c>
      <c r="BM70" s="78">
        <f>[8]Supply_2023!BR233</f>
        <v>0</v>
      </c>
      <c r="BN70" s="78">
        <f>[8]Supply_2023!BS233</f>
        <v>0</v>
      </c>
      <c r="BO70" s="78">
        <f>[8]Supply_2023!BT233</f>
        <v>0</v>
      </c>
      <c r="BP70" s="120">
        <f t="shared" si="0"/>
        <v>10805.141078360448</v>
      </c>
      <c r="BQ70" s="78">
        <f>[8]Supply_2023!BV233</f>
        <v>0</v>
      </c>
      <c r="BR70" s="120">
        <f t="shared" si="1"/>
        <v>10805.141078360448</v>
      </c>
      <c r="BS70" s="78">
        <f>[8]Supply_2023!BY233</f>
        <v>0</v>
      </c>
      <c r="BT70" s="78">
        <f>[8]Supply_2023!BX233</f>
        <v>17.878001344077656</v>
      </c>
      <c r="BU70" s="122">
        <f t="shared" si="2"/>
        <v>10823.019079704525</v>
      </c>
      <c r="BV70" s="83">
        <f>BU70-[8]Supply_2023!BZ233</f>
        <v>0</v>
      </c>
      <c r="BX70" s="83"/>
    </row>
    <row r="71" spans="1:77">
      <c r="A71" s="31" t="s">
        <v>466</v>
      </c>
      <c r="B71" s="21" t="s">
        <v>392</v>
      </c>
      <c r="C71" s="86" t="s">
        <v>163</v>
      </c>
      <c r="D71" s="78">
        <f>[8]Supply_2023!H234</f>
        <v>0</v>
      </c>
      <c r="E71" s="78">
        <f>[8]Supply_2023!I234</f>
        <v>0</v>
      </c>
      <c r="F71" s="78">
        <f>[8]Supply_2023!J234</f>
        <v>0</v>
      </c>
      <c r="G71" s="78">
        <f>[8]Supply_2023!K234</f>
        <v>0</v>
      </c>
      <c r="H71" s="78">
        <f>[8]Supply_2023!L234</f>
        <v>0</v>
      </c>
      <c r="I71" s="78">
        <f>[8]Supply_2023!M234</f>
        <v>173.67089618625559</v>
      </c>
      <c r="J71" s="78">
        <f>[8]Supply_2023!N234</f>
        <v>1.5158881380428963</v>
      </c>
      <c r="K71" s="78">
        <f>[8]Supply_2023!O234</f>
        <v>0</v>
      </c>
      <c r="L71" s="78">
        <f>[8]Supply_2023!P234</f>
        <v>0</v>
      </c>
      <c r="M71" s="78">
        <f>[8]Supply_2023!Q234</f>
        <v>0</v>
      </c>
      <c r="N71" s="78">
        <f>[8]Supply_2023!R234</f>
        <v>0</v>
      </c>
      <c r="O71" s="78">
        <f>[8]Supply_2023!S234</f>
        <v>0</v>
      </c>
      <c r="P71" s="78">
        <f>[8]Supply_2023!T234</f>
        <v>0</v>
      </c>
      <c r="Q71" s="78">
        <f>[8]Supply_2023!U234</f>
        <v>0</v>
      </c>
      <c r="R71" s="78">
        <f>[8]Supply_2023!V234</f>
        <v>0</v>
      </c>
      <c r="S71" s="78">
        <f>[8]Supply_2023!W234</f>
        <v>0</v>
      </c>
      <c r="T71" s="78">
        <f>[8]Supply_2023!X234</f>
        <v>0</v>
      </c>
      <c r="U71" s="78">
        <f>[8]Supply_2023!Y234</f>
        <v>0</v>
      </c>
      <c r="V71" s="78">
        <f>[8]Supply_2023!Z234</f>
        <v>0</v>
      </c>
      <c r="W71" s="78">
        <f>[8]Supply_2023!AA234</f>
        <v>0</v>
      </c>
      <c r="X71" s="78">
        <f>[8]Supply_2023!AB234</f>
        <v>0</v>
      </c>
      <c r="Y71" s="78">
        <f>[8]Supply_2023!AC234</f>
        <v>0</v>
      </c>
      <c r="Z71" s="78">
        <f>[8]Supply_2023!AD234</f>
        <v>0</v>
      </c>
      <c r="AA71" s="78">
        <f>[8]Supply_2023!AE234</f>
        <v>0</v>
      </c>
      <c r="AB71" s="78">
        <f>[8]Supply_2023!AF234</f>
        <v>0</v>
      </c>
      <c r="AC71" s="78">
        <f>[8]Supply_2023!AG234</f>
        <v>0</v>
      </c>
      <c r="AD71" s="78">
        <f>[8]Supply_2023!AH234</f>
        <v>0</v>
      </c>
      <c r="AE71" s="78">
        <f>[8]Supply_2023!AI234</f>
        <v>0</v>
      </c>
      <c r="AF71" s="78">
        <f>[8]Supply_2023!AJ234</f>
        <v>156.76599020146173</v>
      </c>
      <c r="AG71" s="78">
        <f>[8]Supply_2023!AK234</f>
        <v>175.39323042853448</v>
      </c>
      <c r="AH71" s="78">
        <f>[8]Supply_2023!AL234</f>
        <v>0</v>
      </c>
      <c r="AI71" s="78">
        <f>[8]Supply_2023!AM234</f>
        <v>0</v>
      </c>
      <c r="AJ71" s="78">
        <f>[8]Supply_2023!AN234</f>
        <v>0</v>
      </c>
      <c r="AK71" s="78">
        <f>[8]Supply_2023!AO234</f>
        <v>0</v>
      </c>
      <c r="AL71" s="78">
        <f>[8]Supply_2023!AP234</f>
        <v>0</v>
      </c>
      <c r="AM71" s="78">
        <f>[8]Supply_2023!AQ234</f>
        <v>76.409041056161698</v>
      </c>
      <c r="AN71" s="78">
        <f>[8]Supply_2023!AR234</f>
        <v>5.1073027537375211</v>
      </c>
      <c r="AO71" s="78">
        <f>[8]Supply_2023!AS234</f>
        <v>0</v>
      </c>
      <c r="AP71" s="78">
        <f>[8]Supply_2023!AT234</f>
        <v>0</v>
      </c>
      <c r="AQ71" s="78">
        <f>[8]Supply_2023!AU234</f>
        <v>0</v>
      </c>
      <c r="AR71" s="78">
        <f>[8]Supply_2023!AV234</f>
        <v>0</v>
      </c>
      <c r="AS71" s="78">
        <f>[8]Supply_2023!AW234</f>
        <v>0</v>
      </c>
      <c r="AT71" s="78">
        <f>[8]Supply_2023!AX234</f>
        <v>0</v>
      </c>
      <c r="AU71" s="78">
        <f>[8]Supply_2023!AY234+[8]Supply_2023!AZ234</f>
        <v>3.2660975266894052</v>
      </c>
      <c r="AV71" s="78">
        <f>[8]Supply_2023!BA234</f>
        <v>0</v>
      </c>
      <c r="AW71" s="78">
        <f>[8]Supply_2023!BB234</f>
        <v>0</v>
      </c>
      <c r="AX71" s="78">
        <f>[8]Supply_2023!BC234</f>
        <v>0</v>
      </c>
      <c r="AY71" s="78">
        <f>[8]Supply_2023!BD234</f>
        <v>0</v>
      </c>
      <c r="AZ71" s="78">
        <f>[8]Supply_2023!BE234</f>
        <v>0</v>
      </c>
      <c r="BA71" s="78">
        <f>[8]Supply_2023!BF234</f>
        <v>0</v>
      </c>
      <c r="BB71" s="78">
        <f>[8]Supply_2023!BG234</f>
        <v>0</v>
      </c>
      <c r="BC71" s="78">
        <f>[8]Supply_2023!BH234</f>
        <v>0</v>
      </c>
      <c r="BD71" s="78">
        <f>[8]Supply_2023!BI234</f>
        <v>0</v>
      </c>
      <c r="BE71" s="78">
        <f>[8]Supply_2023!BJ234</f>
        <v>0</v>
      </c>
      <c r="BF71" s="78">
        <f>[8]Supply_2023!BK234</f>
        <v>0</v>
      </c>
      <c r="BG71" s="78">
        <f>[8]Supply_2023!BL234</f>
        <v>0</v>
      </c>
      <c r="BH71" s="78">
        <f>[8]Supply_2023!BM234</f>
        <v>0</v>
      </c>
      <c r="BI71" s="78">
        <f>[8]Supply_2023!BN234</f>
        <v>6.3740279822750379E-2</v>
      </c>
      <c r="BJ71" s="78">
        <f>[8]Supply_2023!BO234</f>
        <v>0</v>
      </c>
      <c r="BK71" s="78">
        <f>[8]Supply_2023!BP234</f>
        <v>0</v>
      </c>
      <c r="BL71" s="78">
        <f>[8]Supply_2023!BQ234</f>
        <v>9197.4408667888965</v>
      </c>
      <c r="BM71" s="78">
        <f>[8]Supply_2023!BR234</f>
        <v>6.0312212282185484</v>
      </c>
      <c r="BN71" s="78">
        <f>[8]Supply_2023!BS234</f>
        <v>0</v>
      </c>
      <c r="BO71" s="78">
        <f>[8]Supply_2023!BT234</f>
        <v>0</v>
      </c>
      <c r="BP71" s="120">
        <f t="shared" si="0"/>
        <v>9795.6642745878216</v>
      </c>
      <c r="BQ71" s="78">
        <f>[8]Supply_2023!BV234</f>
        <v>0</v>
      </c>
      <c r="BR71" s="120">
        <f t="shared" si="1"/>
        <v>9795.6642745878216</v>
      </c>
      <c r="BS71" s="78">
        <f>[8]Supply_2023!BY234</f>
        <v>0</v>
      </c>
      <c r="BT71" s="78">
        <f>[8]Supply_2023!BX234</f>
        <v>91.579603832572602</v>
      </c>
      <c r="BU71" s="122">
        <f t="shared" si="2"/>
        <v>9887.243878420395</v>
      </c>
      <c r="BV71" s="83">
        <f>BU71-[8]Supply_2023!BZ234</f>
        <v>0</v>
      </c>
      <c r="BX71" s="83"/>
    </row>
    <row r="72" spans="1:77">
      <c r="A72" s="31" t="s">
        <v>467</v>
      </c>
      <c r="B72" s="21" t="s">
        <v>352</v>
      </c>
      <c r="C72" s="86" t="s">
        <v>164</v>
      </c>
      <c r="D72" s="78">
        <f>[8]Supply_2023!H235</f>
        <v>0</v>
      </c>
      <c r="E72" s="78">
        <f>[8]Supply_2023!I235</f>
        <v>0</v>
      </c>
      <c r="F72" s="78">
        <f>[8]Supply_2023!J235</f>
        <v>0</v>
      </c>
      <c r="G72" s="78">
        <f>[8]Supply_2023!K235</f>
        <v>4.4872378541440883</v>
      </c>
      <c r="H72" s="78">
        <f>[8]Supply_2023!L235</f>
        <v>0</v>
      </c>
      <c r="I72" s="78">
        <f>[8]Supply_2023!M235</f>
        <v>0</v>
      </c>
      <c r="J72" s="78">
        <f>[8]Supply_2023!N235</f>
        <v>0</v>
      </c>
      <c r="K72" s="78">
        <f>[8]Supply_2023!O235</f>
        <v>0</v>
      </c>
      <c r="L72" s="78">
        <f>[8]Supply_2023!P235</f>
        <v>0</v>
      </c>
      <c r="M72" s="78">
        <f>[8]Supply_2023!Q235</f>
        <v>0</v>
      </c>
      <c r="N72" s="78">
        <f>[8]Supply_2023!R235</f>
        <v>0</v>
      </c>
      <c r="O72" s="78">
        <f>[8]Supply_2023!S235</f>
        <v>0</v>
      </c>
      <c r="P72" s="78">
        <f>[8]Supply_2023!T235</f>
        <v>0</v>
      </c>
      <c r="Q72" s="78">
        <f>[8]Supply_2023!U235</f>
        <v>43.324233450068995</v>
      </c>
      <c r="R72" s="78">
        <f>[8]Supply_2023!V235</f>
        <v>0</v>
      </c>
      <c r="S72" s="78">
        <f>[8]Supply_2023!W235</f>
        <v>0</v>
      </c>
      <c r="T72" s="78">
        <f>[8]Supply_2023!X235</f>
        <v>0</v>
      </c>
      <c r="U72" s="78">
        <f>[8]Supply_2023!Y235</f>
        <v>0</v>
      </c>
      <c r="V72" s="78">
        <f>[8]Supply_2023!Z235</f>
        <v>0</v>
      </c>
      <c r="W72" s="78">
        <f>[8]Supply_2023!AA235</f>
        <v>0</v>
      </c>
      <c r="X72" s="78">
        <f>[8]Supply_2023!AB235</f>
        <v>0</v>
      </c>
      <c r="Y72" s="78">
        <f>[8]Supply_2023!AC235</f>
        <v>0</v>
      </c>
      <c r="Z72" s="78">
        <f>[8]Supply_2023!AD235</f>
        <v>0</v>
      </c>
      <c r="AA72" s="78">
        <f>[8]Supply_2023!AE235</f>
        <v>0</v>
      </c>
      <c r="AB72" s="78">
        <f>[8]Supply_2023!AF235</f>
        <v>0</v>
      </c>
      <c r="AC72" s="78">
        <f>[8]Supply_2023!AG235</f>
        <v>19.646547562951049</v>
      </c>
      <c r="AD72" s="78">
        <f>[8]Supply_2023!AH235</f>
        <v>19.349915771161029</v>
      </c>
      <c r="AE72" s="78">
        <f>[8]Supply_2023!AI235</f>
        <v>0</v>
      </c>
      <c r="AF72" s="78">
        <f>[8]Supply_2023!AJ235</f>
        <v>0.35935114237790888</v>
      </c>
      <c r="AG72" s="78">
        <f>[8]Supply_2023!AK235</f>
        <v>30.04690785881224</v>
      </c>
      <c r="AH72" s="78">
        <f>[8]Supply_2023!AL235</f>
        <v>0</v>
      </c>
      <c r="AI72" s="78">
        <f>[8]Supply_2023!AM235</f>
        <v>0</v>
      </c>
      <c r="AJ72" s="78">
        <f>[8]Supply_2023!AN235</f>
        <v>0</v>
      </c>
      <c r="AK72" s="78">
        <f>[8]Supply_2023!AO235</f>
        <v>0</v>
      </c>
      <c r="AL72" s="78">
        <f>[8]Supply_2023!AP235</f>
        <v>0</v>
      </c>
      <c r="AM72" s="78">
        <f>[8]Supply_2023!AQ235</f>
        <v>329.89029945158876</v>
      </c>
      <c r="AN72" s="78">
        <f>[8]Supply_2023!AR235</f>
        <v>0</v>
      </c>
      <c r="AO72" s="78">
        <f>[8]Supply_2023!AS235</f>
        <v>20.425736989387172</v>
      </c>
      <c r="AP72" s="78">
        <f>[8]Supply_2023!AT235</f>
        <v>0</v>
      </c>
      <c r="AQ72" s="78">
        <f>[8]Supply_2023!AU235</f>
        <v>0</v>
      </c>
      <c r="AR72" s="78">
        <f>[8]Supply_2023!AV235</f>
        <v>0</v>
      </c>
      <c r="AS72" s="78">
        <f>[8]Supply_2023!AW235</f>
        <v>0</v>
      </c>
      <c r="AT72" s="78">
        <f>[8]Supply_2023!AX235</f>
        <v>0</v>
      </c>
      <c r="AU72" s="78">
        <f>[8]Supply_2023!AY235+[8]Supply_2023!AZ235</f>
        <v>3.3808680770614581</v>
      </c>
      <c r="AV72" s="78">
        <f>[8]Supply_2023!BA235</f>
        <v>0</v>
      </c>
      <c r="AW72" s="78">
        <f>[8]Supply_2023!BB235</f>
        <v>0</v>
      </c>
      <c r="AX72" s="78">
        <f>[8]Supply_2023!BC235</f>
        <v>0</v>
      </c>
      <c r="AY72" s="78">
        <f>[8]Supply_2023!BD235</f>
        <v>9.3654122238011137</v>
      </c>
      <c r="AZ72" s="78">
        <f>[8]Supply_2023!BE235</f>
        <v>0</v>
      </c>
      <c r="BA72" s="78">
        <f>[8]Supply_2023!BF235</f>
        <v>0</v>
      </c>
      <c r="BB72" s="78">
        <f>[8]Supply_2023!BG235</f>
        <v>0</v>
      </c>
      <c r="BC72" s="78">
        <f>[8]Supply_2023!BH235</f>
        <v>127.11797148432495</v>
      </c>
      <c r="BD72" s="78">
        <f>[8]Supply_2023!BI235</f>
        <v>0</v>
      </c>
      <c r="BE72" s="78">
        <f>[8]Supply_2023!BJ235</f>
        <v>9.1718433518865616</v>
      </c>
      <c r="BF72" s="78">
        <f>[8]Supply_2023!BK235</f>
        <v>0</v>
      </c>
      <c r="BG72" s="78">
        <f>[8]Supply_2023!BL235</f>
        <v>37.411166524501937</v>
      </c>
      <c r="BH72" s="78">
        <f>[8]Supply_2023!BM235</f>
        <v>2.5776553256437751</v>
      </c>
      <c r="BI72" s="78">
        <f>[8]Supply_2023!BN235</f>
        <v>9.5048005500395423</v>
      </c>
      <c r="BJ72" s="78">
        <f>[8]Supply_2023!BO235</f>
        <v>0</v>
      </c>
      <c r="BK72" s="78">
        <f>[8]Supply_2023!BP235</f>
        <v>0</v>
      </c>
      <c r="BL72" s="78">
        <f>[8]Supply_2023!BQ235</f>
        <v>4.7503371425400465</v>
      </c>
      <c r="BM72" s="78">
        <f>[8]Supply_2023!BR235</f>
        <v>12459.408182638686</v>
      </c>
      <c r="BN72" s="78">
        <f>[8]Supply_2023!BS235</f>
        <v>0</v>
      </c>
      <c r="BO72" s="78">
        <f>[8]Supply_2023!BT235</f>
        <v>0</v>
      </c>
      <c r="BP72" s="120">
        <f t="shared" si="0"/>
        <v>13130.218467398978</v>
      </c>
      <c r="BQ72" s="78">
        <f>[8]Supply_2023!BV235</f>
        <v>32630.636213131042</v>
      </c>
      <c r="BR72" s="120">
        <f t="shared" si="1"/>
        <v>45760.854680530021</v>
      </c>
      <c r="BS72" s="78">
        <f>[8]Supply_2023!BY235</f>
        <v>0</v>
      </c>
      <c r="BT72" s="78">
        <f>[8]Supply_2023!BX235</f>
        <v>109.6063890554331</v>
      </c>
      <c r="BU72" s="122">
        <f t="shared" si="2"/>
        <v>45870.461069585457</v>
      </c>
      <c r="BV72" s="83">
        <f>BU72-[8]Supply_2023!BZ235</f>
        <v>0</v>
      </c>
      <c r="BX72" s="83"/>
    </row>
    <row r="73" spans="1:77">
      <c r="A73" s="31" t="s">
        <v>468</v>
      </c>
      <c r="B73" s="21" t="s">
        <v>393</v>
      </c>
      <c r="C73" s="86" t="s">
        <v>165</v>
      </c>
      <c r="D73" s="78">
        <f>[8]Supply_2023!H236</f>
        <v>0</v>
      </c>
      <c r="E73" s="78">
        <f>[8]Supply_2023!I236</f>
        <v>0</v>
      </c>
      <c r="F73" s="78">
        <f>[8]Supply_2023!J236</f>
        <v>0</v>
      </c>
      <c r="G73" s="78">
        <f>[8]Supply_2023!K236</f>
        <v>0</v>
      </c>
      <c r="H73" s="78">
        <f>[8]Supply_2023!L236</f>
        <v>0</v>
      </c>
      <c r="I73" s="78">
        <f>[8]Supply_2023!M236</f>
        <v>0</v>
      </c>
      <c r="J73" s="78">
        <f>[8]Supply_2023!N236</f>
        <v>0</v>
      </c>
      <c r="K73" s="78">
        <f>[8]Supply_2023!O236</f>
        <v>0</v>
      </c>
      <c r="L73" s="78">
        <f>[8]Supply_2023!P236</f>
        <v>0</v>
      </c>
      <c r="M73" s="78">
        <f>[8]Supply_2023!Q236</f>
        <v>0</v>
      </c>
      <c r="N73" s="78">
        <f>[8]Supply_2023!R236</f>
        <v>0</v>
      </c>
      <c r="O73" s="78">
        <f>[8]Supply_2023!S236</f>
        <v>0</v>
      </c>
      <c r="P73" s="78">
        <f>[8]Supply_2023!T236</f>
        <v>0</v>
      </c>
      <c r="Q73" s="78">
        <f>[8]Supply_2023!U236</f>
        <v>0</v>
      </c>
      <c r="R73" s="78">
        <f>[8]Supply_2023!V236</f>
        <v>0</v>
      </c>
      <c r="S73" s="78">
        <f>[8]Supply_2023!W236</f>
        <v>0</v>
      </c>
      <c r="T73" s="78">
        <f>[8]Supply_2023!X236</f>
        <v>0</v>
      </c>
      <c r="U73" s="78">
        <f>[8]Supply_2023!Y236</f>
        <v>0</v>
      </c>
      <c r="V73" s="78">
        <f>[8]Supply_2023!Z236</f>
        <v>0</v>
      </c>
      <c r="W73" s="78">
        <f>[8]Supply_2023!AA236</f>
        <v>0</v>
      </c>
      <c r="X73" s="78">
        <f>[8]Supply_2023!AB236</f>
        <v>0</v>
      </c>
      <c r="Y73" s="78">
        <f>[8]Supply_2023!AC236</f>
        <v>0</v>
      </c>
      <c r="Z73" s="78">
        <f>[8]Supply_2023!AD236</f>
        <v>0</v>
      </c>
      <c r="AA73" s="78">
        <f>[8]Supply_2023!AE236</f>
        <v>0</v>
      </c>
      <c r="AB73" s="78">
        <f>[8]Supply_2023!AF236</f>
        <v>0</v>
      </c>
      <c r="AC73" s="78">
        <f>[8]Supply_2023!AG236</f>
        <v>0</v>
      </c>
      <c r="AD73" s="78">
        <f>[8]Supply_2023!AH236</f>
        <v>0</v>
      </c>
      <c r="AE73" s="78">
        <f>[8]Supply_2023!AI236</f>
        <v>0</v>
      </c>
      <c r="AF73" s="78">
        <f>[8]Supply_2023!AJ236</f>
        <v>0</v>
      </c>
      <c r="AG73" s="78">
        <f>[8]Supply_2023!AK236</f>
        <v>0</v>
      </c>
      <c r="AH73" s="78">
        <f>[8]Supply_2023!AL236</f>
        <v>0</v>
      </c>
      <c r="AI73" s="78">
        <f>[8]Supply_2023!AM236</f>
        <v>0</v>
      </c>
      <c r="AJ73" s="78">
        <f>[8]Supply_2023!AN236</f>
        <v>0</v>
      </c>
      <c r="AK73" s="78">
        <f>[8]Supply_2023!AO236</f>
        <v>0</v>
      </c>
      <c r="AL73" s="78">
        <f>[8]Supply_2023!AP236</f>
        <v>0</v>
      </c>
      <c r="AM73" s="78">
        <f>[8]Supply_2023!AQ236</f>
        <v>0</v>
      </c>
      <c r="AN73" s="78">
        <f>[8]Supply_2023!AR236</f>
        <v>0</v>
      </c>
      <c r="AO73" s="78">
        <f>[8]Supply_2023!AS236</f>
        <v>0</v>
      </c>
      <c r="AP73" s="78">
        <f>[8]Supply_2023!AT236</f>
        <v>0</v>
      </c>
      <c r="AQ73" s="78">
        <f>[8]Supply_2023!AU236</f>
        <v>0</v>
      </c>
      <c r="AR73" s="78">
        <f>[8]Supply_2023!AV236</f>
        <v>0</v>
      </c>
      <c r="AS73" s="78">
        <f>[8]Supply_2023!AW236</f>
        <v>0</v>
      </c>
      <c r="AT73" s="78">
        <f>[8]Supply_2023!AX236</f>
        <v>0</v>
      </c>
      <c r="AU73" s="78">
        <f>[8]Supply_2023!AY236+[8]Supply_2023!AZ236</f>
        <v>0</v>
      </c>
      <c r="AV73" s="78">
        <f>[8]Supply_2023!BA236</f>
        <v>0</v>
      </c>
      <c r="AW73" s="78">
        <f>[8]Supply_2023!BB236</f>
        <v>0</v>
      </c>
      <c r="AX73" s="78">
        <f>[8]Supply_2023!BC236</f>
        <v>0</v>
      </c>
      <c r="AY73" s="78">
        <f>[8]Supply_2023!BD236</f>
        <v>0</v>
      </c>
      <c r="AZ73" s="78">
        <f>[8]Supply_2023!BE236</f>
        <v>0</v>
      </c>
      <c r="BA73" s="78">
        <f>[8]Supply_2023!BF236</f>
        <v>0</v>
      </c>
      <c r="BB73" s="78">
        <f>[8]Supply_2023!BG236</f>
        <v>0</v>
      </c>
      <c r="BC73" s="78">
        <f>[8]Supply_2023!BH236</f>
        <v>7.0472573055264442</v>
      </c>
      <c r="BD73" s="78">
        <f>[8]Supply_2023!BI236</f>
        <v>0</v>
      </c>
      <c r="BE73" s="78">
        <f>[8]Supply_2023!BJ236</f>
        <v>0</v>
      </c>
      <c r="BF73" s="78">
        <f>[8]Supply_2023!BK236</f>
        <v>0</v>
      </c>
      <c r="BG73" s="78">
        <f>[8]Supply_2023!BL236</f>
        <v>0</v>
      </c>
      <c r="BH73" s="78">
        <f>[8]Supply_2023!BM236</f>
        <v>0</v>
      </c>
      <c r="BI73" s="78">
        <f>[8]Supply_2023!BN236</f>
        <v>0</v>
      </c>
      <c r="BJ73" s="78">
        <f>[8]Supply_2023!BO236</f>
        <v>0</v>
      </c>
      <c r="BK73" s="78">
        <f>[8]Supply_2023!BP236</f>
        <v>0</v>
      </c>
      <c r="BL73" s="78">
        <f>[8]Supply_2023!BQ236</f>
        <v>0</v>
      </c>
      <c r="BM73" s="78">
        <f>[8]Supply_2023!BR236</f>
        <v>0</v>
      </c>
      <c r="BN73" s="78">
        <f>[8]Supply_2023!BS236</f>
        <v>219.22157014332794</v>
      </c>
      <c r="BO73" s="78">
        <f>[8]Supply_2023!BT236</f>
        <v>0</v>
      </c>
      <c r="BP73" s="120">
        <f t="shared" si="0"/>
        <v>226.26882744885438</v>
      </c>
      <c r="BQ73" s="78">
        <f>[8]Supply_2023!BV236</f>
        <v>1.0685299902278891</v>
      </c>
      <c r="BR73" s="120">
        <f t="shared" si="1"/>
        <v>227.33735743908227</v>
      </c>
      <c r="BS73" s="78">
        <f>[8]Supply_2023!BY236</f>
        <v>0.24475728049096401</v>
      </c>
      <c r="BT73" s="78">
        <f>[8]Supply_2023!BX236</f>
        <v>0</v>
      </c>
      <c r="BU73" s="122">
        <f t="shared" si="2"/>
        <v>227.58211471957324</v>
      </c>
      <c r="BV73" s="83">
        <f>BU73-[8]Supply_2023!BZ236</f>
        <v>0</v>
      </c>
      <c r="BX73" s="83"/>
    </row>
    <row r="74" spans="1:77">
      <c r="A74" s="31" t="s">
        <v>469</v>
      </c>
      <c r="B74" s="102" t="s">
        <v>394</v>
      </c>
      <c r="C74" s="103" t="s">
        <v>166</v>
      </c>
      <c r="D74" s="78">
        <f>[8]Supply_2023!H237</f>
        <v>0</v>
      </c>
      <c r="E74" s="78">
        <f>[8]Supply_2023!I237</f>
        <v>0</v>
      </c>
      <c r="F74" s="78">
        <f>[8]Supply_2023!J237</f>
        <v>0</v>
      </c>
      <c r="G74" s="78">
        <f>[8]Supply_2023!K237</f>
        <v>0</v>
      </c>
      <c r="H74" s="78">
        <f>[8]Supply_2023!L237</f>
        <v>0</v>
      </c>
      <c r="I74" s="78">
        <f>[8]Supply_2023!M237</f>
        <v>0</v>
      </c>
      <c r="J74" s="78">
        <f>[8]Supply_2023!N237</f>
        <v>0</v>
      </c>
      <c r="K74" s="78">
        <f>[8]Supply_2023!O237</f>
        <v>0</v>
      </c>
      <c r="L74" s="78">
        <f>[8]Supply_2023!P237</f>
        <v>0</v>
      </c>
      <c r="M74" s="78">
        <f>[8]Supply_2023!Q237</f>
        <v>0</v>
      </c>
      <c r="N74" s="78">
        <f>[8]Supply_2023!R237</f>
        <v>0</v>
      </c>
      <c r="O74" s="78">
        <f>[8]Supply_2023!S237</f>
        <v>0</v>
      </c>
      <c r="P74" s="78">
        <f>[8]Supply_2023!T237</f>
        <v>0</v>
      </c>
      <c r="Q74" s="78">
        <f>[8]Supply_2023!U237</f>
        <v>0</v>
      </c>
      <c r="R74" s="78">
        <f>[8]Supply_2023!V237</f>
        <v>0</v>
      </c>
      <c r="S74" s="78">
        <f>[8]Supply_2023!W237</f>
        <v>0</v>
      </c>
      <c r="T74" s="78">
        <f>[8]Supply_2023!X237</f>
        <v>0</v>
      </c>
      <c r="U74" s="78">
        <f>[8]Supply_2023!Y237</f>
        <v>0</v>
      </c>
      <c r="V74" s="78">
        <f>[8]Supply_2023!Z237</f>
        <v>0</v>
      </c>
      <c r="W74" s="78">
        <f>[8]Supply_2023!AA237</f>
        <v>0</v>
      </c>
      <c r="X74" s="78">
        <f>[8]Supply_2023!AB237</f>
        <v>0</v>
      </c>
      <c r="Y74" s="78">
        <f>[8]Supply_2023!AC237</f>
        <v>0</v>
      </c>
      <c r="Z74" s="78">
        <f>[8]Supply_2023!AD237</f>
        <v>0</v>
      </c>
      <c r="AA74" s="78">
        <f>[8]Supply_2023!AE237</f>
        <v>0</v>
      </c>
      <c r="AB74" s="78">
        <f>[8]Supply_2023!AF237</f>
        <v>0</v>
      </c>
      <c r="AC74" s="78">
        <f>[8]Supply_2023!AG237</f>
        <v>0</v>
      </c>
      <c r="AD74" s="78">
        <f>[8]Supply_2023!AH237</f>
        <v>0</v>
      </c>
      <c r="AE74" s="78">
        <f>[8]Supply_2023!AI237</f>
        <v>0</v>
      </c>
      <c r="AF74" s="78">
        <f>[8]Supply_2023!AJ237</f>
        <v>0</v>
      </c>
      <c r="AG74" s="78">
        <f>[8]Supply_2023!AK237</f>
        <v>0</v>
      </c>
      <c r="AH74" s="78">
        <f>[8]Supply_2023!AL237</f>
        <v>0</v>
      </c>
      <c r="AI74" s="78">
        <f>[8]Supply_2023!AM237</f>
        <v>0</v>
      </c>
      <c r="AJ74" s="78">
        <f>[8]Supply_2023!AN237</f>
        <v>0</v>
      </c>
      <c r="AK74" s="78">
        <f>[8]Supply_2023!AO237</f>
        <v>0</v>
      </c>
      <c r="AL74" s="78">
        <f>[8]Supply_2023!AP237</f>
        <v>0</v>
      </c>
      <c r="AM74" s="78">
        <f>[8]Supply_2023!AQ237</f>
        <v>0</v>
      </c>
      <c r="AN74" s="78">
        <f>[8]Supply_2023!AR237</f>
        <v>0</v>
      </c>
      <c r="AO74" s="78">
        <f>[8]Supply_2023!AS237</f>
        <v>0</v>
      </c>
      <c r="AP74" s="78">
        <f>[8]Supply_2023!AT237</f>
        <v>0</v>
      </c>
      <c r="AQ74" s="78">
        <f>[8]Supply_2023!AU237</f>
        <v>0</v>
      </c>
      <c r="AR74" s="78">
        <f>[8]Supply_2023!AV237</f>
        <v>0</v>
      </c>
      <c r="AS74" s="78">
        <f>[8]Supply_2023!AW237</f>
        <v>0</v>
      </c>
      <c r="AT74" s="78">
        <f>[8]Supply_2023!AX237</f>
        <v>0</v>
      </c>
      <c r="AU74" s="78">
        <f>[8]Supply_2023!AY237+[8]Supply_2023!AZ237</f>
        <v>0</v>
      </c>
      <c r="AV74" s="78">
        <f>[8]Supply_2023!BA237</f>
        <v>0</v>
      </c>
      <c r="AW74" s="78">
        <f>[8]Supply_2023!BB237</f>
        <v>0</v>
      </c>
      <c r="AX74" s="78">
        <f>[8]Supply_2023!BC237</f>
        <v>0</v>
      </c>
      <c r="AY74" s="78">
        <f>[8]Supply_2023!BD237</f>
        <v>0</v>
      </c>
      <c r="AZ74" s="78">
        <f>[8]Supply_2023!BE237</f>
        <v>0</v>
      </c>
      <c r="BA74" s="78">
        <f>[8]Supply_2023!BF237</f>
        <v>0</v>
      </c>
      <c r="BB74" s="78">
        <f>[8]Supply_2023!BG237</f>
        <v>0</v>
      </c>
      <c r="BC74" s="78">
        <f>[8]Supply_2023!BH237</f>
        <v>0</v>
      </c>
      <c r="BD74" s="78">
        <f>[8]Supply_2023!BI237</f>
        <v>0</v>
      </c>
      <c r="BE74" s="78">
        <f>[8]Supply_2023!BJ237</f>
        <v>0</v>
      </c>
      <c r="BF74" s="78">
        <f>[8]Supply_2023!BK237</f>
        <v>0</v>
      </c>
      <c r="BG74" s="78">
        <f>[8]Supply_2023!BL237</f>
        <v>0</v>
      </c>
      <c r="BH74" s="78">
        <f>[8]Supply_2023!BM237</f>
        <v>0</v>
      </c>
      <c r="BI74" s="78">
        <f>[8]Supply_2023!BN237</f>
        <v>0</v>
      </c>
      <c r="BJ74" s="78">
        <f>[8]Supply_2023!BO237</f>
        <v>0</v>
      </c>
      <c r="BK74" s="78">
        <f>[8]Supply_2023!BP237</f>
        <v>0</v>
      </c>
      <c r="BL74" s="78">
        <f>[8]Supply_2023!BQ237</f>
        <v>0</v>
      </c>
      <c r="BM74" s="78">
        <f>[8]Supply_2023!BR237</f>
        <v>0</v>
      </c>
      <c r="BN74" s="78">
        <f>[8]Supply_2023!BS237</f>
        <v>0</v>
      </c>
      <c r="BO74" s="78">
        <f>[8]Supply_2023!BT237</f>
        <v>0</v>
      </c>
      <c r="BP74" s="120">
        <f t="shared" si="0"/>
        <v>0</v>
      </c>
      <c r="BQ74" s="134">
        <f>[8]Supply_2023!BV237</f>
        <v>0</v>
      </c>
      <c r="BR74" s="120">
        <f t="shared" si="1"/>
        <v>0</v>
      </c>
      <c r="BS74" s="134">
        <f>[8]Supply_2023!BY237</f>
        <v>0</v>
      </c>
      <c r="BT74" s="134">
        <f>[8]Supply_2023!BX237</f>
        <v>0</v>
      </c>
      <c r="BU74" s="135">
        <f t="shared" si="2"/>
        <v>0</v>
      </c>
      <c r="BV74" s="83">
        <f>BU74-[8]Supply_2023!BZ237</f>
        <v>0</v>
      </c>
      <c r="BX74" s="83"/>
    </row>
    <row r="75" spans="1:77" s="23" customFormat="1">
      <c r="A75" s="118" t="s">
        <v>1</v>
      </c>
      <c r="B75" s="104" t="s">
        <v>117</v>
      </c>
      <c r="C75" s="104"/>
      <c r="D75" s="90">
        <f t="shared" ref="D75:AI75" si="3">SUM(D11:D74)</f>
        <v>497469.04431310017</v>
      </c>
      <c r="E75" s="90">
        <f t="shared" si="3"/>
        <v>5607.8041561880746</v>
      </c>
      <c r="F75" s="90">
        <f t="shared" si="3"/>
        <v>10981.684258332114</v>
      </c>
      <c r="G75" s="90">
        <f t="shared" si="3"/>
        <v>72266.224211563967</v>
      </c>
      <c r="H75" s="90">
        <f t="shared" si="3"/>
        <v>101447.5587592635</v>
      </c>
      <c r="I75" s="90">
        <f t="shared" si="3"/>
        <v>68096.085409412466</v>
      </c>
      <c r="J75" s="90">
        <f t="shared" si="3"/>
        <v>10909.132712553719</v>
      </c>
      <c r="K75" s="90">
        <f t="shared" si="3"/>
        <v>10123.739292882337</v>
      </c>
      <c r="L75" s="90">
        <f t="shared" si="3"/>
        <v>7931.6621108077261</v>
      </c>
      <c r="M75" s="90">
        <f t="shared" si="3"/>
        <v>2384.4794714359746</v>
      </c>
      <c r="N75" s="90">
        <f t="shared" si="3"/>
        <v>5699.1412377060187</v>
      </c>
      <c r="O75" s="90">
        <f t="shared" si="3"/>
        <v>4602.7261162334962</v>
      </c>
      <c r="P75" s="90">
        <f t="shared" si="3"/>
        <v>8650.5223685005276</v>
      </c>
      <c r="Q75" s="90">
        <f t="shared" si="3"/>
        <v>60594.248445501173</v>
      </c>
      <c r="R75" s="90">
        <f t="shared" si="3"/>
        <v>31129.353992654083</v>
      </c>
      <c r="S75" s="90">
        <f t="shared" si="3"/>
        <v>45781.376521661419</v>
      </c>
      <c r="T75" s="90">
        <f t="shared" si="3"/>
        <v>1486.8555143309113</v>
      </c>
      <c r="U75" s="90">
        <f t="shared" si="3"/>
        <v>8814.3765578625535</v>
      </c>
      <c r="V75" s="90">
        <f t="shared" si="3"/>
        <v>2055.5657229547951</v>
      </c>
      <c r="W75" s="90">
        <f t="shared" si="3"/>
        <v>6752.9000519113424</v>
      </c>
      <c r="X75" s="90">
        <f t="shared" si="3"/>
        <v>651.44127532571497</v>
      </c>
      <c r="Y75" s="90">
        <f t="shared" si="3"/>
        <v>18319.837594927012</v>
      </c>
      <c r="Z75" s="90">
        <f t="shared" si="3"/>
        <v>6658.325825644547</v>
      </c>
      <c r="AA75" s="90">
        <f t="shared" si="3"/>
        <v>78372.42381009493</v>
      </c>
      <c r="AB75" s="90">
        <f t="shared" si="3"/>
        <v>16000.618109257124</v>
      </c>
      <c r="AC75" s="90">
        <f t="shared" si="3"/>
        <v>17190.645459693089</v>
      </c>
      <c r="AD75" s="90">
        <f t="shared" si="3"/>
        <v>485886.0986980676</v>
      </c>
      <c r="AE75" s="90">
        <f t="shared" si="3"/>
        <v>34610.297656163129</v>
      </c>
      <c r="AF75" s="90">
        <f t="shared" si="3"/>
        <v>206617.82952993712</v>
      </c>
      <c r="AG75" s="90">
        <f t="shared" si="3"/>
        <v>127753.61931778025</v>
      </c>
      <c r="AH75" s="90">
        <f t="shared" si="3"/>
        <v>64299.74917023033</v>
      </c>
      <c r="AI75" s="90">
        <f t="shared" si="3"/>
        <v>5225.5904497745742</v>
      </c>
      <c r="AJ75" s="90">
        <f t="shared" ref="AJ75:BO75" si="4">SUM(AJ11:AJ74)</f>
        <v>16196.743983439892</v>
      </c>
      <c r="AK75" s="90">
        <f t="shared" si="4"/>
        <v>41540.257973763517</v>
      </c>
      <c r="AL75" s="90">
        <f t="shared" si="4"/>
        <v>10890.312892241302</v>
      </c>
      <c r="AM75" s="90">
        <f t="shared" si="4"/>
        <v>132087.12545173088</v>
      </c>
      <c r="AN75" s="90">
        <f t="shared" si="4"/>
        <v>3082.4716428804413</v>
      </c>
      <c r="AO75" s="90">
        <f t="shared" si="4"/>
        <v>20286.056121868191</v>
      </c>
      <c r="AP75" s="90">
        <f t="shared" si="4"/>
        <v>76888.926593775075</v>
      </c>
      <c r="AQ75" s="90">
        <f t="shared" si="4"/>
        <v>42880.37980289707</v>
      </c>
      <c r="AR75" s="90">
        <f t="shared" si="4"/>
        <v>65527.980173489792</v>
      </c>
      <c r="AS75" s="90">
        <f t="shared" si="4"/>
        <v>14398.996583671998</v>
      </c>
      <c r="AT75" s="90">
        <f t="shared" si="4"/>
        <v>1894.7226791241092</v>
      </c>
      <c r="AU75" s="90">
        <f t="shared" si="4"/>
        <v>137268.33611832312</v>
      </c>
      <c r="AV75" s="90">
        <f t="shared" si="4"/>
        <v>61201.220310226432</v>
      </c>
      <c r="AW75" s="90">
        <f t="shared" si="4"/>
        <v>47629.095806324687</v>
      </c>
      <c r="AX75" s="90">
        <f t="shared" si="4"/>
        <v>2012.092268160241</v>
      </c>
      <c r="AY75" s="90">
        <f t="shared" si="4"/>
        <v>13175.625966646676</v>
      </c>
      <c r="AZ75" s="90">
        <f t="shared" si="4"/>
        <v>8966.7187334493374</v>
      </c>
      <c r="BA75" s="90">
        <f t="shared" si="4"/>
        <v>8480.5188663794834</v>
      </c>
      <c r="BB75" s="90">
        <f t="shared" si="4"/>
        <v>3068.9505378563777</v>
      </c>
      <c r="BC75" s="90">
        <f t="shared" si="4"/>
        <v>52264.764559835603</v>
      </c>
      <c r="BD75" s="90">
        <f t="shared" si="4"/>
        <v>74697.874845798957</v>
      </c>
      <c r="BE75" s="90">
        <f t="shared" si="4"/>
        <v>156869.08689315588</v>
      </c>
      <c r="BF75" s="90">
        <f t="shared" si="4"/>
        <v>76887.555352411131</v>
      </c>
      <c r="BG75" s="90">
        <f t="shared" si="4"/>
        <v>95396.099971788106</v>
      </c>
      <c r="BH75" s="90">
        <f t="shared" si="4"/>
        <v>4595.1413644187014</v>
      </c>
      <c r="BI75" s="90">
        <f t="shared" si="4"/>
        <v>15206.210463795071</v>
      </c>
      <c r="BJ75" s="90">
        <f t="shared" si="4"/>
        <v>8767.4199307731542</v>
      </c>
      <c r="BK75" s="90">
        <f t="shared" si="4"/>
        <v>17427.591970069105</v>
      </c>
      <c r="BL75" s="90">
        <f t="shared" si="4"/>
        <v>10077.721861030266</v>
      </c>
      <c r="BM75" s="90">
        <f t="shared" si="4"/>
        <v>13442.641904389018</v>
      </c>
      <c r="BN75" s="90">
        <f t="shared" si="4"/>
        <v>219.22157014332794</v>
      </c>
      <c r="BO75" s="90">
        <f t="shared" si="4"/>
        <v>0</v>
      </c>
      <c r="BP75" s="120">
        <f t="shared" ref="BP75:BP76" si="5">SUM(D75:BO75)</f>
        <v>3257698.8213156098</v>
      </c>
      <c r="BQ75" s="127">
        <f>SUM(BQ11:BQ74)</f>
        <v>1023014.6364398514</v>
      </c>
      <c r="BR75" s="127">
        <f>SUM(BR11:BR74)</f>
        <v>4280713.4577554595</v>
      </c>
      <c r="BS75" s="127">
        <f>SUM(BS11:BS74)</f>
        <v>0.2447572805460988</v>
      </c>
      <c r="BT75" s="127">
        <f>SUM(BT11:BT74)</f>
        <v>288751.57055388112</v>
      </c>
      <c r="BU75" s="136">
        <f t="shared" si="2"/>
        <v>4569465.2730666213</v>
      </c>
      <c r="BV75" s="83">
        <f>BU75-[8]Supply_2023!BZ238</f>
        <v>0</v>
      </c>
      <c r="BW75" s="74"/>
      <c r="BX75" s="83"/>
    </row>
    <row r="76" spans="1:77" s="23" customFormat="1" ht="15" customHeight="1">
      <c r="A76" s="31" t="s">
        <v>470</v>
      </c>
      <c r="B76" s="102" t="s">
        <v>353</v>
      </c>
      <c r="C76" s="86" t="s">
        <v>471</v>
      </c>
      <c r="D76" s="132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20">
        <f t="shared" si="5"/>
        <v>0</v>
      </c>
      <c r="BQ76" s="174"/>
      <c r="BR76" s="175"/>
      <c r="BS76" s="175"/>
      <c r="BT76" s="175"/>
      <c r="BU76" s="176"/>
      <c r="BW76" s="76"/>
    </row>
    <row r="77" spans="1:77" s="23" customFormat="1" ht="15" customHeight="1">
      <c r="A77" s="31" t="s">
        <v>472</v>
      </c>
      <c r="B77" s="102" t="s">
        <v>398</v>
      </c>
      <c r="C77" s="86" t="s">
        <v>473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120">
        <f t="shared" ref="BP77" si="6">SUM(D77:BO77)</f>
        <v>0</v>
      </c>
      <c r="BQ77" s="174"/>
      <c r="BR77" s="175"/>
      <c r="BS77" s="175"/>
      <c r="BT77" s="175"/>
      <c r="BU77" s="176"/>
      <c r="BW77" s="76"/>
    </row>
    <row r="78" spans="1:77" s="23" customFormat="1" ht="15" customHeight="1" thickBot="1">
      <c r="A78" s="105" t="s">
        <v>474</v>
      </c>
      <c r="B78" s="106" t="s">
        <v>399</v>
      </c>
      <c r="C78" s="106" t="s">
        <v>167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79"/>
      <c r="BQ78" s="177"/>
      <c r="BR78" s="178"/>
      <c r="BS78" s="178"/>
      <c r="BT78" s="178"/>
      <c r="BU78" s="179"/>
      <c r="BW78" s="76"/>
    </row>
    <row r="79" spans="1:77" s="23" customFormat="1">
      <c r="A79" s="2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</row>
    <row r="80" spans="1:77" s="23" customFormat="1">
      <c r="A80" s="24"/>
      <c r="C80" s="24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W80" s="76"/>
    </row>
    <row r="81" spans="1:75" s="23" customFormat="1">
      <c r="A81" s="24"/>
      <c r="C81" s="24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126"/>
      <c r="BQ81" s="76"/>
      <c r="BR81" s="76"/>
      <c r="BS81" s="76"/>
      <c r="BT81" s="76"/>
      <c r="BU81" s="76"/>
      <c r="BW81" s="76"/>
    </row>
    <row r="82" spans="1:75" s="23" customFormat="1">
      <c r="A82" s="24"/>
      <c r="C82" s="24"/>
      <c r="BJ82" s="36"/>
      <c r="BW82" s="76"/>
    </row>
    <row r="83" spans="1:75" s="23" customFormat="1">
      <c r="A83" s="24"/>
      <c r="C83" s="24"/>
      <c r="BJ83" s="36"/>
      <c r="BP83" s="36"/>
      <c r="BQ83" s="36"/>
      <c r="BT83" s="36"/>
      <c r="BW83" s="76"/>
    </row>
    <row r="84" spans="1:75" s="23" customFormat="1">
      <c r="A84" s="24"/>
      <c r="C84" s="24"/>
      <c r="AP84" s="23" t="s">
        <v>18</v>
      </c>
      <c r="BJ84" s="36"/>
      <c r="BW84" s="76"/>
    </row>
    <row r="85" spans="1:75" s="23" customFormat="1">
      <c r="A85" s="24"/>
      <c r="C85" s="24"/>
      <c r="BJ85" s="36"/>
      <c r="BP85" s="93"/>
      <c r="BQ85" s="93"/>
      <c r="BR85" s="93"/>
      <c r="BS85" s="93"/>
      <c r="BT85" s="93"/>
      <c r="BW85" s="76"/>
    </row>
    <row r="86" spans="1:75" s="23" customFormat="1">
      <c r="A86" s="24"/>
      <c r="C86" s="24"/>
      <c r="BJ86" s="36"/>
      <c r="BW86" s="76"/>
    </row>
    <row r="87" spans="1:75" s="23" customFormat="1">
      <c r="A87" s="24"/>
      <c r="C87" s="24"/>
      <c r="BJ87" s="36"/>
      <c r="BK87" s="23" t="s">
        <v>18</v>
      </c>
      <c r="BW87" s="76"/>
    </row>
    <row r="88" spans="1:75" s="23" customFormat="1">
      <c r="A88" s="24"/>
      <c r="C88" s="24"/>
      <c r="AP88" s="23" t="s">
        <v>18</v>
      </c>
      <c r="BJ88" s="36"/>
      <c r="BW88" s="76"/>
    </row>
    <row r="89" spans="1:75" s="23" customFormat="1">
      <c r="A89" s="24"/>
      <c r="C89" s="24"/>
      <c r="BJ89" s="36"/>
      <c r="BW89" s="76"/>
    </row>
    <row r="90" spans="1:75" s="23" customFormat="1">
      <c r="A90" s="24"/>
      <c r="C90" s="24"/>
      <c r="BJ90" s="36"/>
      <c r="BW90" s="76"/>
    </row>
    <row r="91" spans="1:75" s="23" customFormat="1">
      <c r="A91" s="24"/>
      <c r="C91" s="24"/>
      <c r="BJ91" s="36"/>
      <c r="BW91" s="76"/>
    </row>
    <row r="92" spans="1:75" s="23" customFormat="1">
      <c r="A92" s="24"/>
      <c r="C92" s="24"/>
      <c r="BJ92" s="36"/>
      <c r="BW92" s="76"/>
    </row>
    <row r="93" spans="1:75" s="23" customFormat="1">
      <c r="A93" s="24"/>
      <c r="C93" s="24"/>
      <c r="BJ93" s="36"/>
      <c r="BW93" s="76"/>
    </row>
    <row r="94" spans="1:75" s="23" customFormat="1">
      <c r="A94" s="24"/>
      <c r="C94" s="24"/>
      <c r="BJ94" s="36"/>
      <c r="BW94" s="76"/>
    </row>
    <row r="95" spans="1:75" s="23" customFormat="1">
      <c r="A95" s="24"/>
      <c r="C95" s="24"/>
      <c r="BJ95" s="36"/>
      <c r="BW95" s="76"/>
    </row>
    <row r="96" spans="1:75" s="23" customFormat="1">
      <c r="A96" s="24"/>
      <c r="C96" s="24"/>
      <c r="BJ96" s="36"/>
      <c r="BW96" s="76"/>
    </row>
    <row r="97" spans="1:75" s="23" customFormat="1">
      <c r="A97" s="24"/>
      <c r="C97" s="24"/>
      <c r="BJ97" s="36"/>
      <c r="BW97" s="76"/>
    </row>
    <row r="98" spans="1:75" s="23" customFormat="1">
      <c r="A98" s="24"/>
      <c r="C98" s="24"/>
      <c r="BJ98" s="36"/>
      <c r="BW98" s="76"/>
    </row>
    <row r="99" spans="1:75" s="23" customFormat="1">
      <c r="A99" s="24"/>
      <c r="C99" s="24"/>
      <c r="BJ99" s="36"/>
      <c r="BW99" s="76"/>
    </row>
    <row r="100" spans="1:75" s="23" customFormat="1">
      <c r="A100" s="24"/>
      <c r="C100" s="24"/>
      <c r="BJ100" s="36"/>
      <c r="BW100" s="76"/>
    </row>
    <row r="101" spans="1:75" s="23" customFormat="1">
      <c r="A101" s="24"/>
      <c r="C101" s="24"/>
      <c r="BJ101" s="36"/>
      <c r="BW101" s="76"/>
    </row>
    <row r="102" spans="1:75" s="23" customFormat="1">
      <c r="A102" s="24"/>
      <c r="C102" s="24"/>
      <c r="BJ102" s="36"/>
      <c r="BW102" s="76"/>
    </row>
    <row r="103" spans="1:75" s="23" customFormat="1">
      <c r="A103" s="24"/>
      <c r="C103" s="24"/>
      <c r="BJ103" s="36"/>
      <c r="BW103" s="76"/>
    </row>
    <row r="104" spans="1:75" s="23" customFormat="1">
      <c r="A104" s="24"/>
      <c r="C104" s="24"/>
      <c r="BJ104" s="36"/>
      <c r="BW104" s="76"/>
    </row>
    <row r="105" spans="1:75" s="23" customFormat="1">
      <c r="A105" s="24"/>
      <c r="C105" s="24"/>
      <c r="BJ105" s="36"/>
      <c r="BW105" s="76"/>
    </row>
    <row r="106" spans="1:75" s="23" customFormat="1">
      <c r="A106" s="24"/>
      <c r="C106" s="24"/>
      <c r="BJ106" s="36"/>
      <c r="BW106" s="76"/>
    </row>
    <row r="107" spans="1:75" s="23" customFormat="1">
      <c r="A107" s="24"/>
      <c r="C107" s="24"/>
      <c r="BJ107" s="36"/>
      <c r="BW107" s="76"/>
    </row>
    <row r="108" spans="1:75" s="23" customFormat="1">
      <c r="A108" s="24"/>
      <c r="C108" s="24"/>
      <c r="BJ108" s="36"/>
      <c r="BW108" s="76"/>
    </row>
    <row r="109" spans="1:75" s="23" customFormat="1">
      <c r="A109" s="24"/>
      <c r="C109" s="24"/>
      <c r="BJ109" s="36"/>
      <c r="BW109" s="76"/>
    </row>
    <row r="110" spans="1:75" s="23" customFormat="1">
      <c r="A110" s="24"/>
      <c r="C110" s="24"/>
      <c r="BJ110" s="36"/>
      <c r="BW110" s="76"/>
    </row>
    <row r="111" spans="1:75" s="23" customFormat="1">
      <c r="A111" s="24"/>
      <c r="C111" s="24"/>
      <c r="BJ111" s="36"/>
      <c r="BW111" s="76"/>
    </row>
    <row r="112" spans="1:75" s="23" customFormat="1">
      <c r="A112" s="24"/>
      <c r="C112" s="24"/>
      <c r="BJ112" s="36"/>
      <c r="BW112" s="76"/>
    </row>
    <row r="113" spans="1:75" s="23" customFormat="1">
      <c r="A113" s="24"/>
      <c r="C113" s="24"/>
      <c r="BJ113" s="36"/>
      <c r="BW113" s="76"/>
    </row>
    <row r="114" spans="1:75" s="23" customFormat="1">
      <c r="A114" s="24"/>
      <c r="C114" s="24"/>
      <c r="BJ114" s="36"/>
      <c r="BW114" s="76"/>
    </row>
    <row r="115" spans="1:75" s="23" customFormat="1">
      <c r="A115" s="24"/>
      <c r="C115" s="24"/>
      <c r="BJ115" s="36"/>
      <c r="BW115" s="76"/>
    </row>
    <row r="116" spans="1:75" s="23" customFormat="1">
      <c r="A116" s="24"/>
      <c r="C116" s="24"/>
      <c r="BJ116" s="36"/>
      <c r="BW116" s="76"/>
    </row>
    <row r="117" spans="1:75" s="23" customFormat="1">
      <c r="A117" s="24"/>
      <c r="C117" s="24"/>
      <c r="BJ117" s="36"/>
      <c r="BW117" s="76"/>
    </row>
    <row r="118" spans="1:75" s="23" customFormat="1">
      <c r="A118" s="24"/>
      <c r="C118" s="24"/>
      <c r="BW118" s="76"/>
    </row>
    <row r="119" spans="1:75" s="23" customFormat="1">
      <c r="A119" s="24"/>
      <c r="C119" s="24"/>
      <c r="BW119" s="76"/>
    </row>
    <row r="120" spans="1:75" s="23" customFormat="1">
      <c r="A120" s="24"/>
      <c r="C120" s="24"/>
      <c r="BW120" s="76"/>
    </row>
    <row r="121" spans="1:75" s="23" customFormat="1">
      <c r="A121" s="24"/>
      <c r="C121" s="24"/>
      <c r="BW121" s="76"/>
    </row>
    <row r="122" spans="1:75" s="23" customFormat="1">
      <c r="A122" s="24"/>
      <c r="C122" s="24"/>
      <c r="BW122" s="76"/>
    </row>
    <row r="123" spans="1:75" s="23" customFormat="1">
      <c r="A123" s="24"/>
      <c r="C123" s="24"/>
      <c r="BW123" s="76"/>
    </row>
    <row r="124" spans="1:75" s="23" customFormat="1">
      <c r="A124" s="24"/>
      <c r="C124" s="24"/>
      <c r="BW124" s="76"/>
    </row>
    <row r="125" spans="1:75" s="23" customFormat="1">
      <c r="A125" s="24"/>
      <c r="C125" s="24"/>
      <c r="BW125" s="76"/>
    </row>
    <row r="126" spans="1:75" s="23" customFormat="1">
      <c r="A126" s="24"/>
      <c r="C126" s="24"/>
      <c r="BW126" s="76"/>
    </row>
    <row r="127" spans="1:75" s="23" customFormat="1">
      <c r="A127" s="24"/>
      <c r="C127" s="24"/>
      <c r="BW127" s="76"/>
    </row>
    <row r="128" spans="1:75" s="23" customFormat="1">
      <c r="A128" s="24"/>
      <c r="C128" s="24"/>
      <c r="BW128" s="76"/>
    </row>
    <row r="129" spans="1:75" s="23" customFormat="1">
      <c r="A129" s="24"/>
      <c r="C129" s="24"/>
      <c r="BW129" s="76"/>
    </row>
    <row r="130" spans="1:75" s="23" customFormat="1">
      <c r="A130" s="24"/>
      <c r="C130" s="24"/>
      <c r="BW130" s="76"/>
    </row>
    <row r="131" spans="1:75" s="23" customFormat="1">
      <c r="A131" s="24"/>
      <c r="C131" s="24"/>
      <c r="BW131" s="76"/>
    </row>
    <row r="132" spans="1:75" s="23" customFormat="1">
      <c r="A132" s="24"/>
      <c r="C132" s="24"/>
      <c r="BW132" s="76"/>
    </row>
    <row r="133" spans="1:75" s="23" customFormat="1">
      <c r="A133" s="24"/>
      <c r="C133" s="24"/>
      <c r="BW133" s="76"/>
    </row>
    <row r="134" spans="1:75" s="23" customFormat="1">
      <c r="A134" s="24"/>
      <c r="C134" s="24"/>
      <c r="BW134" s="76"/>
    </row>
    <row r="135" spans="1:75" s="23" customFormat="1">
      <c r="A135" s="24"/>
      <c r="C135" s="24"/>
      <c r="BW135" s="76"/>
    </row>
    <row r="136" spans="1:75" s="23" customFormat="1">
      <c r="A136" s="24"/>
      <c r="C136" s="24"/>
      <c r="BW136" s="76"/>
    </row>
    <row r="137" spans="1:75" s="23" customFormat="1">
      <c r="A137" s="24"/>
      <c r="C137" s="24"/>
      <c r="BW137" s="76"/>
    </row>
    <row r="138" spans="1:75" s="23" customFormat="1">
      <c r="A138" s="24"/>
      <c r="C138" s="24"/>
      <c r="BW138" s="76"/>
    </row>
    <row r="139" spans="1:75" s="23" customFormat="1">
      <c r="A139" s="24"/>
      <c r="C139" s="24"/>
      <c r="BW139" s="76"/>
    </row>
    <row r="140" spans="1:75" s="23" customFormat="1">
      <c r="A140" s="24"/>
      <c r="C140" s="24"/>
      <c r="BW140" s="76"/>
    </row>
    <row r="141" spans="1:75" s="23" customFormat="1">
      <c r="A141" s="24"/>
      <c r="C141" s="24"/>
      <c r="BW141" s="76"/>
    </row>
    <row r="142" spans="1:75" s="23" customFormat="1">
      <c r="A142" s="24"/>
      <c r="C142" s="24"/>
      <c r="BW142" s="76"/>
    </row>
    <row r="143" spans="1:75" s="23" customFormat="1">
      <c r="A143" s="24"/>
      <c r="C143" s="24"/>
      <c r="BW143" s="76"/>
    </row>
    <row r="144" spans="1:75" s="23" customFormat="1">
      <c r="A144" s="24"/>
      <c r="C144" s="24"/>
      <c r="BW144" s="76"/>
    </row>
    <row r="145" spans="1:75" s="23" customFormat="1">
      <c r="A145" s="24"/>
      <c r="C145" s="24"/>
      <c r="BW145" s="76"/>
    </row>
    <row r="146" spans="1:75" s="23" customFormat="1">
      <c r="A146" s="24"/>
      <c r="C146" s="24"/>
      <c r="BW146" s="76"/>
    </row>
    <row r="147" spans="1:75" s="23" customFormat="1">
      <c r="A147" s="24"/>
      <c r="C147" s="24"/>
      <c r="BW147" s="76"/>
    </row>
    <row r="148" spans="1:75" s="23" customFormat="1">
      <c r="A148" s="24"/>
      <c r="C148" s="24"/>
      <c r="BW148" s="76"/>
    </row>
    <row r="149" spans="1:75" s="23" customFormat="1">
      <c r="A149" s="24"/>
      <c r="C149" s="24"/>
      <c r="BW149" s="76"/>
    </row>
    <row r="150" spans="1:75" s="23" customFormat="1">
      <c r="A150" s="24"/>
      <c r="C150" s="24"/>
      <c r="BW150" s="76"/>
    </row>
    <row r="151" spans="1:75" s="23" customFormat="1">
      <c r="A151" s="24"/>
      <c r="C151" s="24"/>
      <c r="BW151" s="76"/>
    </row>
    <row r="152" spans="1:75" s="23" customFormat="1">
      <c r="A152" s="24"/>
      <c r="C152" s="24"/>
      <c r="BW152" s="76"/>
    </row>
    <row r="153" spans="1:75" s="23" customFormat="1">
      <c r="A153" s="24"/>
      <c r="C153" s="24"/>
      <c r="BW153" s="76"/>
    </row>
    <row r="154" spans="1:75" s="23" customFormat="1">
      <c r="A154" s="24"/>
      <c r="C154" s="24"/>
      <c r="BW154" s="76"/>
    </row>
    <row r="155" spans="1:75" s="23" customFormat="1">
      <c r="A155" s="24"/>
      <c r="C155" s="24"/>
      <c r="BW155" s="76"/>
    </row>
    <row r="156" spans="1:75" s="23" customFormat="1">
      <c r="A156" s="24"/>
      <c r="C156" s="24"/>
      <c r="BW156" s="76"/>
    </row>
    <row r="157" spans="1:75" s="23" customFormat="1">
      <c r="A157" s="24"/>
      <c r="C157" s="24"/>
      <c r="BW157" s="76"/>
    </row>
    <row r="158" spans="1:75" s="23" customFormat="1">
      <c r="A158" s="24"/>
      <c r="C158" s="24"/>
      <c r="BW158" s="76"/>
    </row>
    <row r="159" spans="1:75" s="23" customFormat="1">
      <c r="A159" s="24"/>
      <c r="C159" s="24"/>
      <c r="BW159" s="76"/>
    </row>
    <row r="160" spans="1:75" s="23" customFormat="1">
      <c r="A160" s="24"/>
      <c r="C160" s="24"/>
      <c r="BW160" s="76"/>
    </row>
    <row r="161" spans="1:75" s="23" customFormat="1">
      <c r="A161" s="24"/>
      <c r="C161" s="24"/>
      <c r="BW161" s="76"/>
    </row>
    <row r="162" spans="1:75" s="23" customFormat="1">
      <c r="A162" s="24"/>
      <c r="C162" s="24"/>
      <c r="BW162" s="76"/>
    </row>
    <row r="163" spans="1:75" s="23" customFormat="1">
      <c r="A163" s="24"/>
      <c r="C163" s="24"/>
      <c r="BW163" s="76"/>
    </row>
    <row r="164" spans="1:75" s="23" customFormat="1">
      <c r="A164" s="24"/>
      <c r="C164" s="24"/>
      <c r="BW164" s="76"/>
    </row>
    <row r="165" spans="1:75" s="23" customFormat="1">
      <c r="A165" s="24"/>
      <c r="C165" s="24"/>
      <c r="BW165" s="76"/>
    </row>
    <row r="166" spans="1:75" s="23" customFormat="1">
      <c r="A166" s="24"/>
      <c r="C166" s="24"/>
      <c r="BW166" s="76"/>
    </row>
    <row r="167" spans="1:75" s="23" customFormat="1">
      <c r="A167" s="24"/>
      <c r="C167" s="24"/>
      <c r="BW167" s="76"/>
    </row>
    <row r="168" spans="1:75" s="23" customFormat="1">
      <c r="A168" s="24"/>
      <c r="C168" s="24"/>
      <c r="BW168" s="76"/>
    </row>
    <row r="169" spans="1:75" s="23" customFormat="1">
      <c r="A169" s="24"/>
      <c r="C169" s="24"/>
      <c r="BW169" s="76"/>
    </row>
    <row r="170" spans="1:75" s="23" customFormat="1">
      <c r="A170" s="24"/>
      <c r="C170" s="24"/>
      <c r="BW170" s="76"/>
    </row>
    <row r="171" spans="1:75" s="23" customFormat="1">
      <c r="A171" s="24"/>
      <c r="C171" s="24"/>
      <c r="BW171" s="76"/>
    </row>
    <row r="172" spans="1:75" s="23" customFormat="1">
      <c r="A172" s="24"/>
      <c r="C172" s="24"/>
      <c r="BW172" s="76"/>
    </row>
    <row r="173" spans="1:75" s="23" customFormat="1">
      <c r="A173" s="24"/>
      <c r="C173" s="24"/>
      <c r="BW173" s="76"/>
    </row>
    <row r="174" spans="1:75" s="23" customFormat="1">
      <c r="A174" s="24"/>
      <c r="C174" s="24"/>
      <c r="BW174" s="76"/>
    </row>
    <row r="175" spans="1:75" s="23" customFormat="1">
      <c r="A175" s="24"/>
      <c r="C175" s="24"/>
      <c r="BW175" s="76"/>
    </row>
    <row r="176" spans="1:75" s="23" customFormat="1">
      <c r="A176" s="24"/>
      <c r="C176" s="24"/>
      <c r="BW176" s="76"/>
    </row>
    <row r="177" spans="1:75" s="23" customFormat="1">
      <c r="A177" s="24"/>
      <c r="C177" s="24"/>
      <c r="BW177" s="76"/>
    </row>
    <row r="178" spans="1:75" s="23" customFormat="1">
      <c r="A178" s="24"/>
      <c r="C178" s="24"/>
      <c r="BW178" s="76"/>
    </row>
    <row r="179" spans="1:75" s="23" customFormat="1">
      <c r="A179" s="24"/>
      <c r="C179" s="24"/>
      <c r="BW179" s="76"/>
    </row>
    <row r="180" spans="1:75" s="23" customFormat="1">
      <c r="A180" s="24"/>
      <c r="C180" s="24"/>
      <c r="BW180" s="76"/>
    </row>
    <row r="181" spans="1:75" s="23" customFormat="1">
      <c r="A181" s="24"/>
      <c r="C181" s="24"/>
      <c r="BW181" s="76"/>
    </row>
    <row r="182" spans="1:75" s="23" customFormat="1">
      <c r="A182" s="24"/>
      <c r="C182" s="24"/>
      <c r="BW182" s="76"/>
    </row>
    <row r="183" spans="1:75" s="23" customFormat="1">
      <c r="A183" s="24"/>
      <c r="C183" s="24"/>
      <c r="BW183" s="76"/>
    </row>
    <row r="184" spans="1:75" s="23" customFormat="1">
      <c r="A184" s="24"/>
      <c r="C184" s="24"/>
      <c r="BW184" s="76"/>
    </row>
    <row r="185" spans="1:75" s="23" customFormat="1">
      <c r="A185" s="24"/>
      <c r="C185" s="24"/>
      <c r="BW185" s="76"/>
    </row>
    <row r="186" spans="1:75" s="23" customFormat="1">
      <c r="A186" s="24"/>
      <c r="C186" s="24"/>
      <c r="BW186" s="76"/>
    </row>
    <row r="187" spans="1:75" s="23" customFormat="1">
      <c r="A187" s="24"/>
      <c r="C187" s="24"/>
      <c r="BW187" s="76"/>
    </row>
    <row r="188" spans="1:75" s="23" customFormat="1">
      <c r="A188" s="24"/>
      <c r="C188" s="24"/>
      <c r="BW188" s="76"/>
    </row>
    <row r="189" spans="1:75" s="23" customFormat="1">
      <c r="A189" s="24"/>
      <c r="B189" s="24"/>
      <c r="C189" s="24"/>
      <c r="BW189" s="76"/>
    </row>
    <row r="190" spans="1:75" s="23" customFormat="1">
      <c r="A190" s="24"/>
      <c r="B190" s="24"/>
      <c r="C190" s="24"/>
      <c r="BW190" s="76"/>
    </row>
    <row r="191" spans="1:75" s="23" customFormat="1">
      <c r="A191" s="24"/>
      <c r="B191" s="24"/>
      <c r="C191" s="24"/>
      <c r="BW191" s="76"/>
    </row>
    <row r="192" spans="1:75" s="23" customFormat="1">
      <c r="A192" s="24"/>
      <c r="B192" s="24"/>
      <c r="C192" s="24"/>
      <c r="BW192" s="76"/>
    </row>
    <row r="193" spans="1:75" s="23" customFormat="1">
      <c r="A193" s="24"/>
      <c r="B193" s="24"/>
      <c r="C193" s="24"/>
      <c r="BW193" s="76"/>
    </row>
    <row r="194" spans="1:75" s="23" customFormat="1">
      <c r="A194" s="24"/>
      <c r="B194" s="24"/>
      <c r="C194" s="24"/>
      <c r="BW194" s="76"/>
    </row>
    <row r="195" spans="1:75" s="23" customFormat="1">
      <c r="A195" s="24"/>
      <c r="B195" s="24"/>
      <c r="C195" s="24"/>
      <c r="BW195" s="76"/>
    </row>
    <row r="196" spans="1:75" s="23" customFormat="1">
      <c r="A196" s="24"/>
      <c r="B196" s="24"/>
      <c r="C196" s="24"/>
      <c r="BW196" s="76"/>
    </row>
    <row r="197" spans="1:75" s="23" customFormat="1">
      <c r="A197" s="24"/>
      <c r="B197" s="24"/>
      <c r="C197" s="24"/>
      <c r="BW197" s="76"/>
    </row>
    <row r="198" spans="1:75" s="23" customFormat="1">
      <c r="A198" s="24"/>
      <c r="B198" s="24"/>
      <c r="C198" s="24"/>
      <c r="BW198" s="76"/>
    </row>
  </sheetData>
  <sheetProtection selectLockedCells="1" selectUnlockedCells="1"/>
  <mergeCells count="11">
    <mergeCell ref="AX5:BC5"/>
    <mergeCell ref="BD5:BL5"/>
    <mergeCell ref="BS5:BT5"/>
    <mergeCell ref="A6:B9"/>
    <mergeCell ref="BQ76:BU78"/>
    <mergeCell ref="AQ5:AW5"/>
    <mergeCell ref="A2:B2"/>
    <mergeCell ref="A4:B4"/>
    <mergeCell ref="D5:O5"/>
    <mergeCell ref="Q5:AB5"/>
    <mergeCell ref="AC5:AN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5B1D-CE88-4221-B657-92D8EFCD8662}">
  <dimension ref="A1:CB193"/>
  <sheetViews>
    <sheetView showGridLines="0" zoomScale="80" zoomScaleNormal="80" workbookViewId="0">
      <pane xSplit="2" ySplit="10" topLeftCell="BB11" activePane="bottomRight" state="frozen"/>
      <selection activeCell="BU80" sqref="BU80"/>
      <selection pane="topRight" activeCell="BU80" sqref="BU80"/>
      <selection pane="bottomLeft" activeCell="BU80" sqref="BU80"/>
      <selection pane="bottomRight" activeCell="F79" sqref="F79"/>
    </sheetView>
  </sheetViews>
  <sheetFormatPr defaultRowHeight="14.25"/>
  <cols>
    <col min="1" max="1" width="13" style="18" customWidth="1"/>
    <col min="2" max="2" width="20.5703125" style="18" customWidth="1"/>
    <col min="3" max="3" width="20.7109375" style="18" customWidth="1"/>
    <col min="4" max="68" width="10.7109375" style="15" customWidth="1"/>
    <col min="69" max="73" width="10.85546875" style="15" customWidth="1"/>
    <col min="74" max="74" width="10.7109375" style="15" customWidth="1"/>
    <col min="75" max="75" width="10.85546875" style="15" customWidth="1"/>
    <col min="76" max="77" width="11.28515625" style="15" customWidth="1"/>
    <col min="78" max="78" width="12.85546875" style="15" customWidth="1"/>
    <col min="79" max="79" width="15.7109375" style="74" bestFit="1" customWidth="1"/>
    <col min="80" max="16384" width="9.140625" style="15"/>
  </cols>
  <sheetData>
    <row r="1" spans="1:80">
      <c r="A1" s="94" t="s">
        <v>115</v>
      </c>
      <c r="B1" s="94"/>
      <c r="C1" s="9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80" ht="15" customHeight="1">
      <c r="A2" s="162" t="s">
        <v>402</v>
      </c>
      <c r="B2" s="162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80">
      <c r="A3" s="94" t="s">
        <v>114</v>
      </c>
      <c r="B3" s="94"/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80" ht="15" thickBot="1">
      <c r="A4" s="162" t="s">
        <v>403</v>
      </c>
      <c r="B4" s="162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BW4" s="119" t="s">
        <v>327</v>
      </c>
      <c r="BY4" s="67"/>
    </row>
    <row r="5" spans="1:80" ht="15" customHeight="1">
      <c r="A5" s="68"/>
      <c r="B5" s="69"/>
      <c r="C5" s="69"/>
      <c r="D5" s="163" t="s">
        <v>107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3" t="s">
        <v>107</v>
      </c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3" t="s">
        <v>107</v>
      </c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3" t="s">
        <v>107</v>
      </c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12"/>
      <c r="AW5" s="113"/>
      <c r="AX5" s="108" t="s">
        <v>107</v>
      </c>
      <c r="AY5" s="112"/>
      <c r="AZ5" s="112"/>
      <c r="BA5" s="112"/>
      <c r="BB5" s="112"/>
      <c r="BC5" s="112"/>
      <c r="BD5" s="163" t="s">
        <v>107</v>
      </c>
      <c r="BE5" s="164"/>
      <c r="BF5" s="164"/>
      <c r="BG5" s="164"/>
      <c r="BH5" s="164"/>
      <c r="BI5" s="164"/>
      <c r="BJ5" s="164"/>
      <c r="BK5" s="164"/>
      <c r="BL5" s="164"/>
      <c r="BM5" s="164"/>
      <c r="BN5" s="69"/>
      <c r="BO5" s="69"/>
      <c r="BP5" s="69"/>
      <c r="BQ5" s="165" t="s">
        <v>110</v>
      </c>
      <c r="BR5" s="186"/>
      <c r="BS5" s="186"/>
      <c r="BT5" s="186"/>
      <c r="BU5" s="186"/>
      <c r="BV5" s="186"/>
      <c r="BW5" s="186"/>
      <c r="BX5" s="186"/>
      <c r="BY5" s="187"/>
    </row>
    <row r="6" spans="1:80" ht="52.5" customHeight="1">
      <c r="A6" s="188" t="s">
        <v>356</v>
      </c>
      <c r="B6" s="189"/>
      <c r="C6" s="65" t="s">
        <v>19</v>
      </c>
      <c r="D6" s="30" t="s">
        <v>168</v>
      </c>
      <c r="E6" s="30" t="s">
        <v>169</v>
      </c>
      <c r="F6" s="30" t="s">
        <v>170</v>
      </c>
      <c r="G6" s="30" t="s">
        <v>2</v>
      </c>
      <c r="H6" s="30" t="s">
        <v>171</v>
      </c>
      <c r="I6" s="30" t="s">
        <v>172</v>
      </c>
      <c r="J6" s="30" t="s">
        <v>173</v>
      </c>
      <c r="K6" s="30" t="s">
        <v>174</v>
      </c>
      <c r="L6" s="30" t="s">
        <v>175</v>
      </c>
      <c r="M6" s="30" t="s">
        <v>176</v>
      </c>
      <c r="N6" s="30" t="s">
        <v>177</v>
      </c>
      <c r="O6" s="30" t="s">
        <v>178</v>
      </c>
      <c r="P6" s="30" t="s">
        <v>179</v>
      </c>
      <c r="Q6" s="30" t="s">
        <v>180</v>
      </c>
      <c r="R6" s="30" t="s">
        <v>181</v>
      </c>
      <c r="S6" s="30" t="s">
        <v>182</v>
      </c>
      <c r="T6" s="30" t="s">
        <v>183</v>
      </c>
      <c r="U6" s="30" t="s">
        <v>184</v>
      </c>
      <c r="V6" s="30" t="s">
        <v>185</v>
      </c>
      <c r="W6" s="30" t="s">
        <v>186</v>
      </c>
      <c r="X6" s="30" t="s">
        <v>187</v>
      </c>
      <c r="Y6" s="30" t="s">
        <v>188</v>
      </c>
      <c r="Z6" s="30" t="s">
        <v>189</v>
      </c>
      <c r="AA6" s="30" t="s">
        <v>190</v>
      </c>
      <c r="AB6" s="30" t="s">
        <v>191</v>
      </c>
      <c r="AC6" s="30" t="s">
        <v>192</v>
      </c>
      <c r="AD6" s="30" t="s">
        <v>0</v>
      </c>
      <c r="AE6" s="30" t="s">
        <v>193</v>
      </c>
      <c r="AF6" s="30" t="s">
        <v>194</v>
      </c>
      <c r="AG6" s="30" t="s">
        <v>195</v>
      </c>
      <c r="AH6" s="30" t="s">
        <v>196</v>
      </c>
      <c r="AI6" s="30" t="s">
        <v>197</v>
      </c>
      <c r="AJ6" s="30" t="s">
        <v>198</v>
      </c>
      <c r="AK6" s="30" t="s">
        <v>199</v>
      </c>
      <c r="AL6" s="25" t="s">
        <v>200</v>
      </c>
      <c r="AM6" s="25" t="s">
        <v>201</v>
      </c>
      <c r="AN6" s="25" t="s">
        <v>202</v>
      </c>
      <c r="AO6" s="25" t="s">
        <v>203</v>
      </c>
      <c r="AP6" s="25" t="s">
        <v>204</v>
      </c>
      <c r="AQ6" s="25" t="s">
        <v>205</v>
      </c>
      <c r="AR6" s="25" t="s">
        <v>206</v>
      </c>
      <c r="AS6" s="25" t="s">
        <v>207</v>
      </c>
      <c r="AT6" s="25" t="s">
        <v>208</v>
      </c>
      <c r="AU6" s="25" t="s">
        <v>209</v>
      </c>
      <c r="AV6" s="25" t="s">
        <v>210</v>
      </c>
      <c r="AW6" s="25" t="s">
        <v>211</v>
      </c>
      <c r="AX6" s="25" t="s">
        <v>212</v>
      </c>
      <c r="AY6" s="25" t="s">
        <v>213</v>
      </c>
      <c r="AZ6" s="25" t="s">
        <v>214</v>
      </c>
      <c r="BA6" s="25" t="s">
        <v>215</v>
      </c>
      <c r="BB6" s="25" t="s">
        <v>216</v>
      </c>
      <c r="BC6" s="25" t="s">
        <v>217</v>
      </c>
      <c r="BD6" s="25" t="s">
        <v>218</v>
      </c>
      <c r="BE6" s="25" t="s">
        <v>219</v>
      </c>
      <c r="BF6" s="25" t="s">
        <v>220</v>
      </c>
      <c r="BG6" s="25" t="s">
        <v>221</v>
      </c>
      <c r="BH6" s="25" t="s">
        <v>222</v>
      </c>
      <c r="BI6" s="25" t="s">
        <v>223</v>
      </c>
      <c r="BJ6" s="25" t="s">
        <v>224</v>
      </c>
      <c r="BK6" s="25" t="s">
        <v>225</v>
      </c>
      <c r="BL6" s="25" t="s">
        <v>226</v>
      </c>
      <c r="BM6" s="30" t="s">
        <v>227</v>
      </c>
      <c r="BN6" s="25" t="s">
        <v>228</v>
      </c>
      <c r="BO6" s="25" t="s">
        <v>229</v>
      </c>
      <c r="BP6" s="55" t="s">
        <v>116</v>
      </c>
      <c r="BQ6" s="30" t="s">
        <v>71</v>
      </c>
      <c r="BR6" s="25" t="s">
        <v>72</v>
      </c>
      <c r="BS6" s="55" t="s">
        <v>111</v>
      </c>
      <c r="BT6" s="30" t="s">
        <v>113</v>
      </c>
      <c r="BU6" s="25" t="s">
        <v>73</v>
      </c>
      <c r="BV6" s="55" t="s">
        <v>112</v>
      </c>
      <c r="BW6" s="25" t="s">
        <v>100</v>
      </c>
      <c r="BX6" s="58" t="s">
        <v>74</v>
      </c>
      <c r="BY6" s="61" t="s">
        <v>121</v>
      </c>
    </row>
    <row r="7" spans="1:80" ht="15.75" customHeight="1">
      <c r="A7" s="170"/>
      <c r="B7" s="171"/>
      <c r="C7" s="49" t="s">
        <v>23</v>
      </c>
      <c r="D7" s="27" t="s">
        <v>230</v>
      </c>
      <c r="E7" s="27" t="s">
        <v>231</v>
      </c>
      <c r="F7" s="27" t="s">
        <v>232</v>
      </c>
      <c r="G7" s="27" t="s">
        <v>24</v>
      </c>
      <c r="H7" s="27" t="s">
        <v>233</v>
      </c>
      <c r="I7" s="27" t="s">
        <v>234</v>
      </c>
      <c r="J7" s="27" t="s">
        <v>235</v>
      </c>
      <c r="K7" s="27" t="s">
        <v>236</v>
      </c>
      <c r="L7" s="27" t="s">
        <v>237</v>
      </c>
      <c r="M7" s="27" t="s">
        <v>25</v>
      </c>
      <c r="N7" s="27" t="s">
        <v>238</v>
      </c>
      <c r="O7" s="27" t="s">
        <v>239</v>
      </c>
      <c r="P7" s="27" t="s">
        <v>240</v>
      </c>
      <c r="Q7" s="27" t="s">
        <v>241</v>
      </c>
      <c r="R7" s="27" t="s">
        <v>242</v>
      </c>
      <c r="S7" s="27" t="s">
        <v>243</v>
      </c>
      <c r="T7" s="27" t="s">
        <v>244</v>
      </c>
      <c r="U7" s="27" t="s">
        <v>245</v>
      </c>
      <c r="V7" s="27" t="s">
        <v>246</v>
      </c>
      <c r="W7" s="27" t="s">
        <v>247</v>
      </c>
      <c r="X7" s="27" t="s">
        <v>248</v>
      </c>
      <c r="Y7" s="27" t="s">
        <v>249</v>
      </c>
      <c r="Z7" s="27" t="s">
        <v>250</v>
      </c>
      <c r="AA7" s="27" t="s">
        <v>26</v>
      </c>
      <c r="AB7" s="27" t="s">
        <v>27</v>
      </c>
      <c r="AC7" s="27" t="s">
        <v>251</v>
      </c>
      <c r="AD7" s="27" t="s">
        <v>28</v>
      </c>
      <c r="AE7" s="27" t="s">
        <v>29</v>
      </c>
      <c r="AF7" s="27" t="s">
        <v>30</v>
      </c>
      <c r="AG7" s="27" t="s">
        <v>31</v>
      </c>
      <c r="AH7" s="27" t="s">
        <v>32</v>
      </c>
      <c r="AI7" s="27" t="s">
        <v>252</v>
      </c>
      <c r="AJ7" s="27" t="s">
        <v>253</v>
      </c>
      <c r="AK7" s="27" t="s">
        <v>254</v>
      </c>
      <c r="AL7" s="27" t="s">
        <v>33</v>
      </c>
      <c r="AM7" s="27" t="s">
        <v>34</v>
      </c>
      <c r="AN7" s="27" t="s">
        <v>255</v>
      </c>
      <c r="AO7" s="27" t="s">
        <v>256</v>
      </c>
      <c r="AP7" s="27" t="s">
        <v>35</v>
      </c>
      <c r="AQ7" s="27" t="s">
        <v>257</v>
      </c>
      <c r="AR7" s="27" t="s">
        <v>258</v>
      </c>
      <c r="AS7" s="27" t="s">
        <v>259</v>
      </c>
      <c r="AT7" s="27" t="s">
        <v>260</v>
      </c>
      <c r="AU7" s="27" t="s">
        <v>36</v>
      </c>
      <c r="AV7" s="27" t="s">
        <v>261</v>
      </c>
      <c r="AW7" s="27" t="s">
        <v>262</v>
      </c>
      <c r="AX7" s="27" t="s">
        <v>263</v>
      </c>
      <c r="AY7" s="27" t="s">
        <v>264</v>
      </c>
      <c r="AZ7" s="27" t="s">
        <v>265</v>
      </c>
      <c r="BA7" s="27" t="s">
        <v>266</v>
      </c>
      <c r="BB7" s="27" t="s">
        <v>267</v>
      </c>
      <c r="BC7" s="27" t="s">
        <v>268</v>
      </c>
      <c r="BD7" s="27" t="s">
        <v>269</v>
      </c>
      <c r="BE7" s="27" t="s">
        <v>37</v>
      </c>
      <c r="BF7" s="27" t="s">
        <v>38</v>
      </c>
      <c r="BG7" s="27" t="s">
        <v>270</v>
      </c>
      <c r="BH7" s="27" t="s">
        <v>271</v>
      </c>
      <c r="BI7" s="27" t="s">
        <v>272</v>
      </c>
      <c r="BJ7" s="27" t="s">
        <v>273</v>
      </c>
      <c r="BK7" s="27" t="s">
        <v>274</v>
      </c>
      <c r="BL7" s="27" t="s">
        <v>275</v>
      </c>
      <c r="BM7" s="27" t="s">
        <v>276</v>
      </c>
      <c r="BN7" s="27" t="s">
        <v>277</v>
      </c>
      <c r="BO7" s="27" t="s">
        <v>278</v>
      </c>
      <c r="BP7" s="45"/>
      <c r="BQ7" s="27" t="s">
        <v>75</v>
      </c>
      <c r="BR7" s="27" t="s">
        <v>76</v>
      </c>
      <c r="BS7" s="38" t="s">
        <v>77</v>
      </c>
      <c r="BT7" s="27" t="s">
        <v>78</v>
      </c>
      <c r="BU7" s="27" t="s">
        <v>79</v>
      </c>
      <c r="BV7" s="45" t="s">
        <v>80</v>
      </c>
      <c r="BW7" s="56" t="s">
        <v>81</v>
      </c>
      <c r="BX7" s="44" t="s">
        <v>82</v>
      </c>
      <c r="BY7" s="42" t="s">
        <v>83</v>
      </c>
    </row>
    <row r="8" spans="1:80" ht="52.5" customHeight="1">
      <c r="A8" s="170"/>
      <c r="B8" s="171"/>
      <c r="C8" s="48" t="s">
        <v>44</v>
      </c>
      <c r="D8" s="30" t="s">
        <v>279</v>
      </c>
      <c r="E8" s="30" t="s">
        <v>280</v>
      </c>
      <c r="F8" s="30" t="s">
        <v>281</v>
      </c>
      <c r="G8" s="30" t="s">
        <v>3</v>
      </c>
      <c r="H8" s="30" t="s">
        <v>4</v>
      </c>
      <c r="I8" s="30" t="s">
        <v>5</v>
      </c>
      <c r="J8" s="30" t="s">
        <v>282</v>
      </c>
      <c r="K8" s="30" t="s">
        <v>283</v>
      </c>
      <c r="L8" s="30" t="s">
        <v>284</v>
      </c>
      <c r="M8" s="30" t="s">
        <v>285</v>
      </c>
      <c r="N8" s="30" t="s">
        <v>286</v>
      </c>
      <c r="O8" s="30" t="s">
        <v>287</v>
      </c>
      <c r="P8" s="30" t="s">
        <v>288</v>
      </c>
      <c r="Q8" s="30" t="s">
        <v>289</v>
      </c>
      <c r="R8" s="30" t="s">
        <v>290</v>
      </c>
      <c r="S8" s="30" t="s">
        <v>291</v>
      </c>
      <c r="T8" s="30" t="s">
        <v>292</v>
      </c>
      <c r="U8" s="30" t="s">
        <v>293</v>
      </c>
      <c r="V8" s="30" t="s">
        <v>294</v>
      </c>
      <c r="W8" s="30" t="s">
        <v>295</v>
      </c>
      <c r="X8" s="30" t="s">
        <v>296</v>
      </c>
      <c r="Y8" s="30" t="s">
        <v>297</v>
      </c>
      <c r="Z8" s="30" t="s">
        <v>298</v>
      </c>
      <c r="AA8" s="30" t="s">
        <v>299</v>
      </c>
      <c r="AB8" s="30" t="s">
        <v>300</v>
      </c>
      <c r="AC8" s="30" t="s">
        <v>55</v>
      </c>
      <c r="AD8" s="30" t="s">
        <v>301</v>
      </c>
      <c r="AE8" s="30" t="s">
        <v>6</v>
      </c>
      <c r="AF8" s="30" t="s">
        <v>7</v>
      </c>
      <c r="AG8" s="30" t="s">
        <v>8</v>
      </c>
      <c r="AH8" s="30" t="s">
        <v>9</v>
      </c>
      <c r="AI8" s="30" t="s">
        <v>302</v>
      </c>
      <c r="AJ8" s="30" t="s">
        <v>303</v>
      </c>
      <c r="AK8" s="30" t="s">
        <v>304</v>
      </c>
      <c r="AL8" s="25" t="s">
        <v>10</v>
      </c>
      <c r="AM8" s="25" t="s">
        <v>11</v>
      </c>
      <c r="AN8" s="25" t="s">
        <v>305</v>
      </c>
      <c r="AO8" s="25" t="s">
        <v>306</v>
      </c>
      <c r="AP8" s="25" t="s">
        <v>12</v>
      </c>
      <c r="AQ8" s="25" t="s">
        <v>13</v>
      </c>
      <c r="AR8" s="25" t="s">
        <v>307</v>
      </c>
      <c r="AS8" s="25" t="s">
        <v>308</v>
      </c>
      <c r="AT8" s="25" t="s">
        <v>309</v>
      </c>
      <c r="AU8" s="25" t="s">
        <v>14</v>
      </c>
      <c r="AV8" s="25" t="s">
        <v>310</v>
      </c>
      <c r="AW8" s="25" t="s">
        <v>311</v>
      </c>
      <c r="AX8" s="25" t="s">
        <v>312</v>
      </c>
      <c r="AY8" s="25" t="s">
        <v>313</v>
      </c>
      <c r="AZ8" s="25" t="s">
        <v>314</v>
      </c>
      <c r="BA8" s="25" t="s">
        <v>315</v>
      </c>
      <c r="BB8" s="25" t="s">
        <v>316</v>
      </c>
      <c r="BC8" s="25" t="s">
        <v>317</v>
      </c>
      <c r="BD8" s="25" t="s">
        <v>318</v>
      </c>
      <c r="BE8" s="25" t="s">
        <v>15</v>
      </c>
      <c r="BF8" s="25" t="s">
        <v>16</v>
      </c>
      <c r="BG8" s="25" t="s">
        <v>17</v>
      </c>
      <c r="BH8" s="25" t="s">
        <v>319</v>
      </c>
      <c r="BI8" s="25" t="s">
        <v>320</v>
      </c>
      <c r="BJ8" s="25" t="s">
        <v>321</v>
      </c>
      <c r="BK8" s="25" t="s">
        <v>322</v>
      </c>
      <c r="BL8" s="25" t="s">
        <v>323</v>
      </c>
      <c r="BM8" s="30" t="s">
        <v>324</v>
      </c>
      <c r="BN8" s="25" t="s">
        <v>325</v>
      </c>
      <c r="BO8" s="25" t="s">
        <v>326</v>
      </c>
      <c r="BP8" s="45" t="s">
        <v>1</v>
      </c>
      <c r="BQ8" s="59" t="s">
        <v>84</v>
      </c>
      <c r="BR8" s="29" t="s">
        <v>85</v>
      </c>
      <c r="BS8" s="60" t="s">
        <v>86</v>
      </c>
      <c r="BT8" s="59" t="s">
        <v>87</v>
      </c>
      <c r="BU8" s="29" t="s">
        <v>88</v>
      </c>
      <c r="BV8" s="45" t="s">
        <v>89</v>
      </c>
      <c r="BW8" s="25" t="s">
        <v>101</v>
      </c>
      <c r="BX8" s="46" t="s">
        <v>90</v>
      </c>
      <c r="BY8" s="53" t="s">
        <v>91</v>
      </c>
    </row>
    <row r="9" spans="1:80" ht="15.75" customHeight="1">
      <c r="A9" s="172"/>
      <c r="B9" s="173"/>
      <c r="C9" s="52" t="s">
        <v>49</v>
      </c>
      <c r="D9" s="27" t="s">
        <v>230</v>
      </c>
      <c r="E9" s="27" t="s">
        <v>231</v>
      </c>
      <c r="F9" s="27" t="s">
        <v>232</v>
      </c>
      <c r="G9" s="27" t="s">
        <v>24</v>
      </c>
      <c r="H9" s="27" t="s">
        <v>233</v>
      </c>
      <c r="I9" s="27" t="s">
        <v>234</v>
      </c>
      <c r="J9" s="27" t="s">
        <v>235</v>
      </c>
      <c r="K9" s="27" t="s">
        <v>236</v>
      </c>
      <c r="L9" s="27" t="s">
        <v>237</v>
      </c>
      <c r="M9" s="27" t="s">
        <v>25</v>
      </c>
      <c r="N9" s="27" t="s">
        <v>238</v>
      </c>
      <c r="O9" s="27" t="s">
        <v>239</v>
      </c>
      <c r="P9" s="27" t="s">
        <v>240</v>
      </c>
      <c r="Q9" s="27" t="s">
        <v>241</v>
      </c>
      <c r="R9" s="27" t="s">
        <v>242</v>
      </c>
      <c r="S9" s="27" t="s">
        <v>243</v>
      </c>
      <c r="T9" s="27" t="s">
        <v>244</v>
      </c>
      <c r="U9" s="27" t="s">
        <v>245</v>
      </c>
      <c r="V9" s="27" t="s">
        <v>246</v>
      </c>
      <c r="W9" s="27" t="s">
        <v>247</v>
      </c>
      <c r="X9" s="27" t="s">
        <v>248</v>
      </c>
      <c r="Y9" s="27" t="s">
        <v>249</v>
      </c>
      <c r="Z9" s="27" t="s">
        <v>250</v>
      </c>
      <c r="AA9" s="27" t="s">
        <v>26</v>
      </c>
      <c r="AB9" s="27" t="s">
        <v>27</v>
      </c>
      <c r="AC9" s="27" t="s">
        <v>251</v>
      </c>
      <c r="AD9" s="27" t="s">
        <v>28</v>
      </c>
      <c r="AE9" s="27" t="s">
        <v>29</v>
      </c>
      <c r="AF9" s="27" t="s">
        <v>30</v>
      </c>
      <c r="AG9" s="27" t="s">
        <v>31</v>
      </c>
      <c r="AH9" s="27" t="s">
        <v>32</v>
      </c>
      <c r="AI9" s="27" t="s">
        <v>252</v>
      </c>
      <c r="AJ9" s="27" t="s">
        <v>253</v>
      </c>
      <c r="AK9" s="27" t="s">
        <v>254</v>
      </c>
      <c r="AL9" s="27" t="s">
        <v>33</v>
      </c>
      <c r="AM9" s="27" t="s">
        <v>34</v>
      </c>
      <c r="AN9" s="27" t="s">
        <v>255</v>
      </c>
      <c r="AO9" s="27" t="s">
        <v>256</v>
      </c>
      <c r="AP9" s="27" t="s">
        <v>35</v>
      </c>
      <c r="AQ9" s="27" t="s">
        <v>257</v>
      </c>
      <c r="AR9" s="27" t="s">
        <v>258</v>
      </c>
      <c r="AS9" s="27" t="s">
        <v>259</v>
      </c>
      <c r="AT9" s="27" t="s">
        <v>260</v>
      </c>
      <c r="AU9" s="27" t="s">
        <v>36</v>
      </c>
      <c r="AV9" s="27" t="s">
        <v>261</v>
      </c>
      <c r="AW9" s="27" t="s">
        <v>262</v>
      </c>
      <c r="AX9" s="27" t="s">
        <v>263</v>
      </c>
      <c r="AY9" s="27" t="s">
        <v>264</v>
      </c>
      <c r="AZ9" s="27" t="s">
        <v>265</v>
      </c>
      <c r="BA9" s="27" t="s">
        <v>266</v>
      </c>
      <c r="BB9" s="27" t="s">
        <v>267</v>
      </c>
      <c r="BC9" s="27" t="s">
        <v>268</v>
      </c>
      <c r="BD9" s="27" t="s">
        <v>269</v>
      </c>
      <c r="BE9" s="27" t="s">
        <v>37</v>
      </c>
      <c r="BF9" s="27" t="s">
        <v>38</v>
      </c>
      <c r="BG9" s="27" t="s">
        <v>270</v>
      </c>
      <c r="BH9" s="27" t="s">
        <v>271</v>
      </c>
      <c r="BI9" s="27" t="s">
        <v>272</v>
      </c>
      <c r="BJ9" s="27" t="s">
        <v>273</v>
      </c>
      <c r="BK9" s="27" t="s">
        <v>274</v>
      </c>
      <c r="BL9" s="27" t="s">
        <v>275</v>
      </c>
      <c r="BM9" s="27" t="s">
        <v>276</v>
      </c>
      <c r="BN9" s="27" t="s">
        <v>277</v>
      </c>
      <c r="BO9" s="27" t="s">
        <v>278</v>
      </c>
      <c r="BP9" s="38" t="s">
        <v>50</v>
      </c>
      <c r="BQ9" s="27" t="s">
        <v>75</v>
      </c>
      <c r="BR9" s="27" t="s">
        <v>76</v>
      </c>
      <c r="BS9" s="45" t="s">
        <v>77</v>
      </c>
      <c r="BT9" s="27" t="s">
        <v>78</v>
      </c>
      <c r="BU9" s="27" t="s">
        <v>79</v>
      </c>
      <c r="BV9" s="45" t="s">
        <v>80</v>
      </c>
      <c r="BW9" s="27" t="s">
        <v>81</v>
      </c>
      <c r="BX9" s="46" t="s">
        <v>82</v>
      </c>
      <c r="BY9" s="53" t="s">
        <v>83</v>
      </c>
      <c r="CA9" s="74" t="s">
        <v>18</v>
      </c>
    </row>
    <row r="10" spans="1:80">
      <c r="A10" s="47" t="s">
        <v>98</v>
      </c>
      <c r="B10" s="48" t="s">
        <v>19</v>
      </c>
      <c r="C10" s="51" t="s">
        <v>44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43"/>
      <c r="BT10" s="43"/>
      <c r="BU10" s="43"/>
      <c r="BV10" s="43"/>
      <c r="BW10" s="43"/>
      <c r="BX10" s="43"/>
      <c r="BY10" s="54"/>
    </row>
    <row r="11" spans="1:80" ht="14.25" customHeight="1">
      <c r="A11" s="88" t="s">
        <v>406</v>
      </c>
      <c r="B11" s="20" t="s">
        <v>328</v>
      </c>
      <c r="C11" s="84" t="s">
        <v>122</v>
      </c>
      <c r="D11" s="78">
        <f>[8]Use_2023!F178</f>
        <v>118223.07216546196</v>
      </c>
      <c r="E11" s="78">
        <f>[8]Use_2023!G178</f>
        <v>47.060469507837134</v>
      </c>
      <c r="F11" s="78">
        <f>[8]Use_2023!H178</f>
        <v>59.190736382878924</v>
      </c>
      <c r="G11" s="78">
        <f>[8]Use_2023!I178</f>
        <v>239.56225648778221</v>
      </c>
      <c r="H11" s="78">
        <f>[8]Use_2023!J178</f>
        <v>22726.161327073511</v>
      </c>
      <c r="I11" s="78">
        <f>[8]Use_2023!K178</f>
        <v>4275.0644001795754</v>
      </c>
      <c r="J11" s="78">
        <f>[8]Use_2023!L178</f>
        <v>1.3160596576514754</v>
      </c>
      <c r="K11" s="78">
        <f>[8]Use_2023!M178</f>
        <v>36.35832617385482</v>
      </c>
      <c r="L11" s="78">
        <f>[8]Use_2023!N178</f>
        <v>0.72489830337408068</v>
      </c>
      <c r="M11" s="78">
        <f>[8]Use_2023!O178</f>
        <v>0.49908259823207418</v>
      </c>
      <c r="N11" s="78">
        <f>[8]Use_2023!P178</f>
        <v>56.183890540731618</v>
      </c>
      <c r="O11" s="78">
        <f>[8]Use_2023!Q178</f>
        <v>220.09624767472911</v>
      </c>
      <c r="P11" s="78">
        <f>[8]Use_2023!R178</f>
        <v>3.5326343175059685</v>
      </c>
      <c r="Q11" s="78">
        <f>[8]Use_2023!S178</f>
        <v>127.2492190409634</v>
      </c>
      <c r="R11" s="78">
        <f>[8]Use_2023!T178</f>
        <v>0</v>
      </c>
      <c r="S11" s="78">
        <f>[8]Use_2023!U178</f>
        <v>693.53474877352244</v>
      </c>
      <c r="T11" s="78">
        <f>[8]Use_2023!V178</f>
        <v>0.37026491158463781</v>
      </c>
      <c r="U11" s="78">
        <f>[8]Use_2023!W178</f>
        <v>19.827050627319039</v>
      </c>
      <c r="V11" s="78">
        <f>[8]Use_2023!X178</f>
        <v>15.44250643871583</v>
      </c>
      <c r="W11" s="78">
        <f>[8]Use_2023!Y178</f>
        <v>29.243678069627858</v>
      </c>
      <c r="X11" s="78">
        <f>[8]Use_2023!Z178</f>
        <v>1.0108533507519908</v>
      </c>
      <c r="Y11" s="78">
        <f>[8]Use_2023!AA178</f>
        <v>37.757765938947443</v>
      </c>
      <c r="Z11" s="78">
        <f>[8]Use_2023!AB178</f>
        <v>167.55715480200621</v>
      </c>
      <c r="AA11" s="78">
        <f>[8]Use_2023!AC178</f>
        <v>24.402435680637289</v>
      </c>
      <c r="AB11" s="78">
        <f>[8]Use_2023!AD178</f>
        <v>1.4646738837110157E-5</v>
      </c>
      <c r="AC11" s="78">
        <f>[8]Use_2023!AE178</f>
        <v>25.149147066654805</v>
      </c>
      <c r="AD11" s="78">
        <f>[8]Use_2023!AF178</f>
        <v>1520.4015900975799</v>
      </c>
      <c r="AE11" s="78">
        <f>[8]Use_2023!AG178</f>
        <v>2.5842667297083906</v>
      </c>
      <c r="AF11" s="78">
        <f>[8]Use_2023!AH178</f>
        <v>6871.0963000779411</v>
      </c>
      <c r="AG11" s="78">
        <f>[8]Use_2023!AI178</f>
        <v>273.5393643508927</v>
      </c>
      <c r="AH11" s="78">
        <f>[8]Use_2023!AJ178</f>
        <v>117.1513318108121</v>
      </c>
      <c r="AI11" s="78">
        <f>[8]Use_2023!AK178</f>
        <v>8.8978393433532048</v>
      </c>
      <c r="AJ11" s="78">
        <f>[8]Use_2023!AL178</f>
        <v>53.77019828128676</v>
      </c>
      <c r="AK11" s="78">
        <f>[8]Use_2023!AM178</f>
        <v>15.733428316380154</v>
      </c>
      <c r="AL11" s="78">
        <f>[8]Use_2023!AN178</f>
        <v>0.50564842172850566</v>
      </c>
      <c r="AM11" s="78">
        <f>[8]Use_2023!AO178</f>
        <v>7461.1421649741842</v>
      </c>
      <c r="AN11" s="78">
        <f>[8]Use_2023!AP178</f>
        <v>10.432151919694023</v>
      </c>
      <c r="AO11" s="78">
        <f>[8]Use_2023!AQ178</f>
        <v>83.872014159062871</v>
      </c>
      <c r="AP11" s="78">
        <f>[8]Use_2023!AR178</f>
        <v>11.732884082049321</v>
      </c>
      <c r="AQ11" s="78">
        <f>[8]Use_2023!AS178</f>
        <v>16.337855107637562</v>
      </c>
      <c r="AR11" s="78">
        <f>[8]Use_2023!AT178</f>
        <v>24.939300599751647</v>
      </c>
      <c r="AS11" s="78">
        <f>[8]Use_2023!AU178</f>
        <v>10.641666415155363</v>
      </c>
      <c r="AT11" s="78">
        <f>[8]Use_2023!AV178</f>
        <v>2.4721492958237543</v>
      </c>
      <c r="AU11" s="78">
        <f>[8]Use_2023!AW178+[8]Use_2023!AX178</f>
        <v>242.24003880186316</v>
      </c>
      <c r="AV11" s="78">
        <f>[8]Use_2023!AY178</f>
        <v>1647.648175265798</v>
      </c>
      <c r="AW11" s="78">
        <f>[8]Use_2023!AZ178</f>
        <v>10.006040855862018</v>
      </c>
      <c r="AX11" s="78">
        <f>[8]Use_2023!BA178</f>
        <v>1.3293089578230645E-2</v>
      </c>
      <c r="AY11" s="78">
        <f>[8]Use_2023!BB178</f>
        <v>13.659493200335584</v>
      </c>
      <c r="AZ11" s="78">
        <f>[8]Use_2023!BC178</f>
        <v>11.785807428365672</v>
      </c>
      <c r="BA11" s="78">
        <f>[8]Use_2023!BD178</f>
        <v>14.75759059967351</v>
      </c>
      <c r="BB11" s="78">
        <f>[8]Use_2023!BE178</f>
        <v>7.8862967152760338E-2</v>
      </c>
      <c r="BC11" s="78">
        <f>[8]Use_2023!BF178</f>
        <v>55.322114577717038</v>
      </c>
      <c r="BD11" s="78">
        <f>[8]Use_2023!BG178</f>
        <v>125.9173022650001</v>
      </c>
      <c r="BE11" s="78">
        <f>[8]Use_2023!BH178</f>
        <v>17.297600421770678</v>
      </c>
      <c r="BF11" s="78">
        <f>[8]Use_2023!BI178</f>
        <v>9.3656038702119332E-2</v>
      </c>
      <c r="BG11" s="78">
        <f>[8]Use_2023!BJ178</f>
        <v>14.906874786862991</v>
      </c>
      <c r="BH11" s="78">
        <f>[8]Use_2023!BK178</f>
        <v>0.25059177973356955</v>
      </c>
      <c r="BI11" s="78">
        <f>[8]Use_2023!BL178</f>
        <v>3.6631971137402792</v>
      </c>
      <c r="BJ11" s="78">
        <f>[8]Use_2023!BM178</f>
        <v>10.685703453978352</v>
      </c>
      <c r="BK11" s="78">
        <f>[8]Use_2023!BN178</f>
        <v>64.502705170010231</v>
      </c>
      <c r="BL11" s="78">
        <f>[8]Use_2023!BO178</f>
        <v>42.056644068700052</v>
      </c>
      <c r="BM11" s="78">
        <f>[8]Use_2023!BP178</f>
        <v>1.4276878247709713E-3</v>
      </c>
      <c r="BN11" s="78">
        <f>[8]Use_2023!BQ178</f>
        <v>0</v>
      </c>
      <c r="BO11" s="78">
        <f>[8]Use_2023!BR178</f>
        <v>0</v>
      </c>
      <c r="BP11" s="120">
        <f t="shared" ref="BP11:BP74" si="0">SUM(D11:BO11)</f>
        <v>165790.50460726276</v>
      </c>
      <c r="BQ11" s="78">
        <f>[8]Use_2023!BT178</f>
        <v>270382.52610534569</v>
      </c>
      <c r="BR11" s="78">
        <f>[8]Use_2023!BU178</f>
        <v>225.18544529841273</v>
      </c>
      <c r="BS11" s="120">
        <f>SUM(BQ11:BR11)</f>
        <v>270607.71155064413</v>
      </c>
      <c r="BT11" s="78">
        <f>[8]Use_2023!BW178</f>
        <v>1364.1128833356142</v>
      </c>
      <c r="BU11" s="78">
        <f>[8]Use_2023!BX178</f>
        <v>-1875.8556350612839</v>
      </c>
      <c r="BV11" s="120">
        <f>SUM(BT11:BU11)</f>
        <v>-511.74275172566968</v>
      </c>
      <c r="BW11" s="78">
        <f>[8]Use_2023!BZ178</f>
        <v>22244.054471298263</v>
      </c>
      <c r="BX11" s="120">
        <f>BW11+BS11+BV11</f>
        <v>292340.02327021671</v>
      </c>
      <c r="BY11" s="122">
        <f>BX11+BP11</f>
        <v>458130.52787747944</v>
      </c>
      <c r="BZ11" s="128"/>
      <c r="CB11" s="83"/>
    </row>
    <row r="12" spans="1:80" ht="14.25" customHeight="1">
      <c r="A12" s="31" t="s">
        <v>407</v>
      </c>
      <c r="B12" s="20" t="s">
        <v>329</v>
      </c>
      <c r="C12" s="101" t="s">
        <v>123</v>
      </c>
      <c r="D12" s="78">
        <f>[8]Use_2023!F179</f>
        <v>53.436754983700375</v>
      </c>
      <c r="E12" s="78">
        <f>[8]Use_2023!G179</f>
        <v>383.89580364084281</v>
      </c>
      <c r="F12" s="78">
        <f>[8]Use_2023!H179</f>
        <v>3.6443048517308216E-4</v>
      </c>
      <c r="G12" s="78">
        <f>[8]Use_2023!I179</f>
        <v>406.93936697085616</v>
      </c>
      <c r="H12" s="78">
        <f>[8]Use_2023!J179</f>
        <v>11.884477372928011</v>
      </c>
      <c r="I12" s="78">
        <f>[8]Use_2023!K179</f>
        <v>0.39328472127251118</v>
      </c>
      <c r="J12" s="78">
        <f>[8]Use_2023!L179</f>
        <v>415.24229909628673</v>
      </c>
      <c r="K12" s="78">
        <f>[8]Use_2023!M179</f>
        <v>0.21331357600317008</v>
      </c>
      <c r="L12" s="78">
        <f>[8]Use_2023!N179</f>
        <v>5.4817227293661609E-3</v>
      </c>
      <c r="M12" s="78">
        <f>[8]Use_2023!O179</f>
        <v>1.2685956193674143E-2</v>
      </c>
      <c r="N12" s="78">
        <f>[8]Use_2023!P179</f>
        <v>0</v>
      </c>
      <c r="O12" s="78">
        <f>[8]Use_2023!Q179</f>
        <v>3.9349917229491673</v>
      </c>
      <c r="P12" s="78">
        <f>[8]Use_2023!R179</f>
        <v>1.1397627664239247</v>
      </c>
      <c r="Q12" s="78">
        <f>[8]Use_2023!S179</f>
        <v>6.4661829497966279</v>
      </c>
      <c r="R12" s="78">
        <f>[8]Use_2023!T179</f>
        <v>28.31205794934203</v>
      </c>
      <c r="S12" s="78">
        <f>[8]Use_2023!U179</f>
        <v>15.59643784130617</v>
      </c>
      <c r="T12" s="78">
        <f>[8]Use_2023!V179</f>
        <v>3.3934085336754438E-3</v>
      </c>
      <c r="U12" s="78">
        <f>[8]Use_2023!W179</f>
        <v>0.10724019980907766</v>
      </c>
      <c r="V12" s="78">
        <f>[8]Use_2023!X179</f>
        <v>0.57982302453310419</v>
      </c>
      <c r="W12" s="78">
        <f>[8]Use_2023!Y179</f>
        <v>0.79264794964854091</v>
      </c>
      <c r="X12" s="78">
        <f>[8]Use_2023!Z179</f>
        <v>5.8231240978289765E-2</v>
      </c>
      <c r="Y12" s="78">
        <f>[8]Use_2023!AA179</f>
        <v>281.82208605555917</v>
      </c>
      <c r="Z12" s="78">
        <f>[8]Use_2023!AB179</f>
        <v>0</v>
      </c>
      <c r="AA12" s="78">
        <f>[8]Use_2023!AC179</f>
        <v>5.6693660400143321E-2</v>
      </c>
      <c r="AB12" s="78">
        <f>[8]Use_2023!AD179</f>
        <v>9.3106487181163647E-12</v>
      </c>
      <c r="AC12" s="78">
        <f>[8]Use_2023!AE179</f>
        <v>2.7469891691690962</v>
      </c>
      <c r="AD12" s="78">
        <f>[8]Use_2023!AF179</f>
        <v>2796.8265460320872</v>
      </c>
      <c r="AE12" s="78">
        <f>[8]Use_2023!AG179</f>
        <v>0.19198058644200011</v>
      </c>
      <c r="AF12" s="78">
        <f>[8]Use_2023!AH179</f>
        <v>20.663429640101125</v>
      </c>
      <c r="AG12" s="78">
        <f>[8]Use_2023!AI179</f>
        <v>44.022953784027926</v>
      </c>
      <c r="AH12" s="78">
        <f>[8]Use_2023!AJ179</f>
        <v>8.6092811113625221</v>
      </c>
      <c r="AI12" s="78">
        <f>[8]Use_2023!AK179</f>
        <v>4.247171619613117E-3</v>
      </c>
      <c r="AJ12" s="78">
        <f>[8]Use_2023!AL179</f>
        <v>6.4861450291003901</v>
      </c>
      <c r="AK12" s="78">
        <f>[8]Use_2023!AM179</f>
        <v>4.3124441504336009</v>
      </c>
      <c r="AL12" s="78">
        <f>[8]Use_2023!AN179</f>
        <v>8.5794461426136632E-3</v>
      </c>
      <c r="AM12" s="78">
        <f>[8]Use_2023!AO179</f>
        <v>422.62838738157967</v>
      </c>
      <c r="AN12" s="78">
        <f>[8]Use_2023!AP179</f>
        <v>3.6496987678287076</v>
      </c>
      <c r="AO12" s="78">
        <f>[8]Use_2023!AQ179</f>
        <v>0.23238585928091179</v>
      </c>
      <c r="AP12" s="78">
        <f>[8]Use_2023!AR179</f>
        <v>13.52535052062859</v>
      </c>
      <c r="AQ12" s="78">
        <f>[8]Use_2023!AS179</f>
        <v>1.964775801421997E-2</v>
      </c>
      <c r="AR12" s="78">
        <f>[8]Use_2023!AT179</f>
        <v>0.19453660838997505</v>
      </c>
      <c r="AS12" s="78">
        <f>[8]Use_2023!AU179</f>
        <v>0.16638684436239973</v>
      </c>
      <c r="AT12" s="78">
        <f>[8]Use_2023!AV179</f>
        <v>1.6068348208792438E-3</v>
      </c>
      <c r="AU12" s="78">
        <f>[8]Use_2023!AW179+[8]Use_2023!AX179</f>
        <v>0.15983288790843106</v>
      </c>
      <c r="AV12" s="78">
        <f>[8]Use_2023!AY179</f>
        <v>23.335344309158884</v>
      </c>
      <c r="AW12" s="78">
        <f>[8]Use_2023!AZ179</f>
        <v>0.84758789585176975</v>
      </c>
      <c r="AX12" s="78">
        <f>[8]Use_2023!BA179</f>
        <v>0</v>
      </c>
      <c r="AY12" s="78">
        <f>[8]Use_2023!BB179</f>
        <v>0.2834308418871504</v>
      </c>
      <c r="AZ12" s="78">
        <f>[8]Use_2023!BC179</f>
        <v>3.4739607192906675E-2</v>
      </c>
      <c r="BA12" s="78">
        <f>[8]Use_2023!BD179</f>
        <v>2.8282238562799679E-3</v>
      </c>
      <c r="BB12" s="78">
        <f>[8]Use_2023!BE179</f>
        <v>1.5270905451589862E-2</v>
      </c>
      <c r="BC12" s="78">
        <f>[8]Use_2023!BF179</f>
        <v>8.9260416930954154</v>
      </c>
      <c r="BD12" s="78">
        <f>[8]Use_2023!BG179</f>
        <v>3.4489377334871412</v>
      </c>
      <c r="BE12" s="78">
        <f>[8]Use_2023!BH179</f>
        <v>0</v>
      </c>
      <c r="BF12" s="78">
        <f>[8]Use_2023!BI179</f>
        <v>0</v>
      </c>
      <c r="BG12" s="78">
        <f>[8]Use_2023!BJ179</f>
        <v>8.3909737057030073E-2</v>
      </c>
      <c r="BH12" s="78">
        <f>[8]Use_2023!BK179</f>
        <v>7.4318081511601177E-4</v>
      </c>
      <c r="BI12" s="78">
        <f>[8]Use_2023!BL179</f>
        <v>3.3399607297267417E-2</v>
      </c>
      <c r="BJ12" s="78">
        <f>[8]Use_2023!BM179</f>
        <v>0</v>
      </c>
      <c r="BK12" s="78">
        <f>[8]Use_2023!BN179</f>
        <v>0.32082329748507038</v>
      </c>
      <c r="BL12" s="78">
        <f>[8]Use_2023!BO179</f>
        <v>2.8933290315528315</v>
      </c>
      <c r="BM12" s="78">
        <f>[8]Use_2023!BP179</f>
        <v>0.7941066624189298</v>
      </c>
      <c r="BN12" s="78">
        <f>[8]Use_2023!BQ179</f>
        <v>0</v>
      </c>
      <c r="BO12" s="78">
        <f>[8]Use_2023!BR179</f>
        <v>0</v>
      </c>
      <c r="BP12" s="120">
        <f t="shared" si="0"/>
        <v>4976.364303550492</v>
      </c>
      <c r="BQ12" s="78">
        <f>[8]Use_2023!BT179</f>
        <v>2320.637969985768</v>
      </c>
      <c r="BR12" s="78">
        <f>[8]Use_2023!BU179</f>
        <v>430.5596542440631</v>
      </c>
      <c r="BS12" s="120">
        <f t="shared" ref="BS12:BS74" si="1">SUM(BQ12:BR12)</f>
        <v>2751.197624229831</v>
      </c>
      <c r="BT12" s="78">
        <f>[8]Use_2023!BW179</f>
        <v>1240.6471758879359</v>
      </c>
      <c r="BU12" s="78">
        <f>[8]Use_2023!BX179</f>
        <v>-50.916527744665366</v>
      </c>
      <c r="BV12" s="120">
        <f t="shared" ref="BV12:BV74" si="2">SUM(BT12:BU12)</f>
        <v>1189.7306481432704</v>
      </c>
      <c r="BW12" s="78">
        <f>[8]Use_2023!BZ179</f>
        <v>5.6537120138057304</v>
      </c>
      <c r="BX12" s="120">
        <f t="shared" ref="BX12:BX74" si="3">BW12+BS12+BV12</f>
        <v>3946.5819843869076</v>
      </c>
      <c r="BY12" s="122">
        <f t="shared" ref="BY12:BY75" si="4">BX12+BP12</f>
        <v>8922.9462879374005</v>
      </c>
      <c r="BZ12" s="128"/>
      <c r="CB12" s="83"/>
    </row>
    <row r="13" spans="1:80" ht="14.25" customHeight="1">
      <c r="A13" s="31" t="s">
        <v>408</v>
      </c>
      <c r="B13" s="20" t="s">
        <v>357</v>
      </c>
      <c r="C13" s="101" t="s">
        <v>124</v>
      </c>
      <c r="D13" s="78">
        <f>[8]Use_2023!F180</f>
        <v>0.10521681130408607</v>
      </c>
      <c r="E13" s="78">
        <f>[8]Use_2023!G180</f>
        <v>3.8806465326141721E-4</v>
      </c>
      <c r="F13" s="78">
        <f>[8]Use_2023!H180</f>
        <v>100.28441209514304</v>
      </c>
      <c r="G13" s="78">
        <f>[8]Use_2023!I180</f>
        <v>0.11281837667835903</v>
      </c>
      <c r="H13" s="78">
        <f>[8]Use_2023!J180</f>
        <v>238.77282169559547</v>
      </c>
      <c r="I13" s="78">
        <f>[8]Use_2023!K180</f>
        <v>3.8866563382333151E-2</v>
      </c>
      <c r="J13" s="78">
        <f>[8]Use_2023!L180</f>
        <v>2.6882572574767467E-5</v>
      </c>
      <c r="K13" s="78">
        <f>[8]Use_2023!M180</f>
        <v>9.2178883809994009E-3</v>
      </c>
      <c r="L13" s="78">
        <f>[8]Use_2023!N180</f>
        <v>5.8531356565376088E-4</v>
      </c>
      <c r="M13" s="78">
        <f>[8]Use_2023!O180</f>
        <v>8.1865788238618745E-3</v>
      </c>
      <c r="N13" s="78">
        <f>[8]Use_2023!P180</f>
        <v>1.1779704636191303E-2</v>
      </c>
      <c r="O13" s="78">
        <f>[8]Use_2023!Q180</f>
        <v>1.4645784432481929E-3</v>
      </c>
      <c r="P13" s="78">
        <f>[8]Use_2023!R180</f>
        <v>3.041421997876847E-3</v>
      </c>
      <c r="Q13" s="78">
        <f>[8]Use_2023!S180</f>
        <v>4.9259801904527938E-2</v>
      </c>
      <c r="R13" s="78">
        <f>[8]Use_2023!T180</f>
        <v>2.4042519600877613E-2</v>
      </c>
      <c r="S13" s="78">
        <f>[8]Use_2023!U180</f>
        <v>0.71608899763626155</v>
      </c>
      <c r="T13" s="78">
        <f>[8]Use_2023!V180</f>
        <v>2.0267300990645942E-3</v>
      </c>
      <c r="U13" s="78">
        <f>[8]Use_2023!W180</f>
        <v>2.2004443487349479E-2</v>
      </c>
      <c r="V13" s="78">
        <f>[8]Use_2023!X180</f>
        <v>5.4667988469513087E-3</v>
      </c>
      <c r="W13" s="78">
        <f>[8]Use_2023!Y180</f>
        <v>1.7491252523495593E-2</v>
      </c>
      <c r="X13" s="78">
        <f>[8]Use_2023!Z180</f>
        <v>5.9441592953204015E-4</v>
      </c>
      <c r="Y13" s="78">
        <f>[8]Use_2023!AA180</f>
        <v>17.917731034400973</v>
      </c>
      <c r="Z13" s="78">
        <f>[8]Use_2023!AB180</f>
        <v>6.3953171735399396E-3</v>
      </c>
      <c r="AA13" s="78">
        <f>[8]Use_2023!AC180</f>
        <v>2.142576425800129E-2</v>
      </c>
      <c r="AB13" s="78">
        <f>[8]Use_2023!AD180</f>
        <v>2.7095901561923167E-10</v>
      </c>
      <c r="AC13" s="78">
        <f>[8]Use_2023!AE180</f>
        <v>1.0784498693961603E-2</v>
      </c>
      <c r="AD13" s="78">
        <f>[8]Use_2023!AF180</f>
        <v>1.154126862638351</v>
      </c>
      <c r="AE13" s="78">
        <f>[8]Use_2023!AG180</f>
        <v>0</v>
      </c>
      <c r="AF13" s="78">
        <f>[8]Use_2023!AH180</f>
        <v>23.870566700778575</v>
      </c>
      <c r="AG13" s="78">
        <f>[8]Use_2023!AI180</f>
        <v>23.846314929276552</v>
      </c>
      <c r="AH13" s="78">
        <f>[8]Use_2023!AJ180</f>
        <v>4.7111669340330217E-2</v>
      </c>
      <c r="AI13" s="78">
        <f>[8]Use_2023!AK180</f>
        <v>1.5360198153491209E-4</v>
      </c>
      <c r="AJ13" s="78">
        <f>[8]Use_2023!AL180</f>
        <v>4.6706480871048527E-2</v>
      </c>
      <c r="AK13" s="78">
        <f>[8]Use_2023!AM180</f>
        <v>3.0685280598151735E-2</v>
      </c>
      <c r="AL13" s="78">
        <f>[8]Use_2023!AN180</f>
        <v>2.7404837896584579E-2</v>
      </c>
      <c r="AM13" s="78">
        <f>[8]Use_2023!AO180</f>
        <v>4677.2702043559893</v>
      </c>
      <c r="AN13" s="78">
        <f>[8]Use_2023!AP180</f>
        <v>1.2498648916406332</v>
      </c>
      <c r="AO13" s="78">
        <f>[8]Use_2023!AQ180</f>
        <v>43.631724960783153</v>
      </c>
      <c r="AP13" s="78">
        <f>[8]Use_2023!AR180</f>
        <v>5.4949089604460315E-2</v>
      </c>
      <c r="AQ13" s="78">
        <f>[8]Use_2023!AS180</f>
        <v>1.5853513566495905E-3</v>
      </c>
      <c r="AR13" s="78">
        <f>[8]Use_2023!AT180</f>
        <v>1.5264156264799961E-2</v>
      </c>
      <c r="AS13" s="78">
        <f>[8]Use_2023!AU180</f>
        <v>2.5164159087602226E-2</v>
      </c>
      <c r="AT13" s="78">
        <f>[8]Use_2023!AV180</f>
        <v>2.5716352747394183E-4</v>
      </c>
      <c r="AU13" s="78">
        <f>[8]Use_2023!AW180+[8]Use_2023!AX180</f>
        <v>49.927320801340905</v>
      </c>
      <c r="AV13" s="78">
        <f>[8]Use_2023!AY180</f>
        <v>316.20729939717808</v>
      </c>
      <c r="AW13" s="78">
        <f>[8]Use_2023!AZ180</f>
        <v>7.8120045089512258E-3</v>
      </c>
      <c r="AX13" s="78">
        <f>[8]Use_2023!BA180</f>
        <v>0</v>
      </c>
      <c r="AY13" s="78">
        <f>[8]Use_2023!BB180</f>
        <v>5.6361636725936262E-3</v>
      </c>
      <c r="AZ13" s="78">
        <f>[8]Use_2023!BC180</f>
        <v>8.0857762079603754E-2</v>
      </c>
      <c r="BA13" s="78">
        <f>[8]Use_2023!BD180</f>
        <v>0.27738838499576823</v>
      </c>
      <c r="BB13" s="78">
        <f>[8]Use_2023!BE180</f>
        <v>1.5381517584632958E-3</v>
      </c>
      <c r="BC13" s="78">
        <f>[8]Use_2023!BF180</f>
        <v>4.3926360045157951E-2</v>
      </c>
      <c r="BD13" s="78">
        <f>[8]Use_2023!BG180</f>
        <v>16.050609307661301</v>
      </c>
      <c r="BE13" s="78">
        <f>[8]Use_2023!BH180</f>
        <v>0</v>
      </c>
      <c r="BF13" s="78">
        <f>[8]Use_2023!BI180</f>
        <v>0</v>
      </c>
      <c r="BG13" s="78">
        <f>[8]Use_2023!BJ180</f>
        <v>14.946012787814571</v>
      </c>
      <c r="BH13" s="78">
        <f>[8]Use_2023!BK180</f>
        <v>8.3775653724912236E-3</v>
      </c>
      <c r="BI13" s="78">
        <f>[8]Use_2023!BL180</f>
        <v>2.0699497373412581</v>
      </c>
      <c r="BJ13" s="78">
        <f>[8]Use_2023!BM180</f>
        <v>3.0312535407790979</v>
      </c>
      <c r="BK13" s="78">
        <f>[8]Use_2023!BN180</f>
        <v>0.91826466129111695</v>
      </c>
      <c r="BL13" s="78">
        <f>[8]Use_2023!BO180</f>
        <v>3.6438942798782623</v>
      </c>
      <c r="BM13" s="78">
        <f>[8]Use_2023!BP180</f>
        <v>4.4177111313450821</v>
      </c>
      <c r="BN13" s="78">
        <f>[8]Use_2023!BQ180</f>
        <v>0</v>
      </c>
      <c r="BO13" s="78">
        <f>[8]Use_2023!BR180</f>
        <v>0</v>
      </c>
      <c r="BP13" s="120">
        <f t="shared" si="0"/>
        <v>5541.0520740787015</v>
      </c>
      <c r="BQ13" s="78">
        <f>[8]Use_2023!BT180</f>
        <v>9226.1947091349939</v>
      </c>
      <c r="BR13" s="78">
        <f>[8]Use_2023!BU180</f>
        <v>0</v>
      </c>
      <c r="BS13" s="120">
        <f t="shared" si="1"/>
        <v>9226.1947091349939</v>
      </c>
      <c r="BT13" s="78">
        <f>[8]Use_2023!BW180</f>
        <v>0</v>
      </c>
      <c r="BU13" s="78">
        <f>[8]Use_2023!BX180</f>
        <v>-86.021886684380007</v>
      </c>
      <c r="BV13" s="120">
        <f t="shared" si="2"/>
        <v>-86.021886684380007</v>
      </c>
      <c r="BW13" s="78">
        <f>[8]Use_2023!BZ180</f>
        <v>1847.0702014490435</v>
      </c>
      <c r="BX13" s="120">
        <f t="shared" si="3"/>
        <v>10987.243023899657</v>
      </c>
      <c r="BY13" s="122">
        <f t="shared" si="4"/>
        <v>16528.295097978356</v>
      </c>
      <c r="BZ13" s="128"/>
      <c r="CB13" s="83"/>
    </row>
    <row r="14" spans="1:80" ht="14.25" customHeight="1">
      <c r="A14" s="31" t="s">
        <v>409</v>
      </c>
      <c r="B14" s="20" t="s">
        <v>358</v>
      </c>
      <c r="C14" s="101" t="s">
        <v>3</v>
      </c>
      <c r="D14" s="78">
        <f>[8]Use_2023!F181</f>
        <v>186.18247408820486</v>
      </c>
      <c r="E14" s="78">
        <f>[8]Use_2023!G181</f>
        <v>2.9559788747638653</v>
      </c>
      <c r="F14" s="78">
        <f>[8]Use_2023!H181</f>
        <v>8.813458950524529E-4</v>
      </c>
      <c r="G14" s="78">
        <f>[8]Use_2023!I181</f>
        <v>4552.6773006222147</v>
      </c>
      <c r="H14" s="78">
        <f>[8]Use_2023!J181</f>
        <v>30.963646468353598</v>
      </c>
      <c r="I14" s="78">
        <f>[8]Use_2023!K181</f>
        <v>180.64364964197503</v>
      </c>
      <c r="J14" s="78">
        <f>[8]Use_2023!L181</f>
        <v>1.0917842866784155</v>
      </c>
      <c r="K14" s="78">
        <f>[8]Use_2023!M181</f>
        <v>3.058440233538991E-2</v>
      </c>
      <c r="L14" s="78">
        <f>[8]Use_2023!N181</f>
        <v>0</v>
      </c>
      <c r="M14" s="78">
        <f>[8]Use_2023!O181</f>
        <v>605.97738456083209</v>
      </c>
      <c r="N14" s="78">
        <f>[8]Use_2023!P181</f>
        <v>46.752701004915046</v>
      </c>
      <c r="O14" s="78">
        <f>[8]Use_2023!Q181</f>
        <v>18.475152402935962</v>
      </c>
      <c r="P14" s="78">
        <f>[8]Use_2023!R181</f>
        <v>3.3203846941280251</v>
      </c>
      <c r="Q14" s="78">
        <f>[8]Use_2023!S181</f>
        <v>2880.174949597083</v>
      </c>
      <c r="R14" s="78">
        <f>[8]Use_2023!T181</f>
        <v>9790.3968588416956</v>
      </c>
      <c r="S14" s="78">
        <f>[8]Use_2023!U181</f>
        <v>1975.3977702774855</v>
      </c>
      <c r="T14" s="78">
        <f>[8]Use_2023!V181</f>
        <v>6.7425472269537243</v>
      </c>
      <c r="U14" s="78">
        <f>[8]Use_2023!W181</f>
        <v>8.8299123776420567E-5</v>
      </c>
      <c r="V14" s="78">
        <f>[8]Use_2023!X181</f>
        <v>0.34391991886401807</v>
      </c>
      <c r="W14" s="78">
        <f>[8]Use_2023!Y181</f>
        <v>0.66372834732201968</v>
      </c>
      <c r="X14" s="78">
        <f>[8]Use_2023!Z181</f>
        <v>2.1329291297944558E-2</v>
      </c>
      <c r="Y14" s="78">
        <f>[8]Use_2023!AA181</f>
        <v>88.629843767638789</v>
      </c>
      <c r="Z14" s="78">
        <f>[8]Use_2023!AB181</f>
        <v>12.851002578139203</v>
      </c>
      <c r="AA14" s="78">
        <f>[8]Use_2023!AC181</f>
        <v>2023.9782914579155</v>
      </c>
      <c r="AB14" s="78">
        <f>[8]Use_2023!AD181</f>
        <v>6.19729706000372E-5</v>
      </c>
      <c r="AC14" s="78">
        <f>[8]Use_2023!AE181</f>
        <v>9.9919999481762751</v>
      </c>
      <c r="AD14" s="78">
        <f>[8]Use_2023!AF181</f>
        <v>16413.40676271978</v>
      </c>
      <c r="AE14" s="78">
        <f>[8]Use_2023!AG181</f>
        <v>4.4114597265656488E-2</v>
      </c>
      <c r="AF14" s="78">
        <f>[8]Use_2023!AH181</f>
        <v>506.68127094784813</v>
      </c>
      <c r="AG14" s="78">
        <f>[8]Use_2023!AI181</f>
        <v>337.11490741665204</v>
      </c>
      <c r="AH14" s="78">
        <f>[8]Use_2023!AJ181</f>
        <v>132.42278683622305</v>
      </c>
      <c r="AI14" s="78">
        <f>[8]Use_2023!AK181</f>
        <v>6.6712525242368912</v>
      </c>
      <c r="AJ14" s="78">
        <f>[8]Use_2023!AL181</f>
        <v>0.24915066304408853</v>
      </c>
      <c r="AK14" s="78">
        <f>[8]Use_2023!AM181</f>
        <v>243.47740347637665</v>
      </c>
      <c r="AL14" s="78">
        <f>[8]Use_2023!AN181</f>
        <v>5.5795125248570041E-2</v>
      </c>
      <c r="AM14" s="78">
        <f>[8]Use_2023!AO181</f>
        <v>13.070703976403347</v>
      </c>
      <c r="AN14" s="78">
        <f>[8]Use_2023!AP181</f>
        <v>1.3378608803805585</v>
      </c>
      <c r="AO14" s="78">
        <f>[8]Use_2023!AQ181</f>
        <v>1.1938854468094067</v>
      </c>
      <c r="AP14" s="78">
        <f>[8]Use_2023!AR181</f>
        <v>1.2556667621277957</v>
      </c>
      <c r="AQ14" s="78">
        <f>[8]Use_2023!AS181</f>
        <v>45.047304027204703</v>
      </c>
      <c r="AR14" s="78">
        <f>[8]Use_2023!AT181</f>
        <v>123.08620385989545</v>
      </c>
      <c r="AS14" s="78">
        <f>[8]Use_2023!AU181</f>
        <v>23.503574981645372</v>
      </c>
      <c r="AT14" s="78">
        <f>[8]Use_2023!AV181</f>
        <v>0.23101069964178489</v>
      </c>
      <c r="AU14" s="78">
        <f>[8]Use_2023!AW181+[8]Use_2023!AX181</f>
        <v>6.5659315720271803</v>
      </c>
      <c r="AV14" s="78">
        <f>[8]Use_2023!AY181</f>
        <v>61.389813071693666</v>
      </c>
      <c r="AW14" s="78">
        <f>[8]Use_2023!AZ181</f>
        <v>42.788425231993344</v>
      </c>
      <c r="AX14" s="78">
        <f>[8]Use_2023!BA181</f>
        <v>1.5403802542136595E-2</v>
      </c>
      <c r="AY14" s="78">
        <f>[8]Use_2023!BB181</f>
        <v>1.6598531804881331</v>
      </c>
      <c r="AZ14" s="78">
        <f>[8]Use_2023!BC181</f>
        <v>7.3657093264329276</v>
      </c>
      <c r="BA14" s="78">
        <f>[8]Use_2023!BD181</f>
        <v>19.112362818328016</v>
      </c>
      <c r="BB14" s="78">
        <f>[8]Use_2023!BE181</f>
        <v>4.6221548023040815E-3</v>
      </c>
      <c r="BC14" s="78">
        <f>[8]Use_2023!BF181</f>
        <v>13.307198418665287</v>
      </c>
      <c r="BD14" s="78">
        <f>[8]Use_2023!BG181</f>
        <v>61.27787742297577</v>
      </c>
      <c r="BE14" s="78">
        <f>[8]Use_2023!BH181</f>
        <v>0</v>
      </c>
      <c r="BF14" s="78">
        <f>[8]Use_2023!BI181</f>
        <v>1.173137923560328E-2</v>
      </c>
      <c r="BG14" s="78">
        <f>[8]Use_2023!BJ181</f>
        <v>2.2007405227188346</v>
      </c>
      <c r="BH14" s="78">
        <f>[8]Use_2023!BK181</f>
        <v>6.4841281087240179E-5</v>
      </c>
      <c r="BI14" s="78">
        <f>[8]Use_2023!BL181</f>
        <v>0.22270298819330653</v>
      </c>
      <c r="BJ14" s="78">
        <f>[8]Use_2023!BM181</f>
        <v>4.3147453356199739</v>
      </c>
      <c r="BK14" s="78">
        <f>[8]Use_2023!BN181</f>
        <v>18.269930343204582</v>
      </c>
      <c r="BL14" s="78">
        <f>[8]Use_2023!BO181</f>
        <v>0.87731367293077667</v>
      </c>
      <c r="BM14" s="78">
        <f>[8]Use_2023!BP181</f>
        <v>75.962774364050247</v>
      </c>
      <c r="BN14" s="78">
        <f>[8]Use_2023!BQ181</f>
        <v>0</v>
      </c>
      <c r="BO14" s="78">
        <f>[8]Use_2023!BR181</f>
        <v>0</v>
      </c>
      <c r="BP14" s="120">
        <f t="shared" si="0"/>
        <v>40582.461169305861</v>
      </c>
      <c r="BQ14" s="78">
        <f>[8]Use_2023!BT181</f>
        <v>273.9262517114301</v>
      </c>
      <c r="BR14" s="78">
        <f>[8]Use_2023!BU181</f>
        <v>30.946299479650229</v>
      </c>
      <c r="BS14" s="120">
        <f t="shared" si="1"/>
        <v>304.87255119108033</v>
      </c>
      <c r="BT14" s="78">
        <f>[8]Use_2023!BW181</f>
        <v>0</v>
      </c>
      <c r="BU14" s="78">
        <f>[8]Use_2023!BX181</f>
        <v>-497.93042827232313</v>
      </c>
      <c r="BV14" s="120">
        <f t="shared" si="2"/>
        <v>-497.93042827232313</v>
      </c>
      <c r="BW14" s="78">
        <f>[8]Use_2023!BZ181</f>
        <v>39908.205373999204</v>
      </c>
      <c r="BX14" s="120">
        <f t="shared" si="3"/>
        <v>39715.147496917962</v>
      </c>
      <c r="BY14" s="122">
        <f t="shared" si="4"/>
        <v>80297.608666223823</v>
      </c>
      <c r="BZ14" s="128"/>
      <c r="CB14" s="83"/>
    </row>
    <row r="15" spans="1:80" ht="14.25" customHeight="1">
      <c r="A15" s="31" t="s">
        <v>410</v>
      </c>
      <c r="B15" s="20" t="s">
        <v>330</v>
      </c>
      <c r="C15" s="101" t="s">
        <v>51</v>
      </c>
      <c r="D15" s="78">
        <f>[8]Use_2023!F182</f>
        <v>11976.43975294387</v>
      </c>
      <c r="E15" s="78">
        <f>[8]Use_2023!G182</f>
        <v>119.17872346947611</v>
      </c>
      <c r="F15" s="78">
        <f>[8]Use_2023!H182</f>
        <v>1505.4385661313165</v>
      </c>
      <c r="G15" s="78">
        <f>[8]Use_2023!I182</f>
        <v>354.17506087746381</v>
      </c>
      <c r="H15" s="78">
        <f>[8]Use_2023!J182</f>
        <v>16781.282497072014</v>
      </c>
      <c r="I15" s="78">
        <f>[8]Use_2023!K182</f>
        <v>86.013070773357796</v>
      </c>
      <c r="J15" s="78">
        <f>[8]Use_2023!L182</f>
        <v>1.5997021600727157</v>
      </c>
      <c r="K15" s="78">
        <f>[8]Use_2023!M182</f>
        <v>0</v>
      </c>
      <c r="L15" s="78">
        <f>[8]Use_2023!N182</f>
        <v>3.6334427447972075</v>
      </c>
      <c r="M15" s="78">
        <f>[8]Use_2023!O182</f>
        <v>0.34829276976811652</v>
      </c>
      <c r="N15" s="78">
        <f>[8]Use_2023!P182</f>
        <v>358.00055910797425</v>
      </c>
      <c r="O15" s="78">
        <f>[8]Use_2023!Q182</f>
        <v>39.405284578561094</v>
      </c>
      <c r="P15" s="78">
        <f>[8]Use_2023!R182</f>
        <v>44.915050097269209</v>
      </c>
      <c r="Q15" s="78">
        <f>[8]Use_2023!S182</f>
        <v>143.29180674089014</v>
      </c>
      <c r="R15" s="78">
        <f>[8]Use_2023!T182</f>
        <v>739.66141816727702</v>
      </c>
      <c r="S15" s="78">
        <f>[8]Use_2023!U182</f>
        <v>3540.360395643625</v>
      </c>
      <c r="T15" s="78">
        <f>[8]Use_2023!V182</f>
        <v>0.11976901090181574</v>
      </c>
      <c r="U15" s="78">
        <f>[8]Use_2023!W182</f>
        <v>11.011697389023071</v>
      </c>
      <c r="V15" s="78">
        <f>[8]Use_2023!X182</f>
        <v>0</v>
      </c>
      <c r="W15" s="78">
        <f>[8]Use_2023!Y182</f>
        <v>2.1203224637353646</v>
      </c>
      <c r="X15" s="78">
        <f>[8]Use_2023!Z182</f>
        <v>1.4009206402354043E-4</v>
      </c>
      <c r="Y15" s="78">
        <f>[8]Use_2023!AA182</f>
        <v>4007.4806146140481</v>
      </c>
      <c r="Z15" s="78">
        <f>[8]Use_2023!AB182</f>
        <v>18.102832159655645</v>
      </c>
      <c r="AA15" s="78">
        <f>[8]Use_2023!AC182</f>
        <v>46.725692622039389</v>
      </c>
      <c r="AB15" s="78">
        <f>[8]Use_2023!AD182</f>
        <v>0.29903066775958798</v>
      </c>
      <c r="AC15" s="78">
        <f>[8]Use_2023!AE182</f>
        <v>19.072216188952311</v>
      </c>
      <c r="AD15" s="78">
        <f>[8]Use_2023!AF182</f>
        <v>602.17187020172378</v>
      </c>
      <c r="AE15" s="78">
        <f>[8]Use_2023!AG182</f>
        <v>8.1556099562602693</v>
      </c>
      <c r="AF15" s="78">
        <f>[8]Use_2023!AH182</f>
        <v>5563.2960476032131</v>
      </c>
      <c r="AG15" s="78">
        <f>[8]Use_2023!AI182</f>
        <v>3258.5410474205937</v>
      </c>
      <c r="AH15" s="78">
        <f>[8]Use_2023!AJ182</f>
        <v>102.24517537556744</v>
      </c>
      <c r="AI15" s="78">
        <f>[8]Use_2023!AK182</f>
        <v>41.195129926062386</v>
      </c>
      <c r="AJ15" s="78">
        <f>[8]Use_2023!AL182</f>
        <v>1266.2950508562476</v>
      </c>
      <c r="AK15" s="78">
        <f>[8]Use_2023!AM182</f>
        <v>16.910586926506895</v>
      </c>
      <c r="AL15" s="78">
        <f>[8]Use_2023!AN182</f>
        <v>28.83860350517531</v>
      </c>
      <c r="AM15" s="78">
        <f>[8]Use_2023!AO182</f>
        <v>18399.078494839094</v>
      </c>
      <c r="AN15" s="78">
        <f>[8]Use_2023!AP182</f>
        <v>120.95255632588082</v>
      </c>
      <c r="AO15" s="78">
        <f>[8]Use_2023!AQ182</f>
        <v>125.04521108786865</v>
      </c>
      <c r="AP15" s="78">
        <f>[8]Use_2023!AR182</f>
        <v>320.60277403342076</v>
      </c>
      <c r="AQ15" s="78">
        <f>[8]Use_2023!AS182</f>
        <v>76.636211751731878</v>
      </c>
      <c r="AR15" s="78">
        <f>[8]Use_2023!AT182</f>
        <v>293.1468391850442</v>
      </c>
      <c r="AS15" s="78">
        <f>[8]Use_2023!AU182</f>
        <v>62.135816525842586</v>
      </c>
      <c r="AT15" s="78">
        <f>[8]Use_2023!AV182</f>
        <v>0.93558050058648889</v>
      </c>
      <c r="AU15" s="78">
        <f>[8]Use_2023!AW182+[8]Use_2023!AX182</f>
        <v>107.92939424299553</v>
      </c>
      <c r="AV15" s="78">
        <f>[8]Use_2023!AY182</f>
        <v>524.085798766371</v>
      </c>
      <c r="AW15" s="78">
        <f>[8]Use_2023!AZ182</f>
        <v>54.058116853696596</v>
      </c>
      <c r="AX15" s="78">
        <f>[8]Use_2023!BA182</f>
        <v>0</v>
      </c>
      <c r="AY15" s="78">
        <f>[8]Use_2023!BB182</f>
        <v>26.981449019912354</v>
      </c>
      <c r="AZ15" s="78">
        <f>[8]Use_2023!BC182</f>
        <v>150.89496731226237</v>
      </c>
      <c r="BA15" s="78">
        <f>[8]Use_2023!BD182</f>
        <v>61.319198977531435</v>
      </c>
      <c r="BB15" s="78">
        <f>[8]Use_2023!BE182</f>
        <v>0.13352615356866937</v>
      </c>
      <c r="BC15" s="78">
        <f>[8]Use_2023!BF182</f>
        <v>39.122239481528268</v>
      </c>
      <c r="BD15" s="78">
        <f>[8]Use_2023!BG182</f>
        <v>279.7899074381545</v>
      </c>
      <c r="BE15" s="78">
        <f>[8]Use_2023!BH182</f>
        <v>2363.3195532914747</v>
      </c>
      <c r="BF15" s="78">
        <f>[8]Use_2023!BI182</f>
        <v>828.68998469676092</v>
      </c>
      <c r="BG15" s="78">
        <f>[8]Use_2023!BJ182</f>
        <v>1323.202481970741</v>
      </c>
      <c r="BH15" s="78">
        <f>[8]Use_2023!BK182</f>
        <v>222.04694473566002</v>
      </c>
      <c r="BI15" s="78">
        <f>[8]Use_2023!BL182</f>
        <v>21.311715836672843</v>
      </c>
      <c r="BJ15" s="78">
        <f>[8]Use_2023!BM182</f>
        <v>519.38618883484344</v>
      </c>
      <c r="BK15" s="78">
        <f>[8]Use_2023!BN182</f>
        <v>100.05453935307625</v>
      </c>
      <c r="BL15" s="78">
        <f>[8]Use_2023!BO182</f>
        <v>306.85764474005225</v>
      </c>
      <c r="BM15" s="78">
        <f>[8]Use_2023!BP182</f>
        <v>393.21260879335949</v>
      </c>
      <c r="BN15" s="78">
        <f>[8]Use_2023!BQ182</f>
        <v>0</v>
      </c>
      <c r="BO15" s="78">
        <f>[8]Use_2023!BR182</f>
        <v>0</v>
      </c>
      <c r="BP15" s="120">
        <f t="shared" si="0"/>
        <v>77407.254805005403</v>
      </c>
      <c r="BQ15" s="78">
        <f>[8]Use_2023!BT182</f>
        <v>280723.01241350803</v>
      </c>
      <c r="BR15" s="78">
        <f>[8]Use_2023!BU182</f>
        <v>0</v>
      </c>
      <c r="BS15" s="120">
        <f t="shared" si="1"/>
        <v>280723.01241350803</v>
      </c>
      <c r="BT15" s="78">
        <f>[8]Use_2023!BW182</f>
        <v>0</v>
      </c>
      <c r="BU15" s="78">
        <f>[8]Use_2023!BX182</f>
        <v>-3841.1949130768735</v>
      </c>
      <c r="BV15" s="120">
        <f t="shared" si="2"/>
        <v>-3841.1949130768735</v>
      </c>
      <c r="BW15" s="78">
        <f>[8]Use_2023!BZ182</f>
        <v>71279.753440562432</v>
      </c>
      <c r="BX15" s="120">
        <f t="shared" si="3"/>
        <v>348161.57094099355</v>
      </c>
      <c r="BY15" s="122">
        <f t="shared" si="4"/>
        <v>425568.82574599894</v>
      </c>
      <c r="BZ15" s="128"/>
      <c r="CB15" s="83"/>
    </row>
    <row r="16" spans="1:80" ht="14.25" customHeight="1">
      <c r="A16" s="31" t="s">
        <v>411</v>
      </c>
      <c r="B16" s="20" t="s">
        <v>331</v>
      </c>
      <c r="C16" s="101" t="s">
        <v>52</v>
      </c>
      <c r="D16" s="78">
        <f>[8]Use_2023!F183</f>
        <v>211.50500131607177</v>
      </c>
      <c r="E16" s="78">
        <f>[8]Use_2023!G183</f>
        <v>4.4314452165643958</v>
      </c>
      <c r="F16" s="78">
        <f>[8]Use_2023!H183</f>
        <v>27.440674339158754</v>
      </c>
      <c r="G16" s="78">
        <f>[8]Use_2023!I183</f>
        <v>3164.6074422448592</v>
      </c>
      <c r="H16" s="78">
        <f>[8]Use_2023!J183</f>
        <v>1150.732720833591</v>
      </c>
      <c r="I16" s="78">
        <f>[8]Use_2023!K183</f>
        <v>201.97168394821279</v>
      </c>
      <c r="J16" s="78">
        <f>[8]Use_2023!L183</f>
        <v>42.946177559913124</v>
      </c>
      <c r="K16" s="78">
        <f>[8]Use_2023!M183</f>
        <v>0</v>
      </c>
      <c r="L16" s="78">
        <f>[8]Use_2023!N183</f>
        <v>44.541511195147308</v>
      </c>
      <c r="M16" s="78">
        <f>[8]Use_2023!O183</f>
        <v>3.8648613639659501</v>
      </c>
      <c r="N16" s="78">
        <f>[8]Use_2023!P183</f>
        <v>2.1656260164185408E-2</v>
      </c>
      <c r="O16" s="78">
        <f>[8]Use_2023!Q183</f>
        <v>8.764539574520601</v>
      </c>
      <c r="P16" s="78">
        <f>[8]Use_2023!R183</f>
        <v>155.43511622747965</v>
      </c>
      <c r="Q16" s="78">
        <f>[8]Use_2023!S183</f>
        <v>458.44466235854804</v>
      </c>
      <c r="R16" s="78">
        <f>[8]Use_2023!T183</f>
        <v>2170.4851608210197</v>
      </c>
      <c r="S16" s="78">
        <f>[8]Use_2023!U183</f>
        <v>707.65402195375873</v>
      </c>
      <c r="T16" s="78">
        <f>[8]Use_2023!V183</f>
        <v>0</v>
      </c>
      <c r="U16" s="78">
        <f>[8]Use_2023!W183</f>
        <v>1.4110758753346353</v>
      </c>
      <c r="V16" s="78">
        <f>[8]Use_2023!X183</f>
        <v>0</v>
      </c>
      <c r="W16" s="78">
        <f>[8]Use_2023!Y183</f>
        <v>4.5398857330187781E-2</v>
      </c>
      <c r="X16" s="78">
        <f>[8]Use_2023!Z183</f>
        <v>4.5699635213255911</v>
      </c>
      <c r="Y16" s="78">
        <f>[8]Use_2023!AA183</f>
        <v>713.16773868818768</v>
      </c>
      <c r="Z16" s="78">
        <f>[8]Use_2023!AB183</f>
        <v>19.937500287319381</v>
      </c>
      <c r="AA16" s="78">
        <f>[8]Use_2023!AC183</f>
        <v>8.1071296739601895</v>
      </c>
      <c r="AB16" s="78">
        <f>[8]Use_2023!AD183</f>
        <v>6.1452369553274006E-3</v>
      </c>
      <c r="AC16" s="78">
        <f>[8]Use_2023!AE183</f>
        <v>44.375007897319236</v>
      </c>
      <c r="AD16" s="78">
        <f>[8]Use_2023!AF183</f>
        <v>652.07233738710056</v>
      </c>
      <c r="AE16" s="78">
        <f>[8]Use_2023!AG183</f>
        <v>24.399569020655349</v>
      </c>
      <c r="AF16" s="78">
        <f>[8]Use_2023!AH183</f>
        <v>2557.3093946584668</v>
      </c>
      <c r="AG16" s="78">
        <f>[8]Use_2023!AI183</f>
        <v>711.53961183057277</v>
      </c>
      <c r="AH16" s="78">
        <f>[8]Use_2023!AJ183</f>
        <v>226.93351533378186</v>
      </c>
      <c r="AI16" s="78">
        <f>[8]Use_2023!AK183</f>
        <v>2.1674746258304256</v>
      </c>
      <c r="AJ16" s="78">
        <f>[8]Use_2023!AL183</f>
        <v>51.547850506273114</v>
      </c>
      <c r="AK16" s="78">
        <f>[8]Use_2023!AM183</f>
        <v>38.87012624251043</v>
      </c>
      <c r="AL16" s="78">
        <f>[8]Use_2023!AN183</f>
        <v>7.3789603151842913</v>
      </c>
      <c r="AM16" s="78">
        <f>[8]Use_2023!AO183</f>
        <v>211.97933722812547</v>
      </c>
      <c r="AN16" s="78">
        <f>[8]Use_2023!AP183</f>
        <v>23.950720359517497</v>
      </c>
      <c r="AO16" s="78">
        <f>[8]Use_2023!AQ183</f>
        <v>33.796948565846336</v>
      </c>
      <c r="AP16" s="78">
        <f>[8]Use_2023!AR183</f>
        <v>113.00549430657163</v>
      </c>
      <c r="AQ16" s="78">
        <f>[8]Use_2023!AS183</f>
        <v>193.47944980041703</v>
      </c>
      <c r="AR16" s="78">
        <f>[8]Use_2023!AT183</f>
        <v>32.079637604014728</v>
      </c>
      <c r="AS16" s="78">
        <f>[8]Use_2023!AU183</f>
        <v>9.1033152882761037</v>
      </c>
      <c r="AT16" s="78">
        <f>[8]Use_2023!AV183</f>
        <v>0.60526114536017195</v>
      </c>
      <c r="AU16" s="78">
        <f>[8]Use_2023!AW183+[8]Use_2023!AX183</f>
        <v>23.350878438191575</v>
      </c>
      <c r="AV16" s="78">
        <f>[8]Use_2023!AY183</f>
        <v>214.46831477636752</v>
      </c>
      <c r="AW16" s="78">
        <f>[8]Use_2023!AZ183</f>
        <v>169.7948702969571</v>
      </c>
      <c r="AX16" s="78">
        <f>[8]Use_2023!BA183</f>
        <v>0</v>
      </c>
      <c r="AY16" s="78">
        <f>[8]Use_2023!BB183</f>
        <v>121.76729951907595</v>
      </c>
      <c r="AZ16" s="78">
        <f>[8]Use_2023!BC183</f>
        <v>95.118817011641511</v>
      </c>
      <c r="BA16" s="78">
        <f>[8]Use_2023!BD183</f>
        <v>24.496449172674186</v>
      </c>
      <c r="BB16" s="78">
        <f>[8]Use_2023!BE183</f>
        <v>3.4424827787229271</v>
      </c>
      <c r="BC16" s="78">
        <f>[8]Use_2023!BF183</f>
        <v>279.38751338154299</v>
      </c>
      <c r="BD16" s="78">
        <f>[8]Use_2023!BG183</f>
        <v>1735.8742224035914</v>
      </c>
      <c r="BE16" s="78">
        <f>[8]Use_2023!BH183</f>
        <v>857.33026425849027</v>
      </c>
      <c r="BF16" s="78">
        <f>[8]Use_2023!BI183</f>
        <v>21.774308857405419</v>
      </c>
      <c r="BG16" s="78">
        <f>[8]Use_2023!BJ183</f>
        <v>589.03701127391719</v>
      </c>
      <c r="BH16" s="78">
        <f>[8]Use_2023!BK183</f>
        <v>13.960828493516242</v>
      </c>
      <c r="BI16" s="78">
        <f>[8]Use_2023!BL183</f>
        <v>452.18159523561559</v>
      </c>
      <c r="BJ16" s="78">
        <f>[8]Use_2023!BM183</f>
        <v>24.308481803482252</v>
      </c>
      <c r="BK16" s="78">
        <f>[8]Use_2023!BN183</f>
        <v>20.629509223294114</v>
      </c>
      <c r="BL16" s="78">
        <f>[8]Use_2023!BO183</f>
        <v>870.09316030333639</v>
      </c>
      <c r="BM16" s="78">
        <f>[8]Use_2023!BP183</f>
        <v>927.97440694551563</v>
      </c>
      <c r="BN16" s="78">
        <f>[8]Use_2023!BQ183</f>
        <v>0</v>
      </c>
      <c r="BO16" s="78">
        <f>[8]Use_2023!BR183</f>
        <v>0</v>
      </c>
      <c r="BP16" s="120">
        <f t="shared" si="0"/>
        <v>20479.67605364255</v>
      </c>
      <c r="BQ16" s="78">
        <f>[8]Use_2023!BT183</f>
        <v>91985.45642224804</v>
      </c>
      <c r="BR16" s="78">
        <f>[8]Use_2023!BU183</f>
        <v>0</v>
      </c>
      <c r="BS16" s="120">
        <f t="shared" si="1"/>
        <v>91985.45642224804</v>
      </c>
      <c r="BT16" s="78">
        <f>[8]Use_2023!BW183</f>
        <v>0</v>
      </c>
      <c r="BU16" s="78">
        <f>[8]Use_2023!BX183</f>
        <v>-3550.7930466801081</v>
      </c>
      <c r="BV16" s="120">
        <f t="shared" si="2"/>
        <v>-3550.7930466801081</v>
      </c>
      <c r="BW16" s="78">
        <f>[8]Use_2023!BZ183</f>
        <v>84575.98621505349</v>
      </c>
      <c r="BX16" s="120">
        <f t="shared" si="3"/>
        <v>173010.64959062141</v>
      </c>
      <c r="BY16" s="122">
        <f t="shared" si="4"/>
        <v>193490.32564426397</v>
      </c>
      <c r="BZ16" s="128"/>
      <c r="CB16" s="83"/>
    </row>
    <row r="17" spans="1:80" ht="14.25" customHeight="1">
      <c r="A17" s="31" t="s">
        <v>412</v>
      </c>
      <c r="B17" s="20" t="s">
        <v>359</v>
      </c>
      <c r="C17" s="101" t="s">
        <v>125</v>
      </c>
      <c r="D17" s="78">
        <f>[8]Use_2023!F184</f>
        <v>81.110607215402979</v>
      </c>
      <c r="E17" s="78">
        <f>[8]Use_2023!G184</f>
        <v>15.323446229595399</v>
      </c>
      <c r="F17" s="78">
        <f>[8]Use_2023!H184</f>
        <v>2.9387015820737186</v>
      </c>
      <c r="G17" s="78">
        <f>[8]Use_2023!I184</f>
        <v>1329.0957507990574</v>
      </c>
      <c r="H17" s="78">
        <f>[8]Use_2023!J184</f>
        <v>99.471064554583847</v>
      </c>
      <c r="I17" s="78">
        <f>[8]Use_2023!K184</f>
        <v>0</v>
      </c>
      <c r="J17" s="78">
        <f>[8]Use_2023!L184</f>
        <v>2367.1598017134488</v>
      </c>
      <c r="K17" s="78">
        <f>[8]Use_2023!M184</f>
        <v>0</v>
      </c>
      <c r="L17" s="78">
        <f>[8]Use_2023!N184</f>
        <v>3.6787504297541616</v>
      </c>
      <c r="M17" s="78">
        <f>[8]Use_2023!O184</f>
        <v>0</v>
      </c>
      <c r="N17" s="78">
        <f>[8]Use_2023!P184</f>
        <v>0</v>
      </c>
      <c r="O17" s="78">
        <f>[8]Use_2023!Q184</f>
        <v>2.3432353873465543</v>
      </c>
      <c r="P17" s="78">
        <f>[8]Use_2023!R184</f>
        <v>55.841331214247418</v>
      </c>
      <c r="Q17" s="78">
        <f>[8]Use_2023!S184</f>
        <v>231.7972874756345</v>
      </c>
      <c r="R17" s="78">
        <f>[8]Use_2023!T184</f>
        <v>56.155026109993607</v>
      </c>
      <c r="S17" s="78">
        <f>[8]Use_2023!U184</f>
        <v>1040.0770651390205</v>
      </c>
      <c r="T17" s="78">
        <f>[8]Use_2023!V184</f>
        <v>0</v>
      </c>
      <c r="U17" s="78">
        <f>[8]Use_2023!W184</f>
        <v>0</v>
      </c>
      <c r="V17" s="78">
        <f>[8]Use_2023!X184</f>
        <v>0</v>
      </c>
      <c r="W17" s="78">
        <f>[8]Use_2023!Y184</f>
        <v>0</v>
      </c>
      <c r="X17" s="78">
        <f>[8]Use_2023!Z184</f>
        <v>5.4662638521893294</v>
      </c>
      <c r="Y17" s="78">
        <f>[8]Use_2023!AA184</f>
        <v>1172.6230613997514</v>
      </c>
      <c r="Z17" s="78">
        <f>[8]Use_2023!AB184</f>
        <v>6.8636969778479449</v>
      </c>
      <c r="AA17" s="78">
        <f>[8]Use_2023!AC184</f>
        <v>0.11417379008114276</v>
      </c>
      <c r="AB17" s="78">
        <f>[8]Use_2023!AD184</f>
        <v>0.4580647066494396</v>
      </c>
      <c r="AC17" s="78">
        <f>[8]Use_2023!AE184</f>
        <v>4.1914538214258172</v>
      </c>
      <c r="AD17" s="78">
        <f>[8]Use_2023!AF184</f>
        <v>7181.4392447282626</v>
      </c>
      <c r="AE17" s="78">
        <f>[8]Use_2023!AG184</f>
        <v>3.5668930649922026</v>
      </c>
      <c r="AF17" s="78">
        <f>[8]Use_2023!AH184</f>
        <v>775.15994540975657</v>
      </c>
      <c r="AG17" s="78">
        <f>[8]Use_2023!AI184</f>
        <v>164.309840042449</v>
      </c>
      <c r="AH17" s="78">
        <f>[8]Use_2023!AJ184</f>
        <v>187.07330660086993</v>
      </c>
      <c r="AI17" s="78">
        <f>[8]Use_2023!AK184</f>
        <v>115.1959011812019</v>
      </c>
      <c r="AJ17" s="78">
        <f>[8]Use_2023!AL184</f>
        <v>479.35869696991756</v>
      </c>
      <c r="AK17" s="78">
        <f>[8]Use_2023!AM184</f>
        <v>9.2157536297374971</v>
      </c>
      <c r="AL17" s="78">
        <f>[8]Use_2023!AN184</f>
        <v>5.9683374026643348</v>
      </c>
      <c r="AM17" s="78">
        <f>[8]Use_2023!AO184</f>
        <v>815.76158063802018</v>
      </c>
      <c r="AN17" s="78">
        <f>[8]Use_2023!AP184</f>
        <v>41.762453992462326</v>
      </c>
      <c r="AO17" s="78">
        <f>[8]Use_2023!AQ184</f>
        <v>10.382090848147959</v>
      </c>
      <c r="AP17" s="78">
        <f>[8]Use_2023!AR184</f>
        <v>272.61054293177955</v>
      </c>
      <c r="AQ17" s="78">
        <f>[8]Use_2023!AS184</f>
        <v>55.317631316960075</v>
      </c>
      <c r="AR17" s="78">
        <f>[8]Use_2023!AT184</f>
        <v>15.543656554321775</v>
      </c>
      <c r="AS17" s="78">
        <f>[8]Use_2023!AU184</f>
        <v>18.095329130074727</v>
      </c>
      <c r="AT17" s="78">
        <f>[8]Use_2023!AV184</f>
        <v>0.25641317296514921</v>
      </c>
      <c r="AU17" s="78">
        <f>[8]Use_2023!AW184+[8]Use_2023!AX184</f>
        <v>22.034397830683989</v>
      </c>
      <c r="AV17" s="78">
        <f>[8]Use_2023!AY184</f>
        <v>453.73453841747664</v>
      </c>
      <c r="AW17" s="78">
        <f>[8]Use_2023!AZ184</f>
        <v>179.4946801754721</v>
      </c>
      <c r="AX17" s="78">
        <f>[8]Use_2023!BA184</f>
        <v>0</v>
      </c>
      <c r="AY17" s="78">
        <f>[8]Use_2023!BB184</f>
        <v>43.973104023553546</v>
      </c>
      <c r="AZ17" s="78">
        <f>[8]Use_2023!BC184</f>
        <v>15.373098745076694</v>
      </c>
      <c r="BA17" s="78">
        <f>[8]Use_2023!BD184</f>
        <v>4.9929804765082944</v>
      </c>
      <c r="BB17" s="78">
        <f>[8]Use_2023!BE184</f>
        <v>1.259319686655997</v>
      </c>
      <c r="BC17" s="78">
        <f>[8]Use_2023!BF184</f>
        <v>50.661497536072638</v>
      </c>
      <c r="BD17" s="78">
        <f>[8]Use_2023!BG184</f>
        <v>120.65676666021777</v>
      </c>
      <c r="BE17" s="78">
        <f>[8]Use_2023!BH184</f>
        <v>0</v>
      </c>
      <c r="BF17" s="78">
        <f>[8]Use_2023!BI184</f>
        <v>0.67868105314921001</v>
      </c>
      <c r="BG17" s="78">
        <f>[8]Use_2023!BJ184</f>
        <v>0.2109663043671009</v>
      </c>
      <c r="BH17" s="78">
        <f>[8]Use_2023!BK184</f>
        <v>0</v>
      </c>
      <c r="BI17" s="78">
        <f>[8]Use_2023!BL184</f>
        <v>5.410159303266493</v>
      </c>
      <c r="BJ17" s="78">
        <f>[8]Use_2023!BM184</f>
        <v>6.0122869157269889</v>
      </c>
      <c r="BK17" s="78">
        <f>[8]Use_2023!BN184</f>
        <v>126.0486029728398</v>
      </c>
      <c r="BL17" s="78">
        <f>[8]Use_2023!BO184</f>
        <v>312.69944112744855</v>
      </c>
      <c r="BM17" s="78">
        <f>[8]Use_2023!BP184</f>
        <v>76.368566613129119</v>
      </c>
      <c r="BN17" s="78">
        <f>[8]Use_2023!BQ184</f>
        <v>0</v>
      </c>
      <c r="BO17" s="78">
        <f>[8]Use_2023!BR184</f>
        <v>0</v>
      </c>
      <c r="BP17" s="120">
        <f t="shared" si="0"/>
        <v>18045.335487854329</v>
      </c>
      <c r="BQ17" s="78">
        <f>[8]Use_2023!BT184</f>
        <v>6062.800801371016</v>
      </c>
      <c r="BR17" s="78">
        <f>[8]Use_2023!BU184</f>
        <v>0</v>
      </c>
      <c r="BS17" s="120">
        <f t="shared" si="1"/>
        <v>6062.800801371016</v>
      </c>
      <c r="BT17" s="78">
        <f>[8]Use_2023!BW184</f>
        <v>1040.1938070863564</v>
      </c>
      <c r="BU17" s="78">
        <f>[8]Use_2023!BX184</f>
        <v>-364.08014547319976</v>
      </c>
      <c r="BV17" s="120">
        <f t="shared" si="2"/>
        <v>676.11366161315664</v>
      </c>
      <c r="BW17" s="78">
        <f>[8]Use_2023!BZ184</f>
        <v>1698.4927519310631</v>
      </c>
      <c r="BX17" s="120">
        <f t="shared" si="3"/>
        <v>8437.4072149152362</v>
      </c>
      <c r="BY17" s="122">
        <f t="shared" si="4"/>
        <v>26482.742702769567</v>
      </c>
      <c r="BZ17" s="128"/>
      <c r="CB17" s="83"/>
    </row>
    <row r="18" spans="1:80" ht="14.25" customHeight="1">
      <c r="A18" s="31" t="s">
        <v>413</v>
      </c>
      <c r="B18" s="20" t="s">
        <v>332</v>
      </c>
      <c r="C18" s="101" t="s">
        <v>126</v>
      </c>
      <c r="D18" s="78">
        <f>[8]Use_2023!F185</f>
        <v>328.56738899760666</v>
      </c>
      <c r="E18" s="78">
        <f>[8]Use_2023!G185</f>
        <v>37.7964639964136</v>
      </c>
      <c r="F18" s="78">
        <f>[8]Use_2023!H185</f>
        <v>18.266036171761055</v>
      </c>
      <c r="G18" s="78">
        <f>[8]Use_2023!I185</f>
        <v>94.572500944504299</v>
      </c>
      <c r="H18" s="78">
        <f>[8]Use_2023!J185</f>
        <v>5831.4776940722095</v>
      </c>
      <c r="I18" s="78">
        <f>[8]Use_2023!K185</f>
        <v>0</v>
      </c>
      <c r="J18" s="78">
        <f>[8]Use_2023!L185</f>
        <v>38.872334144449802</v>
      </c>
      <c r="K18" s="78">
        <f>[8]Use_2023!M185</f>
        <v>0</v>
      </c>
      <c r="L18" s="78">
        <f>[8]Use_2023!N185</f>
        <v>973.69960593239648</v>
      </c>
      <c r="M18" s="78">
        <f>[8]Use_2023!O185</f>
        <v>1.4400996765536356</v>
      </c>
      <c r="N18" s="78">
        <f>[8]Use_2023!P185</f>
        <v>0</v>
      </c>
      <c r="O18" s="78">
        <f>[8]Use_2023!Q185</f>
        <v>84.172473410326575</v>
      </c>
      <c r="P18" s="78">
        <f>[8]Use_2023!R185</f>
        <v>76.463233145535924</v>
      </c>
      <c r="Q18" s="78">
        <f>[8]Use_2023!S185</f>
        <v>1836.6581087838067</v>
      </c>
      <c r="R18" s="78">
        <f>[8]Use_2023!T185</f>
        <v>141.37853960222893</v>
      </c>
      <c r="S18" s="78">
        <f>[8]Use_2023!U185</f>
        <v>0</v>
      </c>
      <c r="T18" s="78">
        <f>[8]Use_2023!V185</f>
        <v>0</v>
      </c>
      <c r="U18" s="78">
        <f>[8]Use_2023!W185</f>
        <v>0</v>
      </c>
      <c r="V18" s="78">
        <f>[8]Use_2023!X185</f>
        <v>0</v>
      </c>
      <c r="W18" s="78">
        <f>[8]Use_2023!Y185</f>
        <v>0</v>
      </c>
      <c r="X18" s="78">
        <f>[8]Use_2023!Z185</f>
        <v>0.1257688586992135</v>
      </c>
      <c r="Y18" s="78">
        <f>[8]Use_2023!AA185</f>
        <v>65.528444027084745</v>
      </c>
      <c r="Z18" s="78">
        <f>[8]Use_2023!AB185</f>
        <v>5.5175625249349762</v>
      </c>
      <c r="AA18" s="78">
        <f>[8]Use_2023!AC185</f>
        <v>6.0936760966286112</v>
      </c>
      <c r="AB18" s="78">
        <f>[8]Use_2023!AD185</f>
        <v>0.5056132683537693</v>
      </c>
      <c r="AC18" s="78">
        <f>[8]Use_2023!AE185</f>
        <v>25.965028719771272</v>
      </c>
      <c r="AD18" s="78">
        <f>[8]Use_2023!AF185</f>
        <v>466.5843805964119</v>
      </c>
      <c r="AE18" s="78">
        <f>[8]Use_2023!AG185</f>
        <v>8.9232531303273621</v>
      </c>
      <c r="AF18" s="78">
        <f>[8]Use_2023!AH185</f>
        <v>504.56416765510443</v>
      </c>
      <c r="AG18" s="78">
        <f>[8]Use_2023!AI185</f>
        <v>181.2508203178044</v>
      </c>
      <c r="AH18" s="78">
        <f>[8]Use_2023!AJ185</f>
        <v>86.753901287579779</v>
      </c>
      <c r="AI18" s="78">
        <f>[8]Use_2023!AK185</f>
        <v>12.674579609394563</v>
      </c>
      <c r="AJ18" s="78">
        <f>[8]Use_2023!AL185</f>
        <v>1508.8978890638489</v>
      </c>
      <c r="AK18" s="78">
        <f>[8]Use_2023!AM185</f>
        <v>125.02653309252653</v>
      </c>
      <c r="AL18" s="78">
        <f>[8]Use_2023!AN185</f>
        <v>112.26881601216965</v>
      </c>
      <c r="AM18" s="78">
        <f>[8]Use_2023!AO185</f>
        <v>518.84760379811974</v>
      </c>
      <c r="AN18" s="78">
        <f>[8]Use_2023!AP185</f>
        <v>582.30686831819003</v>
      </c>
      <c r="AO18" s="78">
        <f>[8]Use_2023!AQ185</f>
        <v>409.16901678256892</v>
      </c>
      <c r="AP18" s="78">
        <f>[8]Use_2023!AR185</f>
        <v>3923.3415320293811</v>
      </c>
      <c r="AQ18" s="78">
        <f>[8]Use_2023!AS185</f>
        <v>83.47743084017678</v>
      </c>
      <c r="AR18" s="78">
        <f>[8]Use_2023!AT185</f>
        <v>135.25721723633157</v>
      </c>
      <c r="AS18" s="78">
        <f>[8]Use_2023!AU185</f>
        <v>41.186750771301973</v>
      </c>
      <c r="AT18" s="78">
        <f>[8]Use_2023!AV185</f>
        <v>2.7306694356447196</v>
      </c>
      <c r="AU18" s="78">
        <f>[8]Use_2023!AW185+[8]Use_2023!AX185</f>
        <v>53.492119484118277</v>
      </c>
      <c r="AV18" s="78">
        <f>[8]Use_2023!AY185</f>
        <v>838.31077735512429</v>
      </c>
      <c r="AW18" s="78">
        <f>[8]Use_2023!AZ185</f>
        <v>520.02731037850333</v>
      </c>
      <c r="AX18" s="78">
        <f>[8]Use_2023!BA185</f>
        <v>1.3131639005604205</v>
      </c>
      <c r="AY18" s="78">
        <f>[8]Use_2023!BB185</f>
        <v>346.43122881397062</v>
      </c>
      <c r="AZ18" s="78">
        <f>[8]Use_2023!BC185</f>
        <v>218.61266365296652</v>
      </c>
      <c r="BA18" s="78">
        <f>[8]Use_2023!BD185</f>
        <v>3.149065798619763</v>
      </c>
      <c r="BB18" s="78">
        <f>[8]Use_2023!BE185</f>
        <v>1.3993171699093268E-2</v>
      </c>
      <c r="BC18" s="78">
        <f>[8]Use_2023!BF185</f>
        <v>1383.1147690891105</v>
      </c>
      <c r="BD18" s="78">
        <f>[8]Use_2023!BG185</f>
        <v>583.53299720507005</v>
      </c>
      <c r="BE18" s="78">
        <f>[8]Use_2023!BH185</f>
        <v>0</v>
      </c>
      <c r="BF18" s="78">
        <f>[8]Use_2023!BI185</f>
        <v>10.224517180096033</v>
      </c>
      <c r="BG18" s="78">
        <f>[8]Use_2023!BJ185</f>
        <v>10.036074562315363</v>
      </c>
      <c r="BH18" s="78">
        <f>[8]Use_2023!BK185</f>
        <v>2.342661381114735</v>
      </c>
      <c r="BI18" s="78">
        <f>[8]Use_2023!BL185</f>
        <v>42.202734763018867</v>
      </c>
      <c r="BJ18" s="78">
        <f>[8]Use_2023!BM185</f>
        <v>4.7974966283834073</v>
      </c>
      <c r="BK18" s="78">
        <f>[8]Use_2023!BN185</f>
        <v>58.461753293629897</v>
      </c>
      <c r="BL18" s="78">
        <f>[8]Use_2023!BO185</f>
        <v>44.680191609800296</v>
      </c>
      <c r="BM18" s="78">
        <f>[8]Use_2023!BP185</f>
        <v>206.3312392374763</v>
      </c>
      <c r="BN18" s="78">
        <f>[8]Use_2023!BQ185</f>
        <v>0</v>
      </c>
      <c r="BO18" s="78">
        <f>[8]Use_2023!BR185</f>
        <v>0</v>
      </c>
      <c r="BP18" s="120">
        <f t="shared" si="0"/>
        <v>22597.436759855726</v>
      </c>
      <c r="BQ18" s="78">
        <f>[8]Use_2023!BT185</f>
        <v>9062.4310971646082</v>
      </c>
      <c r="BR18" s="78">
        <f>[8]Use_2023!BU185</f>
        <v>0</v>
      </c>
      <c r="BS18" s="120">
        <f t="shared" si="1"/>
        <v>9062.4310971646082</v>
      </c>
      <c r="BT18" s="78">
        <f>[8]Use_2023!BW185</f>
        <v>0</v>
      </c>
      <c r="BU18" s="78">
        <f>[8]Use_2023!BX185</f>
        <v>-576.75329186657109</v>
      </c>
      <c r="BV18" s="120">
        <f t="shared" si="2"/>
        <v>-576.75329186657109</v>
      </c>
      <c r="BW18" s="78">
        <f>[8]Use_2023!BZ185</f>
        <v>2208.8547228315401</v>
      </c>
      <c r="BX18" s="120">
        <f t="shared" si="3"/>
        <v>10694.532528129577</v>
      </c>
      <c r="BY18" s="122">
        <f t="shared" si="4"/>
        <v>33291.969287985303</v>
      </c>
      <c r="BZ18" s="128"/>
      <c r="CB18" s="83"/>
    </row>
    <row r="19" spans="1:80" ht="14.25" customHeight="1">
      <c r="A19" s="31" t="s">
        <v>414</v>
      </c>
      <c r="B19" s="20" t="s">
        <v>333</v>
      </c>
      <c r="C19" s="101" t="s">
        <v>127</v>
      </c>
      <c r="D19" s="78">
        <f>[8]Use_2023!F186</f>
        <v>8.2323355585076419E-2</v>
      </c>
      <c r="E19" s="78">
        <f>[8]Use_2023!G186</f>
        <v>3.4904490106526384E-5</v>
      </c>
      <c r="F19" s="78">
        <f>[8]Use_2023!H186</f>
        <v>6.9304662785104384E-4</v>
      </c>
      <c r="G19" s="78">
        <f>[8]Use_2023!I186</f>
        <v>2.0889876041668849</v>
      </c>
      <c r="H19" s="78">
        <f>[8]Use_2023!J186</f>
        <v>12.904575505457091</v>
      </c>
      <c r="I19" s="78">
        <f>[8]Use_2023!K186</f>
        <v>152.71762496271418</v>
      </c>
      <c r="J19" s="78">
        <f>[8]Use_2023!L186</f>
        <v>2.7091777808621012E-3</v>
      </c>
      <c r="K19" s="78">
        <f>[8]Use_2023!M186</f>
        <v>68.807227238867583</v>
      </c>
      <c r="L19" s="78">
        <f>[8]Use_2023!N186</f>
        <v>233.07798803187714</v>
      </c>
      <c r="M19" s="78">
        <f>[8]Use_2023!O186</f>
        <v>1.1743294830276138E-12</v>
      </c>
      <c r="N19" s="78">
        <f>[8]Use_2023!P186</f>
        <v>9.7505901937479794E-2</v>
      </c>
      <c r="O19" s="78">
        <f>[8]Use_2023!Q186</f>
        <v>0.80595858461604408</v>
      </c>
      <c r="P19" s="78">
        <f>[8]Use_2023!R186</f>
        <v>0.8286533348833357</v>
      </c>
      <c r="Q19" s="78">
        <f>[8]Use_2023!S186</f>
        <v>5.9232488898197584</v>
      </c>
      <c r="R19" s="78">
        <f>[8]Use_2023!T186</f>
        <v>0.3868415960691246</v>
      </c>
      <c r="S19" s="78">
        <f>[8]Use_2023!U186</f>
        <v>25.580374387038823</v>
      </c>
      <c r="T19" s="78">
        <f>[8]Use_2023!V186</f>
        <v>0</v>
      </c>
      <c r="U19" s="78">
        <f>[8]Use_2023!W186</f>
        <v>6.5230975688772039</v>
      </c>
      <c r="V19" s="78">
        <f>[8]Use_2023!X186</f>
        <v>0</v>
      </c>
      <c r="W19" s="78">
        <f>[8]Use_2023!Y186</f>
        <v>0</v>
      </c>
      <c r="X19" s="78">
        <f>[8]Use_2023!Z186</f>
        <v>0</v>
      </c>
      <c r="Y19" s="78">
        <f>[8]Use_2023!AA186</f>
        <v>5.0815516906222644</v>
      </c>
      <c r="Z19" s="78">
        <f>[8]Use_2023!AB186</f>
        <v>3.5127338200100751E-13</v>
      </c>
      <c r="AA19" s="78">
        <f>[8]Use_2023!AC186</f>
        <v>4.5452706633079424E-4</v>
      </c>
      <c r="AB19" s="78">
        <f>[8]Use_2023!AD186</f>
        <v>3.3025048808558124E-10</v>
      </c>
      <c r="AC19" s="78">
        <f>[8]Use_2023!AE186</f>
        <v>3.9817856273568912</v>
      </c>
      <c r="AD19" s="78">
        <f>[8]Use_2023!AF186</f>
        <v>9.4475924760610059</v>
      </c>
      <c r="AE19" s="78">
        <f>[8]Use_2023!AG186</f>
        <v>0.16044769122306365</v>
      </c>
      <c r="AF19" s="78">
        <f>[8]Use_2023!AH186</f>
        <v>135.25747538521441</v>
      </c>
      <c r="AG19" s="78">
        <f>[8]Use_2023!AI186</f>
        <v>468.14858192822084</v>
      </c>
      <c r="AH19" s="78">
        <f>[8]Use_2023!AJ186</f>
        <v>2.6283891038827578</v>
      </c>
      <c r="AI19" s="78">
        <f>[8]Use_2023!AK186</f>
        <v>1.8846239932751186E-2</v>
      </c>
      <c r="AJ19" s="78">
        <f>[8]Use_2023!AL186</f>
        <v>2.732871145629139E-3</v>
      </c>
      <c r="AK19" s="78">
        <f>[8]Use_2023!AM186</f>
        <v>36.953509841719132</v>
      </c>
      <c r="AL19" s="78">
        <f>[8]Use_2023!AN186</f>
        <v>40.557486521531906</v>
      </c>
      <c r="AM19" s="78">
        <f>[8]Use_2023!AO186</f>
        <v>26.002125784098009</v>
      </c>
      <c r="AN19" s="78">
        <f>[8]Use_2023!AP186</f>
        <v>56.517443083176126</v>
      </c>
      <c r="AO19" s="78">
        <f>[8]Use_2023!AQ186</f>
        <v>333.91262427476698</v>
      </c>
      <c r="AP19" s="78">
        <f>[8]Use_2023!AR186</f>
        <v>3728.3854995415131</v>
      </c>
      <c r="AQ19" s="78">
        <f>[8]Use_2023!AS186</f>
        <v>1.1522679706053824</v>
      </c>
      <c r="AR19" s="78">
        <f>[8]Use_2023!AT186</f>
        <v>21.549872232611726</v>
      </c>
      <c r="AS19" s="78">
        <f>[8]Use_2023!AU186</f>
        <v>10.726236497242157</v>
      </c>
      <c r="AT19" s="78">
        <f>[8]Use_2023!AV186</f>
        <v>0.1035219645819689</v>
      </c>
      <c r="AU19" s="78">
        <f>[8]Use_2023!AW186+[8]Use_2023!AX186</f>
        <v>95.457738343078844</v>
      </c>
      <c r="AV19" s="78">
        <f>[8]Use_2023!AY186</f>
        <v>651.81989251341349</v>
      </c>
      <c r="AW19" s="78">
        <f>[8]Use_2023!AZ186</f>
        <v>79.540622292094042</v>
      </c>
      <c r="AX19" s="78">
        <f>[8]Use_2023!BA186</f>
        <v>1.3257244661776373</v>
      </c>
      <c r="AY19" s="78">
        <f>[8]Use_2023!BB186</f>
        <v>75.820878654469979</v>
      </c>
      <c r="AZ19" s="78">
        <f>[8]Use_2023!BC186</f>
        <v>8.3801715812694599</v>
      </c>
      <c r="BA19" s="78">
        <f>[8]Use_2023!BD186</f>
        <v>0.31346108621160096</v>
      </c>
      <c r="BB19" s="78">
        <f>[8]Use_2023!BE186</f>
        <v>1.2012630295199395E-11</v>
      </c>
      <c r="BC19" s="78">
        <f>[8]Use_2023!BF186</f>
        <v>346.53514745740546</v>
      </c>
      <c r="BD19" s="78">
        <f>[8]Use_2023!BG186</f>
        <v>43.524579436579465</v>
      </c>
      <c r="BE19" s="78">
        <f>[8]Use_2023!BH186</f>
        <v>221.39808897903291</v>
      </c>
      <c r="BF19" s="78">
        <f>[8]Use_2023!BI186</f>
        <v>5.7831999477233538</v>
      </c>
      <c r="BG19" s="78">
        <f>[8]Use_2023!BJ186</f>
        <v>29.716679159726592</v>
      </c>
      <c r="BH19" s="78">
        <f>[8]Use_2023!BK186</f>
        <v>5.7919151092616653E-2</v>
      </c>
      <c r="BI19" s="78">
        <f>[8]Use_2023!BL186</f>
        <v>16.997843743603319</v>
      </c>
      <c r="BJ19" s="78">
        <f>[8]Use_2023!BM186</f>
        <v>20.98923589753765</v>
      </c>
      <c r="BK19" s="78">
        <f>[8]Use_2023!BN186</f>
        <v>7.4417818636279272</v>
      </c>
      <c r="BL19" s="78">
        <f>[8]Use_2023!BO186</f>
        <v>6.5775414743809426</v>
      </c>
      <c r="BM19" s="78">
        <f>[8]Use_2023!BP186</f>
        <v>88.123585778823113</v>
      </c>
      <c r="BN19" s="78">
        <f>[8]Use_2023!BQ186</f>
        <v>0</v>
      </c>
      <c r="BO19" s="78">
        <f>[8]Use_2023!BR186</f>
        <v>0</v>
      </c>
      <c r="BP19" s="120">
        <f t="shared" si="0"/>
        <v>7090.220381169971</v>
      </c>
      <c r="BQ19" s="78">
        <f>[8]Use_2023!BT186</f>
        <v>0</v>
      </c>
      <c r="BR19" s="78">
        <f>[8]Use_2023!BU186</f>
        <v>0</v>
      </c>
      <c r="BS19" s="120">
        <f t="shared" si="1"/>
        <v>0</v>
      </c>
      <c r="BT19" s="78">
        <f>[8]Use_2023!BW186</f>
        <v>0</v>
      </c>
      <c r="BU19" s="78">
        <f>[8]Use_2023!BX186</f>
        <v>418.40126672262272</v>
      </c>
      <c r="BV19" s="120">
        <f t="shared" si="2"/>
        <v>418.40126672262272</v>
      </c>
      <c r="BW19" s="78">
        <f>[8]Use_2023!BZ186</f>
        <v>1.0059430623580261</v>
      </c>
      <c r="BX19" s="120">
        <f t="shared" si="3"/>
        <v>419.40720978498075</v>
      </c>
      <c r="BY19" s="122">
        <f t="shared" si="4"/>
        <v>7509.6275909549513</v>
      </c>
      <c r="BZ19" s="128"/>
      <c r="CB19" s="83"/>
    </row>
    <row r="20" spans="1:80" ht="14.25" customHeight="1">
      <c r="A20" s="31" t="s">
        <v>415</v>
      </c>
      <c r="B20" s="20" t="s">
        <v>360</v>
      </c>
      <c r="C20" s="101" t="s">
        <v>128</v>
      </c>
      <c r="D20" s="78">
        <f>[8]Use_2023!F187</f>
        <v>1750.2123767352352</v>
      </c>
      <c r="E20" s="78">
        <f>[8]Use_2023!G187</f>
        <v>105.80647831972684</v>
      </c>
      <c r="F20" s="78">
        <f>[8]Use_2023!H187</f>
        <v>1565.3772659512106</v>
      </c>
      <c r="G20" s="78">
        <f>[8]Use_2023!I187</f>
        <v>7394.7946204307555</v>
      </c>
      <c r="H20" s="78">
        <f>[8]Use_2023!J187</f>
        <v>788.43798769184264</v>
      </c>
      <c r="I20" s="78">
        <f>[8]Use_2023!K187</f>
        <v>119.32998901831087</v>
      </c>
      <c r="J20" s="78">
        <f>[8]Use_2023!L187</f>
        <v>162.37460168011387</v>
      </c>
      <c r="K20" s="78">
        <f>[8]Use_2023!M187</f>
        <v>6.0391915984985653E-2</v>
      </c>
      <c r="L20" s="78">
        <f>[8]Use_2023!N187</f>
        <v>2.907304266801348</v>
      </c>
      <c r="M20" s="78">
        <f>[8]Use_2023!O187</f>
        <v>364.80287860347096</v>
      </c>
      <c r="N20" s="78">
        <f>[8]Use_2023!P187</f>
        <v>0</v>
      </c>
      <c r="O20" s="78">
        <f>[8]Use_2023!Q187</f>
        <v>14.620989124575585</v>
      </c>
      <c r="P20" s="78">
        <f>[8]Use_2023!R187</f>
        <v>34.566986692065399</v>
      </c>
      <c r="Q20" s="78">
        <f>[8]Use_2023!S187</f>
        <v>6821.8580563717069</v>
      </c>
      <c r="R20" s="78">
        <f>[8]Use_2023!T187</f>
        <v>0</v>
      </c>
      <c r="S20" s="78">
        <f>[8]Use_2023!U187</f>
        <v>1920.5954742120416</v>
      </c>
      <c r="T20" s="78">
        <f>[8]Use_2023!V187</f>
        <v>0</v>
      </c>
      <c r="U20" s="78">
        <f>[8]Use_2023!W187</f>
        <v>0</v>
      </c>
      <c r="V20" s="78">
        <f>[8]Use_2023!X187</f>
        <v>0</v>
      </c>
      <c r="W20" s="78">
        <f>[8]Use_2023!Y187</f>
        <v>246.66039738431945</v>
      </c>
      <c r="X20" s="78">
        <f>[8]Use_2023!Z187</f>
        <v>1.1866124168775998E-3</v>
      </c>
      <c r="Y20" s="78">
        <f>[8]Use_2023!AA187</f>
        <v>6.7004073611968709E-2</v>
      </c>
      <c r="Z20" s="78">
        <f>[8]Use_2023!AB187</f>
        <v>6.6058803039498359</v>
      </c>
      <c r="AA20" s="78">
        <f>[8]Use_2023!AC187</f>
        <v>184.46634301453369</v>
      </c>
      <c r="AB20" s="78">
        <f>[8]Use_2023!AD187</f>
        <v>0.88387028555439828</v>
      </c>
      <c r="AC20" s="78">
        <f>[8]Use_2023!AE187</f>
        <v>1247.4651718967632</v>
      </c>
      <c r="AD20" s="78">
        <f>[8]Use_2023!AF187</f>
        <v>16802.719832742921</v>
      </c>
      <c r="AE20" s="78">
        <f>[8]Use_2023!AG187</f>
        <v>886.22952024597305</v>
      </c>
      <c r="AF20" s="78">
        <f>[8]Use_2023!AH187</f>
        <v>7989.222301155557</v>
      </c>
      <c r="AG20" s="78">
        <f>[8]Use_2023!AI187</f>
        <v>2634.3597059660938</v>
      </c>
      <c r="AH20" s="78">
        <f>[8]Use_2023!AJ187</f>
        <v>3763.2474063890122</v>
      </c>
      <c r="AI20" s="78">
        <f>[8]Use_2023!AK187</f>
        <v>153.48433934238318</v>
      </c>
      <c r="AJ20" s="78">
        <f>[8]Use_2023!AL187</f>
        <v>17.781418964581825</v>
      </c>
      <c r="AK20" s="78">
        <f>[8]Use_2023!AM187</f>
        <v>1888.1777998302434</v>
      </c>
      <c r="AL20" s="78">
        <f>[8]Use_2023!AN187</f>
        <v>569.54179864243258</v>
      </c>
      <c r="AM20" s="78">
        <f>[8]Use_2023!AO187</f>
        <v>6278.2123011711019</v>
      </c>
      <c r="AN20" s="78">
        <f>[8]Use_2023!AP187</f>
        <v>21.889656483231054</v>
      </c>
      <c r="AO20" s="78">
        <f>[8]Use_2023!AQ187</f>
        <v>1362.2632478248661</v>
      </c>
      <c r="AP20" s="78">
        <f>[8]Use_2023!AR187</f>
        <v>1477.3845236945047</v>
      </c>
      <c r="AQ20" s="78">
        <f>[8]Use_2023!AS187</f>
        <v>376.908028896453</v>
      </c>
      <c r="AR20" s="78">
        <f>[8]Use_2023!AT187</f>
        <v>107.88867781159635</v>
      </c>
      <c r="AS20" s="78">
        <f>[8]Use_2023!AU187</f>
        <v>214.76190811272949</v>
      </c>
      <c r="AT20" s="78">
        <f>[8]Use_2023!AV187</f>
        <v>3.5578922012136895</v>
      </c>
      <c r="AU20" s="78">
        <f>[8]Use_2023!AW187+[8]Use_2023!AX187</f>
        <v>865.88777303029428</v>
      </c>
      <c r="AV20" s="78">
        <f>[8]Use_2023!AY187</f>
        <v>4253.1694555596587</v>
      </c>
      <c r="AW20" s="78">
        <f>[8]Use_2023!AZ187</f>
        <v>1835.2157234893405</v>
      </c>
      <c r="AX20" s="78">
        <f>[8]Use_2023!BA187</f>
        <v>4.060386274651699</v>
      </c>
      <c r="AY20" s="78">
        <f>[8]Use_2023!BB187</f>
        <v>553.22046582366556</v>
      </c>
      <c r="AZ20" s="78">
        <f>[8]Use_2023!BC187</f>
        <v>244.33087552627529</v>
      </c>
      <c r="BA20" s="78">
        <f>[8]Use_2023!BD187</f>
        <v>57.477955821536334</v>
      </c>
      <c r="BB20" s="78">
        <f>[8]Use_2023!BE187</f>
        <v>0</v>
      </c>
      <c r="BC20" s="78">
        <f>[8]Use_2023!BF187</f>
        <v>3252.7352410293674</v>
      </c>
      <c r="BD20" s="78">
        <f>[8]Use_2023!BG187</f>
        <v>3157.0965010961431</v>
      </c>
      <c r="BE20" s="78">
        <f>[8]Use_2023!BH187</f>
        <v>1929.9083626246945</v>
      </c>
      <c r="BF20" s="78">
        <f>[8]Use_2023!BI187</f>
        <v>84.515388944380334</v>
      </c>
      <c r="BG20" s="78">
        <f>[8]Use_2023!BJ187</f>
        <v>645.31962062090997</v>
      </c>
      <c r="BH20" s="78">
        <f>[8]Use_2023!BK187</f>
        <v>25.311327951118951</v>
      </c>
      <c r="BI20" s="78">
        <f>[8]Use_2023!BL187</f>
        <v>67.317925624564822</v>
      </c>
      <c r="BJ20" s="78">
        <f>[8]Use_2023!BM187</f>
        <v>15.028173568662812</v>
      </c>
      <c r="BK20" s="78">
        <f>[8]Use_2023!BN187</f>
        <v>167.94045508898387</v>
      </c>
      <c r="BL20" s="78">
        <f>[8]Use_2023!BO187</f>
        <v>86.908762052568463</v>
      </c>
      <c r="BM20" s="78">
        <f>[8]Use_2023!BP187</f>
        <v>7.242100747714753</v>
      </c>
      <c r="BN20" s="78">
        <f>[8]Use_2023!BQ187</f>
        <v>0</v>
      </c>
      <c r="BO20" s="78">
        <f>[8]Use_2023!BR187</f>
        <v>0</v>
      </c>
      <c r="BP20" s="120">
        <f t="shared" si="0"/>
        <v>84532.212108934385</v>
      </c>
      <c r="BQ20" s="78">
        <f>[8]Use_2023!BT187</f>
        <v>36751.980976666244</v>
      </c>
      <c r="BR20" s="78">
        <f>[8]Use_2023!BU187</f>
        <v>0</v>
      </c>
      <c r="BS20" s="120">
        <f t="shared" si="1"/>
        <v>36751.980976666244</v>
      </c>
      <c r="BT20" s="78">
        <f>[8]Use_2023!BW187</f>
        <v>0</v>
      </c>
      <c r="BU20" s="78">
        <f>[8]Use_2023!BX187</f>
        <v>-2769.4858890688215</v>
      </c>
      <c r="BV20" s="120">
        <f t="shared" si="2"/>
        <v>-2769.4858890688215</v>
      </c>
      <c r="BW20" s="78">
        <f>[8]Use_2023!BZ187</f>
        <v>14078.718511738136</v>
      </c>
      <c r="BX20" s="120">
        <f t="shared" si="3"/>
        <v>48061.213599335562</v>
      </c>
      <c r="BY20" s="122">
        <f t="shared" si="4"/>
        <v>132593.42570826993</v>
      </c>
      <c r="BZ20" s="128"/>
      <c r="CB20" s="83"/>
    </row>
    <row r="21" spans="1:80" ht="14.25" customHeight="1">
      <c r="A21" s="31" t="s">
        <v>416</v>
      </c>
      <c r="B21" s="20" t="s">
        <v>334</v>
      </c>
      <c r="C21" s="101" t="s">
        <v>129</v>
      </c>
      <c r="D21" s="78">
        <f>[8]Use_2023!F188</f>
        <v>4601.1408244617915</v>
      </c>
      <c r="E21" s="78">
        <f>[8]Use_2023!G188</f>
        <v>333.90374137684478</v>
      </c>
      <c r="F21" s="78">
        <f>[8]Use_2023!H188</f>
        <v>3078.834932968341</v>
      </c>
      <c r="G21" s="78">
        <f>[8]Use_2023!I188</f>
        <v>4287.7698181979313</v>
      </c>
      <c r="H21" s="78">
        <f>[8]Use_2023!J188</f>
        <v>4732.1639649870158</v>
      </c>
      <c r="I21" s="78">
        <f>[8]Use_2023!K188</f>
        <v>0</v>
      </c>
      <c r="J21" s="78">
        <f>[8]Use_2023!L188</f>
        <v>1518.5838697146708</v>
      </c>
      <c r="K21" s="78">
        <f>[8]Use_2023!M188</f>
        <v>0</v>
      </c>
      <c r="L21" s="78">
        <f>[8]Use_2023!N188</f>
        <v>194.86762833822002</v>
      </c>
      <c r="M21" s="78">
        <f>[8]Use_2023!O188</f>
        <v>279.23221153716474</v>
      </c>
      <c r="N21" s="78">
        <f>[8]Use_2023!P188</f>
        <v>0</v>
      </c>
      <c r="O21" s="78">
        <f>[8]Use_2023!Q188</f>
        <v>762.75721140424571</v>
      </c>
      <c r="P21" s="78">
        <f>[8]Use_2023!R188</f>
        <v>3306.7946607457161</v>
      </c>
      <c r="Q21" s="78">
        <f>[8]Use_2023!S188</f>
        <v>5119.6028794476151</v>
      </c>
      <c r="R21" s="78">
        <f>[8]Use_2023!T188</f>
        <v>0</v>
      </c>
      <c r="S21" s="78">
        <f>[8]Use_2023!U188</f>
        <v>0</v>
      </c>
      <c r="T21" s="78">
        <f>[8]Use_2023!V188</f>
        <v>0</v>
      </c>
      <c r="U21" s="78">
        <f>[8]Use_2023!W188</f>
        <v>0</v>
      </c>
      <c r="V21" s="78">
        <f>[8]Use_2023!X188</f>
        <v>0</v>
      </c>
      <c r="W21" s="78">
        <f>[8]Use_2023!Y188</f>
        <v>0</v>
      </c>
      <c r="X21" s="78">
        <f>[8]Use_2023!Z188</f>
        <v>178.35969080377987</v>
      </c>
      <c r="Y21" s="78">
        <f>[8]Use_2023!AA188</f>
        <v>437.48366655557487</v>
      </c>
      <c r="Z21" s="78">
        <f>[8]Use_2023!AB188</f>
        <v>12.953009458980583</v>
      </c>
      <c r="AA21" s="78">
        <f>[8]Use_2023!AC188</f>
        <v>16.469936149222281</v>
      </c>
      <c r="AB21" s="78">
        <f>[8]Use_2023!AD188</f>
        <v>0.29245470609609753</v>
      </c>
      <c r="AC21" s="78">
        <f>[8]Use_2023!AE188</f>
        <v>2206.0964606482216</v>
      </c>
      <c r="AD21" s="78">
        <f>[8]Use_2023!AF188</f>
        <v>6328.7559001953305</v>
      </c>
      <c r="AE21" s="78">
        <f>[8]Use_2023!AG188</f>
        <v>130.37582926519744</v>
      </c>
      <c r="AF21" s="78">
        <f>[8]Use_2023!AH188</f>
        <v>1436.6204912768358</v>
      </c>
      <c r="AG21" s="78">
        <f>[8]Use_2023!AI188</f>
        <v>583.02159593134184</v>
      </c>
      <c r="AH21" s="78">
        <f>[8]Use_2023!AJ188</f>
        <v>722.09569091362584</v>
      </c>
      <c r="AI21" s="78">
        <f>[8]Use_2023!AK188</f>
        <v>452.82594061921361</v>
      </c>
      <c r="AJ21" s="78">
        <f>[8]Use_2023!AL188</f>
        <v>1.509177134212552</v>
      </c>
      <c r="AK21" s="78">
        <f>[8]Use_2023!AM188</f>
        <v>124.07948462347032</v>
      </c>
      <c r="AL21" s="78">
        <f>[8]Use_2023!AN188</f>
        <v>22.243761547995835</v>
      </c>
      <c r="AM21" s="78">
        <f>[8]Use_2023!AO188</f>
        <v>2537.52864750139</v>
      </c>
      <c r="AN21" s="78">
        <f>[8]Use_2023!AP188</f>
        <v>70.391829716877567</v>
      </c>
      <c r="AO21" s="78">
        <f>[8]Use_2023!AQ188</f>
        <v>73.224486778775727</v>
      </c>
      <c r="AP21" s="78">
        <f>[8]Use_2023!AR188</f>
        <v>306.87506976932099</v>
      </c>
      <c r="AQ21" s="78">
        <f>[8]Use_2023!AS188</f>
        <v>740.33147257478674</v>
      </c>
      <c r="AR21" s="78">
        <f>[8]Use_2023!AT188</f>
        <v>59.228195527833797</v>
      </c>
      <c r="AS21" s="78">
        <f>[8]Use_2023!AU188</f>
        <v>303.89159633276802</v>
      </c>
      <c r="AT21" s="78">
        <f>[8]Use_2023!AV188</f>
        <v>66.499030799973923</v>
      </c>
      <c r="AU21" s="78">
        <f>[8]Use_2023!AW188+[8]Use_2023!AX188</f>
        <v>133.39633099115719</v>
      </c>
      <c r="AV21" s="78">
        <f>[8]Use_2023!AY188</f>
        <v>402.55996740156377</v>
      </c>
      <c r="AW21" s="78">
        <f>[8]Use_2023!AZ188</f>
        <v>880.54413890028695</v>
      </c>
      <c r="AX21" s="78">
        <f>[8]Use_2023!BA188</f>
        <v>3.6074028114671153</v>
      </c>
      <c r="AY21" s="78">
        <f>[8]Use_2023!BB188</f>
        <v>177.59892566943486</v>
      </c>
      <c r="AZ21" s="78">
        <f>[8]Use_2023!BC188</f>
        <v>561.74701157767697</v>
      </c>
      <c r="BA21" s="78">
        <f>[8]Use_2023!BD188</f>
        <v>151.44802243768365</v>
      </c>
      <c r="BB21" s="78">
        <f>[8]Use_2023!BE188</f>
        <v>7.5522855012407915</v>
      </c>
      <c r="BC21" s="78">
        <f>[8]Use_2023!BF188</f>
        <v>352.05041881140249</v>
      </c>
      <c r="BD21" s="78">
        <f>[8]Use_2023!BG188</f>
        <v>856.0250334089942</v>
      </c>
      <c r="BE21" s="78">
        <f>[8]Use_2023!BH188</f>
        <v>175.92299227955678</v>
      </c>
      <c r="BF21" s="78">
        <f>[8]Use_2023!BI188</f>
        <v>121.08524872960727</v>
      </c>
      <c r="BG21" s="78">
        <f>[8]Use_2023!BJ188</f>
        <v>645.37615599008325</v>
      </c>
      <c r="BH21" s="78">
        <f>[8]Use_2023!BK188</f>
        <v>22.818338647018976</v>
      </c>
      <c r="BI21" s="78">
        <f>[8]Use_2023!BL188</f>
        <v>122.7210439007647</v>
      </c>
      <c r="BJ21" s="78">
        <f>[8]Use_2023!BM188</f>
        <v>74.445837441991543</v>
      </c>
      <c r="BK21" s="78">
        <f>[8]Use_2023!BN188</f>
        <v>216.17241654436066</v>
      </c>
      <c r="BL21" s="78">
        <f>[8]Use_2023!BO188</f>
        <v>76.691182437432062</v>
      </c>
      <c r="BM21" s="78">
        <f>[8]Use_2023!BP188</f>
        <v>160.85838851676559</v>
      </c>
      <c r="BN21" s="78">
        <f>[8]Use_2023!BQ188</f>
        <v>0</v>
      </c>
      <c r="BO21" s="78">
        <f>[8]Use_2023!BR188</f>
        <v>0</v>
      </c>
      <c r="BP21" s="120">
        <f t="shared" si="0"/>
        <v>50169.426304008855</v>
      </c>
      <c r="BQ21" s="78">
        <f>[8]Use_2023!BT188</f>
        <v>44900.059871858022</v>
      </c>
      <c r="BR21" s="78">
        <f>[8]Use_2023!BU188</f>
        <v>0</v>
      </c>
      <c r="BS21" s="120">
        <f t="shared" si="1"/>
        <v>44900.059871858022</v>
      </c>
      <c r="BT21" s="78">
        <f>[8]Use_2023!BW188</f>
        <v>0</v>
      </c>
      <c r="BU21" s="78">
        <f>[8]Use_2023!BX188</f>
        <v>-605.58144734707639</v>
      </c>
      <c r="BV21" s="120">
        <f t="shared" si="2"/>
        <v>-605.58144734707639</v>
      </c>
      <c r="BW21" s="78">
        <f>[8]Use_2023!BZ188</f>
        <v>6199.9368428778707</v>
      </c>
      <c r="BX21" s="120">
        <f t="shared" si="3"/>
        <v>50494.415267388817</v>
      </c>
      <c r="BY21" s="122">
        <f t="shared" si="4"/>
        <v>100663.84157139767</v>
      </c>
      <c r="BZ21" s="128"/>
      <c r="CB21" s="83"/>
    </row>
    <row r="22" spans="1:80" ht="14.25" customHeight="1">
      <c r="A22" s="31" t="s">
        <v>417</v>
      </c>
      <c r="B22" s="20" t="s">
        <v>361</v>
      </c>
      <c r="C22" s="101" t="s">
        <v>130</v>
      </c>
      <c r="D22" s="78">
        <f>[8]Use_2023!F189</f>
        <v>1129.5268992470042</v>
      </c>
      <c r="E22" s="78">
        <f>[8]Use_2023!G189</f>
        <v>0.52306733410099893</v>
      </c>
      <c r="F22" s="78">
        <f>[8]Use_2023!H189</f>
        <v>13.607721777254818</v>
      </c>
      <c r="G22" s="78">
        <f>[8]Use_2023!I189</f>
        <v>97.119821933421917</v>
      </c>
      <c r="H22" s="78">
        <f>[8]Use_2023!J189</f>
        <v>192.9903230879556</v>
      </c>
      <c r="I22" s="78">
        <f>[8]Use_2023!K189</f>
        <v>60.411119324528237</v>
      </c>
      <c r="J22" s="78">
        <f>[8]Use_2023!L189</f>
        <v>0</v>
      </c>
      <c r="K22" s="78">
        <f>[8]Use_2023!M189</f>
        <v>0</v>
      </c>
      <c r="L22" s="78">
        <f>[8]Use_2023!N189</f>
        <v>8.1654618750438765E-2</v>
      </c>
      <c r="M22" s="78">
        <f>[8]Use_2023!O189</f>
        <v>0</v>
      </c>
      <c r="N22" s="78">
        <f>[8]Use_2023!P189</f>
        <v>0</v>
      </c>
      <c r="O22" s="78">
        <f>[8]Use_2023!Q189</f>
        <v>241.86467952003991</v>
      </c>
      <c r="P22" s="78">
        <f>[8]Use_2023!R189</f>
        <v>0.14063551267731639</v>
      </c>
      <c r="Q22" s="78">
        <f>[8]Use_2023!S189</f>
        <v>3.2294700076570715</v>
      </c>
      <c r="R22" s="78">
        <f>[8]Use_2023!T189</f>
        <v>1.6154987977967761</v>
      </c>
      <c r="S22" s="78">
        <f>[8]Use_2023!U189</f>
        <v>23.676207095241335</v>
      </c>
      <c r="T22" s="78">
        <f>[8]Use_2023!V189</f>
        <v>0</v>
      </c>
      <c r="U22" s="78">
        <f>[8]Use_2023!W189</f>
        <v>0</v>
      </c>
      <c r="V22" s="78">
        <f>[8]Use_2023!X189</f>
        <v>0</v>
      </c>
      <c r="W22" s="78">
        <f>[8]Use_2023!Y189</f>
        <v>1.0826847558307233</v>
      </c>
      <c r="X22" s="78">
        <f>[8]Use_2023!Z189</f>
        <v>1.5813696338739223E-2</v>
      </c>
      <c r="Y22" s="78">
        <f>[8]Use_2023!AA189</f>
        <v>2.0468631123549012E-2</v>
      </c>
      <c r="Z22" s="78">
        <f>[8]Use_2023!AB189</f>
        <v>0.35441569615233459</v>
      </c>
      <c r="AA22" s="78">
        <f>[8]Use_2023!AC189</f>
        <v>1.3115166406108436E-2</v>
      </c>
      <c r="AB22" s="78">
        <f>[8]Use_2023!AD189</f>
        <v>5.9121801055327022E-2</v>
      </c>
      <c r="AC22" s="78">
        <f>[8]Use_2023!AE189</f>
        <v>44.663170493760823</v>
      </c>
      <c r="AD22" s="78">
        <f>[8]Use_2023!AF189</f>
        <v>46.496325357960394</v>
      </c>
      <c r="AE22" s="78">
        <f>[8]Use_2023!AG189</f>
        <v>0.49641522274129851</v>
      </c>
      <c r="AF22" s="78">
        <f>[8]Use_2023!AH189</f>
        <v>98.157217995173411</v>
      </c>
      <c r="AG22" s="78">
        <f>[8]Use_2023!AI189</f>
        <v>166.51959615918244</v>
      </c>
      <c r="AH22" s="78">
        <f>[8]Use_2023!AJ189</f>
        <v>8.2488151572763471</v>
      </c>
      <c r="AI22" s="78">
        <f>[8]Use_2023!AK189</f>
        <v>5.5487879714737559E-3</v>
      </c>
      <c r="AJ22" s="78">
        <f>[8]Use_2023!AL189</f>
        <v>94.223120531621518</v>
      </c>
      <c r="AK22" s="78">
        <f>[8]Use_2023!AM189</f>
        <v>36.387443836101575</v>
      </c>
      <c r="AL22" s="78">
        <f>[8]Use_2023!AN189</f>
        <v>11.899434997112232</v>
      </c>
      <c r="AM22" s="78">
        <f>[8]Use_2023!AO189</f>
        <v>92.600402913302986</v>
      </c>
      <c r="AN22" s="78">
        <f>[8]Use_2023!AP189</f>
        <v>31.818820913738008</v>
      </c>
      <c r="AO22" s="78">
        <f>[8]Use_2023!AQ189</f>
        <v>13.868421844013309</v>
      </c>
      <c r="AP22" s="78">
        <f>[8]Use_2023!AR189</f>
        <v>175.84435829195348</v>
      </c>
      <c r="AQ22" s="78">
        <f>[8]Use_2023!AS189</f>
        <v>0.51391936238508318</v>
      </c>
      <c r="AR22" s="78">
        <f>[8]Use_2023!AT189</f>
        <v>8.2582959194086776</v>
      </c>
      <c r="AS22" s="78">
        <f>[8]Use_2023!AU189</f>
        <v>3.8337409275256733</v>
      </c>
      <c r="AT22" s="78">
        <f>[8]Use_2023!AV189</f>
        <v>5.4541437677372198E-2</v>
      </c>
      <c r="AU22" s="78">
        <f>[8]Use_2023!AW189+[8]Use_2023!AX189</f>
        <v>7.2539548593050398</v>
      </c>
      <c r="AV22" s="78">
        <f>[8]Use_2023!AY189</f>
        <v>70.782316308373652</v>
      </c>
      <c r="AW22" s="78">
        <f>[8]Use_2023!AZ189</f>
        <v>104.10484912261971</v>
      </c>
      <c r="AX22" s="78">
        <f>[8]Use_2023!BA189</f>
        <v>0</v>
      </c>
      <c r="AY22" s="78">
        <f>[8]Use_2023!BB189</f>
        <v>35.176353177275416</v>
      </c>
      <c r="AZ22" s="78">
        <f>[8]Use_2023!BC189</f>
        <v>27.235117034733022</v>
      </c>
      <c r="BA22" s="78">
        <f>[8]Use_2023!BD189</f>
        <v>36.743428276806448</v>
      </c>
      <c r="BB22" s="78">
        <f>[8]Use_2023!BE189</f>
        <v>0</v>
      </c>
      <c r="BC22" s="78">
        <f>[8]Use_2023!BF189</f>
        <v>114.1323384277264</v>
      </c>
      <c r="BD22" s="78">
        <f>[8]Use_2023!BG189</f>
        <v>162.72880785126847</v>
      </c>
      <c r="BE22" s="78">
        <f>[8]Use_2023!BH189</f>
        <v>42.487511642226103</v>
      </c>
      <c r="BF22" s="78">
        <f>[8]Use_2023!BI189</f>
        <v>6.5390568163045799</v>
      </c>
      <c r="BG22" s="78">
        <f>[8]Use_2023!BJ189</f>
        <v>10116.120792004254</v>
      </c>
      <c r="BH22" s="78">
        <f>[8]Use_2023!BK189</f>
        <v>5.8430878388735525</v>
      </c>
      <c r="BI22" s="78">
        <f>[8]Use_2023!BL189</f>
        <v>13.110101638980931</v>
      </c>
      <c r="BJ22" s="78">
        <f>[8]Use_2023!BM189</f>
        <v>7.3274084186637731</v>
      </c>
      <c r="BK22" s="78">
        <f>[8]Use_2023!BN189</f>
        <v>54.987469471216755</v>
      </c>
      <c r="BL22" s="78">
        <f>[8]Use_2023!BO189</f>
        <v>13.020309516078525</v>
      </c>
      <c r="BM22" s="78">
        <f>[8]Use_2023!BP189</f>
        <v>4.1127710437325256</v>
      </c>
      <c r="BN22" s="78">
        <f>[8]Use_2023!BQ189</f>
        <v>0</v>
      </c>
      <c r="BO22" s="78">
        <f>[8]Use_2023!BR189</f>
        <v>0</v>
      </c>
      <c r="BP22" s="120">
        <f t="shared" si="0"/>
        <v>13421.927981600678</v>
      </c>
      <c r="BQ22" s="78">
        <f>[8]Use_2023!BT189</f>
        <v>22370.29452780095</v>
      </c>
      <c r="BR22" s="78">
        <f>[8]Use_2023!BU189</f>
        <v>10865.582350211344</v>
      </c>
      <c r="BS22" s="120">
        <f t="shared" si="1"/>
        <v>33235.876878012292</v>
      </c>
      <c r="BT22" s="78">
        <f>[8]Use_2023!BW189</f>
        <v>0</v>
      </c>
      <c r="BU22" s="78">
        <f>[8]Use_2023!BX189</f>
        <v>-3160.1944160279068</v>
      </c>
      <c r="BV22" s="120">
        <f t="shared" si="2"/>
        <v>-3160.1944160279068</v>
      </c>
      <c r="BW22" s="78">
        <f>[8]Use_2023!BZ189</f>
        <v>669.58703347689561</v>
      </c>
      <c r="BX22" s="120">
        <f t="shared" si="3"/>
        <v>30745.269495461285</v>
      </c>
      <c r="BY22" s="122">
        <f t="shared" si="4"/>
        <v>44167.197477061964</v>
      </c>
      <c r="BZ22" s="128"/>
      <c r="CB22" s="83"/>
    </row>
    <row r="23" spans="1:80" ht="14.25" customHeight="1">
      <c r="A23" s="31" t="s">
        <v>418</v>
      </c>
      <c r="B23" s="20" t="s">
        <v>335</v>
      </c>
      <c r="C23" s="101" t="s">
        <v>131</v>
      </c>
      <c r="D23" s="78">
        <f>[8]Use_2023!F190</f>
        <v>891.05481662022589</v>
      </c>
      <c r="E23" s="78">
        <f>[8]Use_2023!G190</f>
        <v>367.75850172455603</v>
      </c>
      <c r="F23" s="78">
        <f>[8]Use_2023!H190</f>
        <v>42.238849686732401</v>
      </c>
      <c r="G23" s="78">
        <f>[8]Use_2023!I190</f>
        <v>718.86071585168463</v>
      </c>
      <c r="H23" s="78">
        <f>[8]Use_2023!J190</f>
        <v>4035.3633350175478</v>
      </c>
      <c r="I23" s="78">
        <f>[8]Use_2023!K190</f>
        <v>0</v>
      </c>
      <c r="J23" s="78">
        <f>[8]Use_2023!L190</f>
        <v>201.15861583746954</v>
      </c>
      <c r="K23" s="78">
        <f>[8]Use_2023!M190</f>
        <v>0</v>
      </c>
      <c r="L23" s="78">
        <f>[8]Use_2023!N190</f>
        <v>118.18564846624248</v>
      </c>
      <c r="M23" s="78">
        <f>[8]Use_2023!O190</f>
        <v>2.7419794610050481</v>
      </c>
      <c r="N23" s="78">
        <f>[8]Use_2023!P190</f>
        <v>609.54094890862291</v>
      </c>
      <c r="O23" s="78">
        <f>[8]Use_2023!Q190</f>
        <v>614.07456688805564</v>
      </c>
      <c r="P23" s="78">
        <f>[8]Use_2023!R190</f>
        <v>426.46353977876453</v>
      </c>
      <c r="Q23" s="78">
        <f>[8]Use_2023!S190</f>
        <v>1387.9915750855932</v>
      </c>
      <c r="R23" s="78">
        <f>[8]Use_2023!T190</f>
        <v>0</v>
      </c>
      <c r="S23" s="78">
        <f>[8]Use_2023!U190</f>
        <v>0</v>
      </c>
      <c r="T23" s="78">
        <f>[8]Use_2023!V190</f>
        <v>0</v>
      </c>
      <c r="U23" s="78">
        <f>[8]Use_2023!W190</f>
        <v>0</v>
      </c>
      <c r="V23" s="78">
        <f>[8]Use_2023!X190</f>
        <v>0</v>
      </c>
      <c r="W23" s="78">
        <f>[8]Use_2023!Y190</f>
        <v>0</v>
      </c>
      <c r="X23" s="78">
        <f>[8]Use_2023!Z190</f>
        <v>7.065213253528225</v>
      </c>
      <c r="Y23" s="78">
        <f>[8]Use_2023!AA190</f>
        <v>281.90760343800815</v>
      </c>
      <c r="Z23" s="78">
        <f>[8]Use_2023!AB190</f>
        <v>89.900942695571999</v>
      </c>
      <c r="AA23" s="78">
        <f>[8]Use_2023!AC190</f>
        <v>17.954754701100203</v>
      </c>
      <c r="AB23" s="78">
        <f>[8]Use_2023!AD190</f>
        <v>17.091118512310224</v>
      </c>
      <c r="AC23" s="78">
        <f>[8]Use_2023!AE190</f>
        <v>325.93292321775533</v>
      </c>
      <c r="AD23" s="78">
        <f>[8]Use_2023!AF190</f>
        <v>10471.178531172838</v>
      </c>
      <c r="AE23" s="78">
        <f>[8]Use_2023!AG190</f>
        <v>1897.7633921638703</v>
      </c>
      <c r="AF23" s="78">
        <f>[8]Use_2023!AH190</f>
        <v>974.54304559571528</v>
      </c>
      <c r="AG23" s="78">
        <f>[8]Use_2023!AI190</f>
        <v>994.67346916343377</v>
      </c>
      <c r="AH23" s="78">
        <f>[8]Use_2023!AJ190</f>
        <v>452.81091978642183</v>
      </c>
      <c r="AI23" s="78">
        <f>[8]Use_2023!AK190</f>
        <v>14.737495462677012</v>
      </c>
      <c r="AJ23" s="78">
        <f>[8]Use_2023!AL190</f>
        <v>140.81224558860191</v>
      </c>
      <c r="AK23" s="78">
        <f>[8]Use_2023!AM190</f>
        <v>172.34690372570981</v>
      </c>
      <c r="AL23" s="78">
        <f>[8]Use_2023!AN190</f>
        <v>89.902681277547558</v>
      </c>
      <c r="AM23" s="78">
        <f>[8]Use_2023!AO190</f>
        <v>1163.5137565064788</v>
      </c>
      <c r="AN23" s="78">
        <f>[8]Use_2023!AP190</f>
        <v>18.39628494687253</v>
      </c>
      <c r="AO23" s="78">
        <f>[8]Use_2023!AQ190</f>
        <v>70.461382371828847</v>
      </c>
      <c r="AP23" s="78">
        <f>[8]Use_2023!AR190</f>
        <v>1547.8300465537384</v>
      </c>
      <c r="AQ23" s="78">
        <f>[8]Use_2023!AS190</f>
        <v>403.1509582165163</v>
      </c>
      <c r="AR23" s="78">
        <f>[8]Use_2023!AT190</f>
        <v>266.66958256772244</v>
      </c>
      <c r="AS23" s="78">
        <f>[8]Use_2023!AU190</f>
        <v>178.36750399330199</v>
      </c>
      <c r="AT23" s="78">
        <f>[8]Use_2023!AV190</f>
        <v>12.419989330982819</v>
      </c>
      <c r="AU23" s="78">
        <f>[8]Use_2023!AW190+[8]Use_2023!AX190</f>
        <v>49.287481483080072</v>
      </c>
      <c r="AV23" s="78">
        <f>[8]Use_2023!AY190</f>
        <v>480.35576180968394</v>
      </c>
      <c r="AW23" s="78">
        <f>[8]Use_2023!AZ190</f>
        <v>372.49029014902442</v>
      </c>
      <c r="AX23" s="78">
        <f>[8]Use_2023!BA190</f>
        <v>7.1303079261146735E-3</v>
      </c>
      <c r="AY23" s="78">
        <f>[8]Use_2023!BB190</f>
        <v>429.30060688115196</v>
      </c>
      <c r="AZ23" s="78">
        <f>[8]Use_2023!BC190</f>
        <v>106.19331098869122</v>
      </c>
      <c r="BA23" s="78">
        <f>[8]Use_2023!BD190</f>
        <v>41.658807175105679</v>
      </c>
      <c r="BB23" s="78">
        <f>[8]Use_2023!BE190</f>
        <v>2.785485131114382</v>
      </c>
      <c r="BC23" s="78">
        <f>[8]Use_2023!BF190</f>
        <v>103.79500665334591</v>
      </c>
      <c r="BD23" s="78">
        <f>[8]Use_2023!BG190</f>
        <v>765.08508550840247</v>
      </c>
      <c r="BE23" s="78">
        <f>[8]Use_2023!BH190</f>
        <v>0</v>
      </c>
      <c r="BF23" s="78">
        <f>[8]Use_2023!BI190</f>
        <v>0.58185691212022328</v>
      </c>
      <c r="BG23" s="78">
        <f>[8]Use_2023!BJ190</f>
        <v>15.155489935801878</v>
      </c>
      <c r="BH23" s="78">
        <f>[8]Use_2023!BK190</f>
        <v>8.764850054915908E-3</v>
      </c>
      <c r="BI23" s="78">
        <f>[8]Use_2023!BL190</f>
        <v>48.225207821440435</v>
      </c>
      <c r="BJ23" s="78">
        <f>[8]Use_2023!BM190</f>
        <v>43.047575857196946</v>
      </c>
      <c r="BK23" s="78">
        <f>[8]Use_2023!BN190</f>
        <v>133.85241437503592</v>
      </c>
      <c r="BL23" s="78">
        <f>[8]Use_2023!BO190</f>
        <v>77.752425325376109</v>
      </c>
      <c r="BM23" s="78">
        <f>[8]Use_2023!BP190</f>
        <v>99.773273299323563</v>
      </c>
      <c r="BN23" s="78">
        <f>[8]Use_2023!BQ190</f>
        <v>0</v>
      </c>
      <c r="BO23" s="78">
        <f>[8]Use_2023!BR190</f>
        <v>0</v>
      </c>
      <c r="BP23" s="120">
        <f t="shared" si="0"/>
        <v>31794.219812032909</v>
      </c>
      <c r="BQ23" s="78">
        <f>[8]Use_2023!BT190</f>
        <v>9447.0640471299521</v>
      </c>
      <c r="BR23" s="78">
        <f>[8]Use_2023!BU190</f>
        <v>0</v>
      </c>
      <c r="BS23" s="120">
        <f t="shared" si="1"/>
        <v>9447.0640471299521</v>
      </c>
      <c r="BT23" s="78">
        <f>[8]Use_2023!BW190</f>
        <v>5618.2811180646622</v>
      </c>
      <c r="BU23" s="78">
        <f>[8]Use_2023!BX190</f>
        <v>-1039.151976594221</v>
      </c>
      <c r="BV23" s="120">
        <f t="shared" si="2"/>
        <v>4579.129141470441</v>
      </c>
      <c r="BW23" s="78">
        <f>[8]Use_2023!BZ190</f>
        <v>3210.1855045411548</v>
      </c>
      <c r="BX23" s="120">
        <f t="shared" si="3"/>
        <v>17236.378693141545</v>
      </c>
      <c r="BY23" s="122">
        <f t="shared" si="4"/>
        <v>49030.59850517445</v>
      </c>
      <c r="BZ23" s="128"/>
      <c r="CB23" s="83"/>
    </row>
    <row r="24" spans="1:80" ht="14.25" customHeight="1">
      <c r="A24" s="31" t="s">
        <v>419</v>
      </c>
      <c r="B24" s="20" t="s">
        <v>336</v>
      </c>
      <c r="C24" s="101" t="s">
        <v>132</v>
      </c>
      <c r="D24" s="78">
        <f>[8]Use_2023!F191</f>
        <v>323.40516963398107</v>
      </c>
      <c r="E24" s="78">
        <f>[8]Use_2023!G191</f>
        <v>12.322817153043312</v>
      </c>
      <c r="F24" s="78">
        <f>[8]Use_2023!H191</f>
        <v>9.1220742912138792</v>
      </c>
      <c r="G24" s="78">
        <f>[8]Use_2023!I191</f>
        <v>2167.1622682543675</v>
      </c>
      <c r="H24" s="78">
        <f>[8]Use_2023!J191</f>
        <v>1432.9919073235155</v>
      </c>
      <c r="I24" s="78">
        <f>[8]Use_2023!K191</f>
        <v>6.6379028272486235E-2</v>
      </c>
      <c r="J24" s="78">
        <f>[8]Use_2023!L191</f>
        <v>81.992513899610017</v>
      </c>
      <c r="K24" s="78">
        <f>[8]Use_2023!M191</f>
        <v>39.930234328315883</v>
      </c>
      <c r="L24" s="78">
        <f>[8]Use_2023!N191</f>
        <v>6.5157848126211846</v>
      </c>
      <c r="M24" s="78">
        <f>[8]Use_2023!O191</f>
        <v>0.14011595996385282</v>
      </c>
      <c r="N24" s="78">
        <f>[8]Use_2023!P191</f>
        <v>743.04972731845328</v>
      </c>
      <c r="O24" s="78">
        <f>[8]Use_2023!Q191</f>
        <v>424.12724033614973</v>
      </c>
      <c r="P24" s="78">
        <f>[8]Use_2023!R191</f>
        <v>20.816726802278978</v>
      </c>
      <c r="Q24" s="78">
        <f>[8]Use_2023!S191</f>
        <v>11751.774712906928</v>
      </c>
      <c r="R24" s="78">
        <f>[8]Use_2023!T191</f>
        <v>0</v>
      </c>
      <c r="S24" s="78">
        <f>[8]Use_2023!U191</f>
        <v>3370.2616598476452</v>
      </c>
      <c r="T24" s="78">
        <f>[8]Use_2023!V191</f>
        <v>0</v>
      </c>
      <c r="U24" s="78">
        <f>[8]Use_2023!W191</f>
        <v>0</v>
      </c>
      <c r="V24" s="78">
        <f>[8]Use_2023!X191</f>
        <v>0</v>
      </c>
      <c r="W24" s="78">
        <f>[8]Use_2023!Y191</f>
        <v>0.75449981441682434</v>
      </c>
      <c r="X24" s="78">
        <f>[8]Use_2023!Z191</f>
        <v>61.724045552264236</v>
      </c>
      <c r="Y24" s="78">
        <f>[8]Use_2023!AA191</f>
        <v>51.665119981837975</v>
      </c>
      <c r="Z24" s="78">
        <f>[8]Use_2023!AB191</f>
        <v>684.57869616107052</v>
      </c>
      <c r="AA24" s="78">
        <f>[8]Use_2023!AC191</f>
        <v>612.02150811300203</v>
      </c>
      <c r="AB24" s="78">
        <f>[8]Use_2023!AD191</f>
        <v>18.522335214286841</v>
      </c>
      <c r="AC24" s="78">
        <f>[8]Use_2023!AE191</f>
        <v>32.370217699649238</v>
      </c>
      <c r="AD24" s="78">
        <f>[8]Use_2023!AF191</f>
        <v>43491.246491615668</v>
      </c>
      <c r="AE24" s="78">
        <f>[8]Use_2023!AG191</f>
        <v>30.220534513503843</v>
      </c>
      <c r="AF24" s="78">
        <f>[8]Use_2023!AH191</f>
        <v>2604.4060220858505</v>
      </c>
      <c r="AG24" s="78">
        <f>[8]Use_2023!AI191</f>
        <v>2477.445644652491</v>
      </c>
      <c r="AH24" s="78">
        <f>[8]Use_2023!AJ191</f>
        <v>516.21425537662333</v>
      </c>
      <c r="AI24" s="78">
        <f>[8]Use_2023!AK191</f>
        <v>32.716770781376169</v>
      </c>
      <c r="AJ24" s="78">
        <f>[8]Use_2023!AL191</f>
        <v>0.15988572324704295</v>
      </c>
      <c r="AK24" s="78">
        <f>[8]Use_2023!AM191</f>
        <v>22.042560207368858</v>
      </c>
      <c r="AL24" s="78">
        <f>[8]Use_2023!AN191</f>
        <v>5.3767975474179925</v>
      </c>
      <c r="AM24" s="78">
        <f>[8]Use_2023!AO191</f>
        <v>1110.280035928065</v>
      </c>
      <c r="AN24" s="78">
        <f>[8]Use_2023!AP191</f>
        <v>5.4107866211039513</v>
      </c>
      <c r="AO24" s="78">
        <f>[8]Use_2023!AQ191</f>
        <v>128.74090129885982</v>
      </c>
      <c r="AP24" s="78">
        <f>[8]Use_2023!AR191</f>
        <v>354.99289312341858</v>
      </c>
      <c r="AQ24" s="78">
        <f>[8]Use_2023!AS191</f>
        <v>45.530898302361976</v>
      </c>
      <c r="AR24" s="78">
        <f>[8]Use_2023!AT191</f>
        <v>48.60558637273023</v>
      </c>
      <c r="AS24" s="78">
        <f>[8]Use_2023!AU191</f>
        <v>67.194678724418935</v>
      </c>
      <c r="AT24" s="78">
        <f>[8]Use_2023!AV191</f>
        <v>88.938098599941824</v>
      </c>
      <c r="AU24" s="78">
        <f>[8]Use_2023!AW191+[8]Use_2023!AX191</f>
        <v>75.726294679497826</v>
      </c>
      <c r="AV24" s="78">
        <f>[8]Use_2023!AY191</f>
        <v>856.2951564496318</v>
      </c>
      <c r="AW24" s="78">
        <f>[8]Use_2023!AZ191</f>
        <v>542.62625110549652</v>
      </c>
      <c r="AX24" s="78">
        <f>[8]Use_2023!BA191</f>
        <v>1.4482384427273269</v>
      </c>
      <c r="AY24" s="78">
        <f>[8]Use_2023!BB191</f>
        <v>30.270822086279818</v>
      </c>
      <c r="AZ24" s="78">
        <f>[8]Use_2023!BC191</f>
        <v>25.850484003913451</v>
      </c>
      <c r="BA24" s="78">
        <f>[8]Use_2023!BD191</f>
        <v>10.902616768025686</v>
      </c>
      <c r="BB24" s="78">
        <f>[8]Use_2023!BE191</f>
        <v>1.3911609828797582</v>
      </c>
      <c r="BC24" s="78">
        <f>[8]Use_2023!BF191</f>
        <v>145.33792692139536</v>
      </c>
      <c r="BD24" s="78">
        <f>[8]Use_2023!BG191</f>
        <v>112.04770891947391</v>
      </c>
      <c r="BE24" s="78">
        <f>[8]Use_2023!BH191</f>
        <v>121.38478883454458</v>
      </c>
      <c r="BF24" s="78">
        <f>[8]Use_2023!BI191</f>
        <v>24.348325894416696</v>
      </c>
      <c r="BG24" s="78">
        <f>[8]Use_2023!BJ191</f>
        <v>72.022144833875032</v>
      </c>
      <c r="BH24" s="78">
        <f>[8]Use_2023!BK191</f>
        <v>2.3410959724067641</v>
      </c>
      <c r="BI24" s="78">
        <f>[8]Use_2023!BL191</f>
        <v>10.662397922404329</v>
      </c>
      <c r="BJ24" s="78">
        <f>[8]Use_2023!BM191</f>
        <v>1.40713130780486</v>
      </c>
      <c r="BK24" s="78">
        <f>[8]Use_2023!BN191</f>
        <v>183.22591729466237</v>
      </c>
      <c r="BL24" s="78">
        <f>[8]Use_2023!BO191</f>
        <v>160.19228069844678</v>
      </c>
      <c r="BM24" s="78">
        <f>[8]Use_2023!BP191</f>
        <v>33.44734325915347</v>
      </c>
      <c r="BN24" s="78">
        <f>[8]Use_2023!BQ191</f>
        <v>0</v>
      </c>
      <c r="BO24" s="78">
        <f>[8]Use_2023!BR191</f>
        <v>0</v>
      </c>
      <c r="BP24" s="120">
        <f t="shared" si="0"/>
        <v>75285.76668228436</v>
      </c>
      <c r="BQ24" s="78">
        <f>[8]Use_2023!BT191</f>
        <v>1586.9463311254215</v>
      </c>
      <c r="BR24" s="78">
        <f>[8]Use_2023!BU191</f>
        <v>0</v>
      </c>
      <c r="BS24" s="120">
        <f t="shared" si="1"/>
        <v>1586.9463311254215</v>
      </c>
      <c r="BT24" s="78">
        <f>[8]Use_2023!BW191</f>
        <v>18462.579751368936</v>
      </c>
      <c r="BU24" s="78">
        <f>[8]Use_2023!BX191</f>
        <v>-1988.9831065905848</v>
      </c>
      <c r="BV24" s="120">
        <f t="shared" si="2"/>
        <v>16473.59664477835</v>
      </c>
      <c r="BW24" s="78">
        <f>[8]Use_2023!BZ191</f>
        <v>10960.023904788946</v>
      </c>
      <c r="BX24" s="120">
        <f t="shared" si="3"/>
        <v>29020.566880692721</v>
      </c>
      <c r="BY24" s="122">
        <f t="shared" si="4"/>
        <v>104306.33356297709</v>
      </c>
      <c r="BZ24" s="128"/>
      <c r="CB24" s="83"/>
    </row>
    <row r="25" spans="1:80" ht="14.25" customHeight="1">
      <c r="A25" s="31" t="s">
        <v>420</v>
      </c>
      <c r="B25" s="20" t="s">
        <v>362</v>
      </c>
      <c r="C25" s="101" t="s">
        <v>133</v>
      </c>
      <c r="D25" s="78">
        <f>[8]Use_2023!F192</f>
        <v>134.41697164747461</v>
      </c>
      <c r="E25" s="78">
        <f>[8]Use_2023!G192</f>
        <v>7.8841575803690525</v>
      </c>
      <c r="F25" s="78">
        <f>[8]Use_2023!H192</f>
        <v>3.077212971461762</v>
      </c>
      <c r="G25" s="78">
        <f>[8]Use_2023!I192</f>
        <v>8371.6518873266286</v>
      </c>
      <c r="H25" s="78">
        <f>[8]Use_2023!J192</f>
        <v>488.97394526419282</v>
      </c>
      <c r="I25" s="78">
        <f>[8]Use_2023!K192</f>
        <v>1434.3449555074633</v>
      </c>
      <c r="J25" s="78">
        <f>[8]Use_2023!L192</f>
        <v>1127.9125161829984</v>
      </c>
      <c r="K25" s="78">
        <f>[8]Use_2023!M192</f>
        <v>1483.4165857776018</v>
      </c>
      <c r="L25" s="78">
        <f>[8]Use_2023!N192</f>
        <v>646.81099893209318</v>
      </c>
      <c r="M25" s="78">
        <f>[8]Use_2023!O192</f>
        <v>8.0412623722557015</v>
      </c>
      <c r="N25" s="78">
        <f>[8]Use_2023!P192</f>
        <v>929.15763138328566</v>
      </c>
      <c r="O25" s="78">
        <f>[8]Use_2023!Q192</f>
        <v>43.415492058820618</v>
      </c>
      <c r="P25" s="78">
        <f>[8]Use_2023!R192</f>
        <v>2523.2604551460458</v>
      </c>
      <c r="Q25" s="78">
        <f>[8]Use_2023!S192</f>
        <v>2125.6691092602559</v>
      </c>
      <c r="R25" s="78">
        <f>[8]Use_2023!T192</f>
        <v>5.2937795374727203</v>
      </c>
      <c r="S25" s="78">
        <f>[8]Use_2023!U192</f>
        <v>0</v>
      </c>
      <c r="T25" s="78">
        <f>[8]Use_2023!V192</f>
        <v>0</v>
      </c>
      <c r="U25" s="78">
        <f>[8]Use_2023!W192</f>
        <v>0</v>
      </c>
      <c r="V25" s="78">
        <f>[8]Use_2023!X192</f>
        <v>0</v>
      </c>
      <c r="W25" s="78">
        <f>[8]Use_2023!Y192</f>
        <v>2532.7910850545832</v>
      </c>
      <c r="X25" s="78">
        <f>[8]Use_2023!Z192</f>
        <v>4.2881432851944714</v>
      </c>
      <c r="Y25" s="78">
        <f>[8]Use_2023!AA192</f>
        <v>220.62626224017768</v>
      </c>
      <c r="Z25" s="78">
        <f>[8]Use_2023!AB192</f>
        <v>161.64865530216096</v>
      </c>
      <c r="AA25" s="78">
        <f>[8]Use_2023!AC192</f>
        <v>224.65553163548219</v>
      </c>
      <c r="AB25" s="78">
        <f>[8]Use_2023!AD192</f>
        <v>3.8447314759985036</v>
      </c>
      <c r="AC25" s="78">
        <f>[8]Use_2023!AE192</f>
        <v>4240.4631482213872</v>
      </c>
      <c r="AD25" s="78">
        <f>[8]Use_2023!AF192</f>
        <v>23538.325663521529</v>
      </c>
      <c r="AE25" s="78">
        <f>[8]Use_2023!AG192</f>
        <v>17.908277862407985</v>
      </c>
      <c r="AF25" s="78">
        <f>[8]Use_2023!AH192</f>
        <v>1333.1154343899675</v>
      </c>
      <c r="AG25" s="78">
        <f>[8]Use_2023!AI192</f>
        <v>1604.6448261462458</v>
      </c>
      <c r="AH25" s="78">
        <f>[8]Use_2023!AJ192</f>
        <v>711.56123289529148</v>
      </c>
      <c r="AI25" s="78">
        <f>[8]Use_2023!AK192</f>
        <v>288.97500259381718</v>
      </c>
      <c r="AJ25" s="78">
        <f>[8]Use_2023!AL192</f>
        <v>0.20196217271515773</v>
      </c>
      <c r="AK25" s="78">
        <f>[8]Use_2023!AM192</f>
        <v>274.5890435889952</v>
      </c>
      <c r="AL25" s="78">
        <f>[8]Use_2023!AN192</f>
        <v>261.12079513055448</v>
      </c>
      <c r="AM25" s="78">
        <f>[8]Use_2023!AO192</f>
        <v>585.20076500639107</v>
      </c>
      <c r="AN25" s="78">
        <f>[8]Use_2023!AP192</f>
        <v>3.8450582147131773</v>
      </c>
      <c r="AO25" s="78">
        <f>[8]Use_2023!AQ192</f>
        <v>2465.2722988084047</v>
      </c>
      <c r="AP25" s="78">
        <f>[8]Use_2023!AR192</f>
        <v>730.69262447913627</v>
      </c>
      <c r="AQ25" s="78">
        <f>[8]Use_2023!AS192</f>
        <v>2355.9363384061007</v>
      </c>
      <c r="AR25" s="78">
        <f>[8]Use_2023!AT192</f>
        <v>176.37542954720453</v>
      </c>
      <c r="AS25" s="78">
        <f>[8]Use_2023!AU192</f>
        <v>42.565945960937476</v>
      </c>
      <c r="AT25" s="78">
        <f>[8]Use_2023!AV192</f>
        <v>8.2861959215295702</v>
      </c>
      <c r="AU25" s="78">
        <f>[8]Use_2023!AW192+[8]Use_2023!AX192</f>
        <v>88.308533887434308</v>
      </c>
      <c r="AV25" s="78">
        <f>[8]Use_2023!AY192</f>
        <v>8128.4193503521064</v>
      </c>
      <c r="AW25" s="78">
        <f>[8]Use_2023!AZ192</f>
        <v>644.28439059184927</v>
      </c>
      <c r="AX25" s="78">
        <f>[8]Use_2023!BA192</f>
        <v>0</v>
      </c>
      <c r="AY25" s="78">
        <f>[8]Use_2023!BB192</f>
        <v>745.37456779417175</v>
      </c>
      <c r="AZ25" s="78">
        <f>[8]Use_2023!BC192</f>
        <v>361.12281427749571</v>
      </c>
      <c r="BA25" s="78">
        <f>[8]Use_2023!BD192</f>
        <v>52.082171547316747</v>
      </c>
      <c r="BB25" s="78">
        <f>[8]Use_2023!BE192</f>
        <v>3.9129537361278657</v>
      </c>
      <c r="BC25" s="78">
        <f>[8]Use_2023!BF192</f>
        <v>22.257546653700565</v>
      </c>
      <c r="BD25" s="78">
        <f>[8]Use_2023!BG192</f>
        <v>544.96828678379916</v>
      </c>
      <c r="BE25" s="78">
        <f>[8]Use_2023!BH192</f>
        <v>0</v>
      </c>
      <c r="BF25" s="78">
        <f>[8]Use_2023!BI192</f>
        <v>2.9003609496368221E-3</v>
      </c>
      <c r="BG25" s="78">
        <f>[8]Use_2023!BJ192</f>
        <v>4.5831629421351208</v>
      </c>
      <c r="BH25" s="78">
        <f>[8]Use_2023!BK192</f>
        <v>0</v>
      </c>
      <c r="BI25" s="78">
        <f>[8]Use_2023!BL192</f>
        <v>11.101054589255909</v>
      </c>
      <c r="BJ25" s="78">
        <f>[8]Use_2023!BM192</f>
        <v>1.711374731835394</v>
      </c>
      <c r="BK25" s="78">
        <f>[8]Use_2023!BN192</f>
        <v>62.057459952479768</v>
      </c>
      <c r="BL25" s="78">
        <f>[8]Use_2023!BO192</f>
        <v>800.40840664359814</v>
      </c>
      <c r="BM25" s="78">
        <f>[8]Use_2023!BP192</f>
        <v>32.687388413467779</v>
      </c>
      <c r="BN25" s="78">
        <f>[8]Use_2023!BQ192</f>
        <v>0</v>
      </c>
      <c r="BO25" s="78">
        <f>[8]Use_2023!BR192</f>
        <v>0</v>
      </c>
      <c r="BP25" s="120">
        <f t="shared" si="0"/>
        <v>72623.543776067076</v>
      </c>
      <c r="BQ25" s="78">
        <f>[8]Use_2023!BT192</f>
        <v>387.44516471590504</v>
      </c>
      <c r="BR25" s="78">
        <f>[8]Use_2023!BU192</f>
        <v>29.999318013748734</v>
      </c>
      <c r="BS25" s="120">
        <f t="shared" si="1"/>
        <v>417.44448272965377</v>
      </c>
      <c r="BT25" s="78">
        <f>[8]Use_2023!BW192</f>
        <v>15177.080571470749</v>
      </c>
      <c r="BU25" s="78">
        <f>[8]Use_2023!BX192</f>
        <v>549.47885813961432</v>
      </c>
      <c r="BV25" s="120">
        <f t="shared" si="2"/>
        <v>15726.559429610365</v>
      </c>
      <c r="BW25" s="78">
        <f>[8]Use_2023!BZ192</f>
        <v>31922.133559232589</v>
      </c>
      <c r="BX25" s="120">
        <f t="shared" si="3"/>
        <v>48066.137471572605</v>
      </c>
      <c r="BY25" s="122">
        <f t="shared" si="4"/>
        <v>120689.68124763967</v>
      </c>
      <c r="BZ25" s="128"/>
      <c r="CB25" s="83"/>
    </row>
    <row r="26" spans="1:80" ht="14.25" customHeight="1">
      <c r="A26" s="31" t="s">
        <v>421</v>
      </c>
      <c r="B26" s="20" t="s">
        <v>337</v>
      </c>
      <c r="C26" s="101" t="s">
        <v>134</v>
      </c>
      <c r="D26" s="78">
        <f>[8]Use_2023!F193</f>
        <v>1442.5689408907729</v>
      </c>
      <c r="E26" s="78">
        <f>[8]Use_2023!G193</f>
        <v>100.41377985024469</v>
      </c>
      <c r="F26" s="78">
        <f>[8]Use_2023!H193</f>
        <v>16.79406709725917</v>
      </c>
      <c r="G26" s="78">
        <f>[8]Use_2023!I193</f>
        <v>1292.6852899218607</v>
      </c>
      <c r="H26" s="78">
        <f>[8]Use_2023!J193</f>
        <v>2133.199275335196</v>
      </c>
      <c r="I26" s="78">
        <f>[8]Use_2023!K193</f>
        <v>0</v>
      </c>
      <c r="J26" s="78">
        <f>[8]Use_2023!L193</f>
        <v>219.65295828573093</v>
      </c>
      <c r="K26" s="78">
        <f>[8]Use_2023!M193</f>
        <v>0</v>
      </c>
      <c r="L26" s="78">
        <f>[8]Use_2023!N193</f>
        <v>48.854088638281837</v>
      </c>
      <c r="M26" s="78">
        <f>[8]Use_2023!O193</f>
        <v>20.583223302089465</v>
      </c>
      <c r="N26" s="78">
        <f>[8]Use_2023!P193</f>
        <v>273.37921955411554</v>
      </c>
      <c r="O26" s="78">
        <f>[8]Use_2023!Q193</f>
        <v>17.54293404493983</v>
      </c>
      <c r="P26" s="78">
        <f>[8]Use_2023!R193</f>
        <v>89.538483344597424</v>
      </c>
      <c r="Q26" s="78">
        <f>[8]Use_2023!S193</f>
        <v>382.21973644369251</v>
      </c>
      <c r="R26" s="78">
        <f>[8]Use_2023!T193</f>
        <v>0</v>
      </c>
      <c r="S26" s="78">
        <f>[8]Use_2023!U193</f>
        <v>0</v>
      </c>
      <c r="T26" s="78">
        <f>[8]Use_2023!V193</f>
        <v>0</v>
      </c>
      <c r="U26" s="78">
        <f>[8]Use_2023!W193</f>
        <v>0</v>
      </c>
      <c r="V26" s="78">
        <f>[8]Use_2023!X193</f>
        <v>0</v>
      </c>
      <c r="W26" s="78">
        <f>[8]Use_2023!Y193</f>
        <v>764.61591583484937</v>
      </c>
      <c r="X26" s="78">
        <f>[8]Use_2023!Z193</f>
        <v>2.4122202521755085</v>
      </c>
      <c r="Y26" s="78">
        <f>[8]Use_2023!AA193</f>
        <v>237.00206658112998</v>
      </c>
      <c r="Z26" s="78">
        <f>[8]Use_2023!AB193</f>
        <v>493.64955523718044</v>
      </c>
      <c r="AA26" s="78">
        <f>[8]Use_2023!AC193</f>
        <v>1468.853684920728</v>
      </c>
      <c r="AB26" s="78">
        <f>[8]Use_2023!AD193</f>
        <v>10.975872951158147</v>
      </c>
      <c r="AC26" s="78">
        <f>[8]Use_2023!AE193</f>
        <v>57.096741287751698</v>
      </c>
      <c r="AD26" s="78">
        <f>[8]Use_2023!AF193</f>
        <v>12499.624129934702</v>
      </c>
      <c r="AE26" s="78">
        <f>[8]Use_2023!AG193</f>
        <v>39.012491142137954</v>
      </c>
      <c r="AF26" s="78">
        <f>[8]Use_2023!AH193</f>
        <v>565.10449059810503</v>
      </c>
      <c r="AG26" s="78">
        <f>[8]Use_2023!AI193</f>
        <v>168.8937525172166</v>
      </c>
      <c r="AH26" s="78">
        <f>[8]Use_2023!AJ193</f>
        <v>889.01028496174513</v>
      </c>
      <c r="AI26" s="78">
        <f>[8]Use_2023!AK193</f>
        <v>22.220116910777669</v>
      </c>
      <c r="AJ26" s="78">
        <f>[8]Use_2023!AL193</f>
        <v>5.0444323279589405</v>
      </c>
      <c r="AK26" s="78">
        <f>[8]Use_2023!AM193</f>
        <v>149.1890788329176</v>
      </c>
      <c r="AL26" s="78">
        <f>[8]Use_2023!AN193</f>
        <v>104.3302758242164</v>
      </c>
      <c r="AM26" s="78">
        <f>[8]Use_2023!AO193</f>
        <v>392.77165617013736</v>
      </c>
      <c r="AN26" s="78">
        <f>[8]Use_2023!AP193</f>
        <v>25.964140628320994</v>
      </c>
      <c r="AO26" s="78">
        <f>[8]Use_2023!AQ193</f>
        <v>75.96093365317553</v>
      </c>
      <c r="AP26" s="78">
        <f>[8]Use_2023!AR193</f>
        <v>5295.0740023850103</v>
      </c>
      <c r="AQ26" s="78">
        <f>[8]Use_2023!AS193</f>
        <v>456.8956846851097</v>
      </c>
      <c r="AR26" s="78">
        <f>[8]Use_2023!AT193</f>
        <v>85.37821916060777</v>
      </c>
      <c r="AS26" s="78">
        <f>[8]Use_2023!AU193</f>
        <v>145.23969498170931</v>
      </c>
      <c r="AT26" s="78">
        <f>[8]Use_2023!AV193</f>
        <v>7.3594374439828485</v>
      </c>
      <c r="AU26" s="78">
        <f>[8]Use_2023!AW193+[8]Use_2023!AX193</f>
        <v>106.65770863535445</v>
      </c>
      <c r="AV26" s="78">
        <f>[8]Use_2023!AY193</f>
        <v>324.32214034239149</v>
      </c>
      <c r="AW26" s="78">
        <f>[8]Use_2023!AZ193</f>
        <v>951.35188894151111</v>
      </c>
      <c r="AX26" s="78">
        <f>[8]Use_2023!BA193</f>
        <v>0</v>
      </c>
      <c r="AY26" s="78">
        <f>[8]Use_2023!BB193</f>
        <v>51.822702183721354</v>
      </c>
      <c r="AZ26" s="78">
        <f>[8]Use_2023!BC193</f>
        <v>175.09667428453841</v>
      </c>
      <c r="BA26" s="78">
        <f>[8]Use_2023!BD193</f>
        <v>106.96092675148407</v>
      </c>
      <c r="BB26" s="78">
        <f>[8]Use_2023!BE193</f>
        <v>7.3644026189801046</v>
      </c>
      <c r="BC26" s="78">
        <f>[8]Use_2023!BF193</f>
        <v>218.37311359769217</v>
      </c>
      <c r="BD26" s="78">
        <f>[8]Use_2023!BG193</f>
        <v>286.87448384606779</v>
      </c>
      <c r="BE26" s="78">
        <f>[8]Use_2023!BH193</f>
        <v>0</v>
      </c>
      <c r="BF26" s="78">
        <f>[8]Use_2023!BI193</f>
        <v>1.2759708002407848</v>
      </c>
      <c r="BG26" s="78">
        <f>[8]Use_2023!BJ193</f>
        <v>13.440801994731173</v>
      </c>
      <c r="BH26" s="78">
        <f>[8]Use_2023!BK193</f>
        <v>2.4790114097225469E-2</v>
      </c>
      <c r="BI26" s="78">
        <f>[8]Use_2023!BL193</f>
        <v>27.008008713612213</v>
      </c>
      <c r="BJ26" s="78">
        <f>[8]Use_2023!BM193</f>
        <v>6.4020341402045027</v>
      </c>
      <c r="BK26" s="78">
        <f>[8]Use_2023!BN193</f>
        <v>63.05242161974607</v>
      </c>
      <c r="BL26" s="78">
        <f>[8]Use_2023!BO193</f>
        <v>261.14857144723453</v>
      </c>
      <c r="BM26" s="78">
        <f>[8]Use_2023!BP193</f>
        <v>13.708862266755805</v>
      </c>
      <c r="BN26" s="78">
        <f>[8]Use_2023!BQ193</f>
        <v>0</v>
      </c>
      <c r="BO26" s="78">
        <f>[8]Use_2023!BR193</f>
        <v>0</v>
      </c>
      <c r="BP26" s="120">
        <f t="shared" si="0"/>
        <v>32613.996378229938</v>
      </c>
      <c r="BQ26" s="78">
        <f>[8]Use_2023!BT193</f>
        <v>26038.04483914427</v>
      </c>
      <c r="BR26" s="78">
        <f>[8]Use_2023!BU193</f>
        <v>0</v>
      </c>
      <c r="BS26" s="120">
        <f t="shared" si="1"/>
        <v>26038.04483914427</v>
      </c>
      <c r="BT26" s="78">
        <f>[8]Use_2023!BW193</f>
        <v>8727.5567777866909</v>
      </c>
      <c r="BU26" s="78">
        <f>[8]Use_2023!BX193</f>
        <v>1294.1473607358143</v>
      </c>
      <c r="BV26" s="120">
        <f t="shared" si="2"/>
        <v>10021.704138522506</v>
      </c>
      <c r="BW26" s="78">
        <f>[8]Use_2023!BZ193</f>
        <v>9881.4490985779375</v>
      </c>
      <c r="BX26" s="120">
        <f t="shared" si="3"/>
        <v>45941.198076244706</v>
      </c>
      <c r="BY26" s="122">
        <f t="shared" si="4"/>
        <v>78555.194454474637</v>
      </c>
      <c r="BZ26" s="128"/>
      <c r="CB26" s="83"/>
    </row>
    <row r="27" spans="1:80" ht="14.25" customHeight="1">
      <c r="A27" s="31" t="s">
        <v>422</v>
      </c>
      <c r="B27" s="20" t="s">
        <v>338</v>
      </c>
      <c r="C27" s="101" t="s">
        <v>135</v>
      </c>
      <c r="D27" s="78">
        <f>[8]Use_2023!F194</f>
        <v>73.78312602744991</v>
      </c>
      <c r="E27" s="78">
        <f>[8]Use_2023!G194</f>
        <v>4.0664707403043625</v>
      </c>
      <c r="F27" s="78">
        <f>[8]Use_2023!H194</f>
        <v>1.9577319122430148</v>
      </c>
      <c r="G27" s="78">
        <f>[8]Use_2023!I194</f>
        <v>332.53764578509708</v>
      </c>
      <c r="H27" s="78">
        <f>[8]Use_2023!J194</f>
        <v>261.52058023750533</v>
      </c>
      <c r="I27" s="78">
        <f>[8]Use_2023!K194</f>
        <v>0</v>
      </c>
      <c r="J27" s="78">
        <f>[8]Use_2023!L194</f>
        <v>11.7206859077343</v>
      </c>
      <c r="K27" s="78">
        <f>[8]Use_2023!M194</f>
        <v>0</v>
      </c>
      <c r="L27" s="78">
        <f>[8]Use_2023!N194</f>
        <v>4.810751366143327</v>
      </c>
      <c r="M27" s="78">
        <f>[8]Use_2023!O194</f>
        <v>37.303831522129407</v>
      </c>
      <c r="N27" s="78">
        <f>[8]Use_2023!P194</f>
        <v>0</v>
      </c>
      <c r="O27" s="78">
        <f>[8]Use_2023!Q194</f>
        <v>5.9321575641464781</v>
      </c>
      <c r="P27" s="78">
        <f>[8]Use_2023!R194</f>
        <v>3.7514156877952334</v>
      </c>
      <c r="Q27" s="78">
        <f>[8]Use_2023!S194</f>
        <v>66.800166417768594</v>
      </c>
      <c r="R27" s="78">
        <f>[8]Use_2023!T194</f>
        <v>0</v>
      </c>
      <c r="S27" s="78">
        <f>[8]Use_2023!U194</f>
        <v>0</v>
      </c>
      <c r="T27" s="78">
        <f>[8]Use_2023!V194</f>
        <v>0</v>
      </c>
      <c r="U27" s="78">
        <f>[8]Use_2023!W194</f>
        <v>0</v>
      </c>
      <c r="V27" s="78">
        <f>[8]Use_2023!X194</f>
        <v>0</v>
      </c>
      <c r="W27" s="78">
        <f>[8]Use_2023!Y194</f>
        <v>0.28140594514980549</v>
      </c>
      <c r="X27" s="78">
        <f>[8]Use_2023!Z194</f>
        <v>1.8437963201960315E-2</v>
      </c>
      <c r="Y27" s="78">
        <f>[8]Use_2023!AA194</f>
        <v>0.30954435751781689</v>
      </c>
      <c r="Z27" s="78">
        <f>[8]Use_2023!AB194</f>
        <v>59.11892834526914</v>
      </c>
      <c r="AA27" s="78">
        <f>[8]Use_2023!AC194</f>
        <v>4133.594817272764</v>
      </c>
      <c r="AB27" s="78">
        <f>[8]Use_2023!AD194</f>
        <v>2.5050233273866676</v>
      </c>
      <c r="AC27" s="78">
        <f>[8]Use_2023!AE194</f>
        <v>5.4853841403461381</v>
      </c>
      <c r="AD27" s="78">
        <f>[8]Use_2023!AF194</f>
        <v>6091.7688739676778</v>
      </c>
      <c r="AE27" s="78">
        <f>[8]Use_2023!AG194</f>
        <v>58.977381200404224</v>
      </c>
      <c r="AF27" s="78">
        <f>[8]Use_2023!AH194</f>
        <v>237.76822203641973</v>
      </c>
      <c r="AG27" s="78">
        <f>[8]Use_2023!AI194</f>
        <v>369.62400316280883</v>
      </c>
      <c r="AH27" s="78">
        <f>[8]Use_2023!AJ194</f>
        <v>110.02397360375994</v>
      </c>
      <c r="AI27" s="78">
        <f>[8]Use_2023!AK194</f>
        <v>13.571168428907642</v>
      </c>
      <c r="AJ27" s="78">
        <f>[8]Use_2023!AL194</f>
        <v>2261.7706317379266</v>
      </c>
      <c r="AK27" s="78">
        <f>[8]Use_2023!AM194</f>
        <v>298.4614943122217</v>
      </c>
      <c r="AL27" s="78">
        <f>[8]Use_2023!AN194</f>
        <v>357.03204851482769</v>
      </c>
      <c r="AM27" s="78">
        <f>[8]Use_2023!AO194</f>
        <v>194.58352050259955</v>
      </c>
      <c r="AN27" s="78">
        <f>[8]Use_2023!AP194</f>
        <v>93.21131159237548</v>
      </c>
      <c r="AO27" s="78">
        <f>[8]Use_2023!AQ194</f>
        <v>318.0613922408312</v>
      </c>
      <c r="AP27" s="78">
        <f>[8]Use_2023!AR194</f>
        <v>1972.2327123537418</v>
      </c>
      <c r="AQ27" s="78">
        <f>[8]Use_2023!AS194</f>
        <v>2476.0575800123847</v>
      </c>
      <c r="AR27" s="78">
        <f>[8]Use_2023!AT194</f>
        <v>307.5503103810409</v>
      </c>
      <c r="AS27" s="78">
        <f>[8]Use_2023!AU194</f>
        <v>79.304453299543454</v>
      </c>
      <c r="AT27" s="78">
        <f>[8]Use_2023!AV194</f>
        <v>9.7088162857763773</v>
      </c>
      <c r="AU27" s="78">
        <f>[8]Use_2023!AW194+[8]Use_2023!AX194</f>
        <v>24.197923671753212</v>
      </c>
      <c r="AV27" s="78">
        <f>[8]Use_2023!AY194</f>
        <v>430.30516056059901</v>
      </c>
      <c r="AW27" s="78">
        <f>[8]Use_2023!AZ194</f>
        <v>380.36515527274832</v>
      </c>
      <c r="AX27" s="78">
        <f>[8]Use_2023!BA194</f>
        <v>2.921135272814649E-2</v>
      </c>
      <c r="AY27" s="78">
        <f>[8]Use_2023!BB194</f>
        <v>45.913564661695744</v>
      </c>
      <c r="AZ27" s="78">
        <f>[8]Use_2023!BC194</f>
        <v>109.01104725055367</v>
      </c>
      <c r="BA27" s="78">
        <f>[8]Use_2023!BD194</f>
        <v>18.056131305871556</v>
      </c>
      <c r="BB27" s="78">
        <f>[8]Use_2023!BE194</f>
        <v>4.7520939969287086E-2</v>
      </c>
      <c r="BC27" s="78">
        <f>[8]Use_2023!BF194</f>
        <v>85.421488448219733</v>
      </c>
      <c r="BD27" s="78">
        <f>[8]Use_2023!BG194</f>
        <v>347.00623317765678</v>
      </c>
      <c r="BE27" s="78">
        <f>[8]Use_2023!BH194</f>
        <v>460.60925553607552</v>
      </c>
      <c r="BF27" s="78">
        <f>[8]Use_2023!BI194</f>
        <v>3.1257970581360328</v>
      </c>
      <c r="BG27" s="78">
        <f>[8]Use_2023!BJ194</f>
        <v>24.401995735561723</v>
      </c>
      <c r="BH27" s="78">
        <f>[8]Use_2023!BK194</f>
        <v>3.4846048615615715</v>
      </c>
      <c r="BI27" s="78">
        <f>[8]Use_2023!BL194</f>
        <v>47.213198209513081</v>
      </c>
      <c r="BJ27" s="78">
        <f>[8]Use_2023!BM194</f>
        <v>21.876945163603381</v>
      </c>
      <c r="BK27" s="78">
        <f>[8]Use_2023!BN194</f>
        <v>61.148989269210631</v>
      </c>
      <c r="BL27" s="78">
        <f>[8]Use_2023!BO194</f>
        <v>235.25950197001686</v>
      </c>
      <c r="BM27" s="78">
        <f>[8]Use_2023!BP194</f>
        <v>48.511445981221783</v>
      </c>
      <c r="BN27" s="78">
        <f>[8]Use_2023!BQ194</f>
        <v>0</v>
      </c>
      <c r="BO27" s="78">
        <f>[8]Use_2023!BR194</f>
        <v>0</v>
      </c>
      <c r="BP27" s="120">
        <f t="shared" si="0"/>
        <v>22601.191168579902</v>
      </c>
      <c r="BQ27" s="78">
        <f>[8]Use_2023!BT194</f>
        <v>22798.386093582172</v>
      </c>
      <c r="BR27" s="78">
        <f>[8]Use_2023!BU194</f>
        <v>0</v>
      </c>
      <c r="BS27" s="120">
        <f t="shared" si="1"/>
        <v>22798.386093582172</v>
      </c>
      <c r="BT27" s="78">
        <f>[8]Use_2023!BW194</f>
        <v>553.16368348444655</v>
      </c>
      <c r="BU27" s="78">
        <f>[8]Use_2023!BX194</f>
        <v>152.60536422646527</v>
      </c>
      <c r="BV27" s="120">
        <f t="shared" si="2"/>
        <v>705.76904771091176</v>
      </c>
      <c r="BW27" s="78">
        <f>[8]Use_2023!BZ194</f>
        <v>1178.8139547659116</v>
      </c>
      <c r="BX27" s="120">
        <f t="shared" si="3"/>
        <v>24682.969096058994</v>
      </c>
      <c r="BY27" s="122">
        <f t="shared" si="4"/>
        <v>47284.160264638893</v>
      </c>
      <c r="BZ27" s="128"/>
      <c r="CB27" s="83"/>
    </row>
    <row r="28" spans="1:80" ht="14.25" customHeight="1">
      <c r="A28" s="31" t="s">
        <v>423</v>
      </c>
      <c r="B28" s="20" t="s">
        <v>339</v>
      </c>
      <c r="C28" s="101" t="s">
        <v>136</v>
      </c>
      <c r="D28" s="78">
        <f>[8]Use_2023!F195</f>
        <v>425.69785259555886</v>
      </c>
      <c r="E28" s="78">
        <f>[8]Use_2023!G195</f>
        <v>2.8320362018664968</v>
      </c>
      <c r="F28" s="78">
        <f>[8]Use_2023!H195</f>
        <v>11.115162178604566</v>
      </c>
      <c r="G28" s="78">
        <f>[8]Use_2023!I195</f>
        <v>2490.377274080879</v>
      </c>
      <c r="H28" s="78">
        <f>[8]Use_2023!J195</f>
        <v>183.51970406787433</v>
      </c>
      <c r="I28" s="78">
        <f>[8]Use_2023!K195</f>
        <v>0</v>
      </c>
      <c r="J28" s="78">
        <f>[8]Use_2023!L195</f>
        <v>15.080039823168292</v>
      </c>
      <c r="K28" s="78">
        <f>[8]Use_2023!M195</f>
        <v>0</v>
      </c>
      <c r="L28" s="78">
        <f>[8]Use_2023!N195</f>
        <v>28.431633286228116</v>
      </c>
      <c r="M28" s="78">
        <f>[8]Use_2023!O195</f>
        <v>41.245197741566706</v>
      </c>
      <c r="N28" s="78">
        <f>[8]Use_2023!P195</f>
        <v>0</v>
      </c>
      <c r="O28" s="78">
        <f>[8]Use_2023!Q195</f>
        <v>1.5848313120793136</v>
      </c>
      <c r="P28" s="78">
        <f>[8]Use_2023!R195</f>
        <v>61.939733624111561</v>
      </c>
      <c r="Q28" s="78">
        <f>[8]Use_2023!S195</f>
        <v>286.61115484822579</v>
      </c>
      <c r="R28" s="78">
        <f>[8]Use_2023!T195</f>
        <v>0</v>
      </c>
      <c r="S28" s="78">
        <f>[8]Use_2023!U195</f>
        <v>0</v>
      </c>
      <c r="T28" s="78">
        <f>[8]Use_2023!V195</f>
        <v>0</v>
      </c>
      <c r="U28" s="78">
        <f>[8]Use_2023!W195</f>
        <v>0</v>
      </c>
      <c r="V28" s="78">
        <f>[8]Use_2023!X195</f>
        <v>0</v>
      </c>
      <c r="W28" s="78">
        <f>[8]Use_2023!Y195</f>
        <v>0</v>
      </c>
      <c r="X28" s="78">
        <f>[8]Use_2023!Z195</f>
        <v>70.443800076882226</v>
      </c>
      <c r="Y28" s="78">
        <f>[8]Use_2023!AA195</f>
        <v>13.894568663256937</v>
      </c>
      <c r="Z28" s="78">
        <f>[8]Use_2023!AB195</f>
        <v>473.41899246594852</v>
      </c>
      <c r="AA28" s="78">
        <f>[8]Use_2023!AC195</f>
        <v>817.66024618300378</v>
      </c>
      <c r="AB28" s="78">
        <f>[8]Use_2023!AD195</f>
        <v>28.379143242847022</v>
      </c>
      <c r="AC28" s="78">
        <f>[8]Use_2023!AE195</f>
        <v>78.92404458270893</v>
      </c>
      <c r="AD28" s="78">
        <f>[8]Use_2023!AF195</f>
        <v>8274.910703518115</v>
      </c>
      <c r="AE28" s="78">
        <f>[8]Use_2023!AG195</f>
        <v>500.03257781775113</v>
      </c>
      <c r="AF28" s="78">
        <f>[8]Use_2023!AH195</f>
        <v>945.45789006288305</v>
      </c>
      <c r="AG28" s="78">
        <f>[8]Use_2023!AI195</f>
        <v>442.64954399929383</v>
      </c>
      <c r="AH28" s="78">
        <f>[8]Use_2023!AJ195</f>
        <v>408.70417823839261</v>
      </c>
      <c r="AI28" s="78">
        <f>[8]Use_2023!AK195</f>
        <v>14.120098968751112</v>
      </c>
      <c r="AJ28" s="78">
        <f>[8]Use_2023!AL195</f>
        <v>422.691598467235</v>
      </c>
      <c r="AK28" s="78">
        <f>[8]Use_2023!AM195</f>
        <v>233.99943538886055</v>
      </c>
      <c r="AL28" s="78">
        <f>[8]Use_2023!AN195</f>
        <v>290.02933169845721</v>
      </c>
      <c r="AM28" s="78">
        <f>[8]Use_2023!AO195</f>
        <v>402.70399867711296</v>
      </c>
      <c r="AN28" s="78">
        <f>[8]Use_2023!AP195</f>
        <v>17.422824408041084</v>
      </c>
      <c r="AO28" s="78">
        <f>[8]Use_2023!AQ195</f>
        <v>212.22753570838506</v>
      </c>
      <c r="AP28" s="78">
        <f>[8]Use_2023!AR195</f>
        <v>3551.6737569724055</v>
      </c>
      <c r="AQ28" s="78">
        <f>[8]Use_2023!AS195</f>
        <v>1032.073515496324</v>
      </c>
      <c r="AR28" s="78">
        <f>[8]Use_2023!AT195</f>
        <v>105.09124555738259</v>
      </c>
      <c r="AS28" s="78">
        <f>[8]Use_2023!AU195</f>
        <v>137.70561819976623</v>
      </c>
      <c r="AT28" s="78">
        <f>[8]Use_2023!AV195</f>
        <v>2.4098507498116617</v>
      </c>
      <c r="AU28" s="78">
        <f>[8]Use_2023!AW195+[8]Use_2023!AX195</f>
        <v>102.1403751629182</v>
      </c>
      <c r="AV28" s="78">
        <f>[8]Use_2023!AY195</f>
        <v>758.62164944597112</v>
      </c>
      <c r="AW28" s="78">
        <f>[8]Use_2023!AZ195</f>
        <v>1102.8822416467069</v>
      </c>
      <c r="AX28" s="78">
        <f>[8]Use_2023!BA195</f>
        <v>18.271113448957358</v>
      </c>
      <c r="AY28" s="78">
        <f>[8]Use_2023!BB195</f>
        <v>120.61845205640313</v>
      </c>
      <c r="AZ28" s="78">
        <f>[8]Use_2023!BC195</f>
        <v>51.498756810528199</v>
      </c>
      <c r="BA28" s="78">
        <f>[8]Use_2023!BD195</f>
        <v>27.845977372436547</v>
      </c>
      <c r="BB28" s="78">
        <f>[8]Use_2023!BE195</f>
        <v>0.28615019393588548</v>
      </c>
      <c r="BC28" s="78">
        <f>[8]Use_2023!BF195</f>
        <v>490.3269945878738</v>
      </c>
      <c r="BD28" s="78">
        <f>[8]Use_2023!BG195</f>
        <v>900.18676763893097</v>
      </c>
      <c r="BE28" s="78">
        <f>[8]Use_2023!BH195</f>
        <v>278.79589863566127</v>
      </c>
      <c r="BF28" s="78">
        <f>[8]Use_2023!BI195</f>
        <v>110.02484866016036</v>
      </c>
      <c r="BG28" s="78">
        <f>[8]Use_2023!BJ195</f>
        <v>44.761530667622743</v>
      </c>
      <c r="BH28" s="78">
        <f>[8]Use_2023!BK195</f>
        <v>30.039968942857602</v>
      </c>
      <c r="BI28" s="78">
        <f>[8]Use_2023!BL195</f>
        <v>136.22056097245496</v>
      </c>
      <c r="BJ28" s="78">
        <f>[8]Use_2023!BM195</f>
        <v>169.90394550522871</v>
      </c>
      <c r="BK28" s="78">
        <f>[8]Use_2023!BN195</f>
        <v>393.08120630929426</v>
      </c>
      <c r="BL28" s="78">
        <f>[8]Use_2023!BO195</f>
        <v>101.78400337507139</v>
      </c>
      <c r="BM28" s="78">
        <f>[8]Use_2023!BP195</f>
        <v>21.068738731909644</v>
      </c>
      <c r="BN28" s="78">
        <f>[8]Use_2023!BQ195</f>
        <v>0</v>
      </c>
      <c r="BO28" s="78">
        <f>[8]Use_2023!BR195</f>
        <v>0</v>
      </c>
      <c r="BP28" s="120">
        <f t="shared" si="0"/>
        <v>26883.418299068693</v>
      </c>
      <c r="BQ28" s="78">
        <f>[8]Use_2023!BT195</f>
        <v>27780.719992720631</v>
      </c>
      <c r="BR28" s="78">
        <f>[8]Use_2023!BU195</f>
        <v>0</v>
      </c>
      <c r="BS28" s="120">
        <f t="shared" si="1"/>
        <v>27780.719992720631</v>
      </c>
      <c r="BT28" s="78">
        <f>[8]Use_2023!BW195</f>
        <v>14935.714073977395</v>
      </c>
      <c r="BU28" s="78">
        <f>[8]Use_2023!BX195</f>
        <v>95.998104460891881</v>
      </c>
      <c r="BV28" s="120">
        <f t="shared" si="2"/>
        <v>15031.712178438287</v>
      </c>
      <c r="BW28" s="78">
        <f>[8]Use_2023!BZ195</f>
        <v>1999.1683479901656</v>
      </c>
      <c r="BX28" s="120">
        <f t="shared" si="3"/>
        <v>44811.600519149084</v>
      </c>
      <c r="BY28" s="122">
        <f t="shared" si="4"/>
        <v>71695.018818217781</v>
      </c>
      <c r="BZ28" s="128"/>
      <c r="CB28" s="83"/>
    </row>
    <row r="29" spans="1:80" ht="14.25" customHeight="1">
      <c r="A29" s="31" t="s">
        <v>424</v>
      </c>
      <c r="B29" s="20" t="s">
        <v>340</v>
      </c>
      <c r="C29" s="101" t="s">
        <v>137</v>
      </c>
      <c r="D29" s="78">
        <f>[8]Use_2023!F196</f>
        <v>277.3385285946917</v>
      </c>
      <c r="E29" s="78">
        <f>[8]Use_2023!G196</f>
        <v>69.081519438905133</v>
      </c>
      <c r="F29" s="78">
        <f>[8]Use_2023!H196</f>
        <v>242.50565504352258</v>
      </c>
      <c r="G29" s="78">
        <f>[8]Use_2023!I196</f>
        <v>4487.5046414523949</v>
      </c>
      <c r="H29" s="78">
        <f>[8]Use_2023!J196</f>
        <v>1251.1941361028889</v>
      </c>
      <c r="I29" s="78">
        <f>[8]Use_2023!K196</f>
        <v>0</v>
      </c>
      <c r="J29" s="78">
        <f>[8]Use_2023!L196</f>
        <v>141.98799212159446</v>
      </c>
      <c r="K29" s="78">
        <f>[8]Use_2023!M196</f>
        <v>0</v>
      </c>
      <c r="L29" s="78">
        <f>[8]Use_2023!N196</f>
        <v>56.714745141847956</v>
      </c>
      <c r="M29" s="78">
        <f>[8]Use_2023!O196</f>
        <v>9.7253798977210639</v>
      </c>
      <c r="N29" s="78">
        <f>[8]Use_2023!P196</f>
        <v>0</v>
      </c>
      <c r="O29" s="78">
        <f>[8]Use_2023!Q196</f>
        <v>44.217977416227306</v>
      </c>
      <c r="P29" s="78">
        <f>[8]Use_2023!R196</f>
        <v>65.207016217747707</v>
      </c>
      <c r="Q29" s="78">
        <f>[8]Use_2023!S196</f>
        <v>2331.4950409983708</v>
      </c>
      <c r="R29" s="78">
        <f>[8]Use_2023!T196</f>
        <v>581.94257165020088</v>
      </c>
      <c r="S29" s="78">
        <f>[8]Use_2023!U196</f>
        <v>0</v>
      </c>
      <c r="T29" s="78">
        <f>[8]Use_2023!V196</f>
        <v>0</v>
      </c>
      <c r="U29" s="78">
        <f>[8]Use_2023!W196</f>
        <v>0</v>
      </c>
      <c r="V29" s="78">
        <f>[8]Use_2023!X196</f>
        <v>0</v>
      </c>
      <c r="W29" s="78">
        <f>[8]Use_2023!Y196</f>
        <v>0</v>
      </c>
      <c r="X29" s="78">
        <f>[8]Use_2023!Z196</f>
        <v>0.76583221191497419</v>
      </c>
      <c r="Y29" s="78">
        <f>[8]Use_2023!AA196</f>
        <v>10.483926153854066</v>
      </c>
      <c r="Z29" s="78">
        <f>[8]Use_2023!AB196</f>
        <v>264.38061078252463</v>
      </c>
      <c r="AA29" s="78">
        <f>[8]Use_2023!AC196</f>
        <v>494.55375616164037</v>
      </c>
      <c r="AB29" s="78">
        <f>[8]Use_2023!AD196</f>
        <v>96.084058143774897</v>
      </c>
      <c r="AC29" s="78">
        <f>[8]Use_2023!AE196</f>
        <v>166.29655689960822</v>
      </c>
      <c r="AD29" s="78">
        <f>[8]Use_2023!AF196</f>
        <v>6234.9570072228862</v>
      </c>
      <c r="AE29" s="78">
        <f>[8]Use_2023!AG196</f>
        <v>4899.4012139648148</v>
      </c>
      <c r="AF29" s="78">
        <f>[8]Use_2023!AH196</f>
        <v>695.21789338894177</v>
      </c>
      <c r="AG29" s="78">
        <f>[8]Use_2023!AI196</f>
        <v>380.02198841161811</v>
      </c>
      <c r="AH29" s="78">
        <f>[8]Use_2023!AJ196</f>
        <v>494.40790133159743</v>
      </c>
      <c r="AI29" s="78">
        <f>[8]Use_2023!AK196</f>
        <v>271.89814059871929</v>
      </c>
      <c r="AJ29" s="78">
        <f>[8]Use_2023!AL196</f>
        <v>3.0609450321336009</v>
      </c>
      <c r="AK29" s="78">
        <f>[8]Use_2023!AM196</f>
        <v>267.2434133286863</v>
      </c>
      <c r="AL29" s="78">
        <f>[8]Use_2023!AN196</f>
        <v>27.182563082145023</v>
      </c>
      <c r="AM29" s="78">
        <f>[8]Use_2023!AO196</f>
        <v>529.99025860732286</v>
      </c>
      <c r="AN29" s="78">
        <f>[8]Use_2023!AP196</f>
        <v>16.71614161663847</v>
      </c>
      <c r="AO29" s="78">
        <f>[8]Use_2023!AQ196</f>
        <v>185.32334583946596</v>
      </c>
      <c r="AP29" s="78">
        <f>[8]Use_2023!AR196</f>
        <v>352.60342527182337</v>
      </c>
      <c r="AQ29" s="78">
        <f>[8]Use_2023!AS196</f>
        <v>3690.2641045378891</v>
      </c>
      <c r="AR29" s="78">
        <f>[8]Use_2023!AT196</f>
        <v>657.7019029832029</v>
      </c>
      <c r="AS29" s="78">
        <f>[8]Use_2023!AU196</f>
        <v>434.41403847733812</v>
      </c>
      <c r="AT29" s="78">
        <f>[8]Use_2023!AV196</f>
        <v>8.7797233975868103</v>
      </c>
      <c r="AU29" s="78">
        <f>[8]Use_2023!AW196+[8]Use_2023!AX196</f>
        <v>137.85681720595807</v>
      </c>
      <c r="AV29" s="78">
        <f>[8]Use_2023!AY196</f>
        <v>1475.5648244042386</v>
      </c>
      <c r="AW29" s="78">
        <f>[8]Use_2023!AZ196</f>
        <v>1877.5843663622773</v>
      </c>
      <c r="AX29" s="78">
        <f>[8]Use_2023!BA196</f>
        <v>5.3199690048769712</v>
      </c>
      <c r="AY29" s="78">
        <f>[8]Use_2023!BB196</f>
        <v>83.806531547579112</v>
      </c>
      <c r="AZ29" s="78">
        <f>[8]Use_2023!BC196</f>
        <v>216.55790575531068</v>
      </c>
      <c r="BA29" s="78">
        <f>[8]Use_2023!BD196</f>
        <v>1377.1754816132452</v>
      </c>
      <c r="BB29" s="78">
        <f>[8]Use_2023!BE196</f>
        <v>1.3785676828335602</v>
      </c>
      <c r="BC29" s="78">
        <f>[8]Use_2023!BF196</f>
        <v>437.52933411197444</v>
      </c>
      <c r="BD29" s="78">
        <f>[8]Use_2023!BG196</f>
        <v>522.90971510795464</v>
      </c>
      <c r="BE29" s="78">
        <f>[8]Use_2023!BH196</f>
        <v>23.562334062886528</v>
      </c>
      <c r="BF29" s="78">
        <f>[8]Use_2023!BI196</f>
        <v>54.488500701194965</v>
      </c>
      <c r="BG29" s="78">
        <f>[8]Use_2023!BJ196</f>
        <v>1204.450940970793</v>
      </c>
      <c r="BH29" s="78">
        <f>[8]Use_2023!BK196</f>
        <v>2.4082406886258996</v>
      </c>
      <c r="BI29" s="78">
        <f>[8]Use_2023!BL196</f>
        <v>126.02406780043941</v>
      </c>
      <c r="BJ29" s="78">
        <f>[8]Use_2023!BM196</f>
        <v>92.717605518939976</v>
      </c>
      <c r="BK29" s="78">
        <f>[8]Use_2023!BN196</f>
        <v>146.3732962122144</v>
      </c>
      <c r="BL29" s="78">
        <f>[8]Use_2023!BO196</f>
        <v>314.61883218323061</v>
      </c>
      <c r="BM29" s="78">
        <f>[8]Use_2023!BP196</f>
        <v>63.664148666884529</v>
      </c>
      <c r="BN29" s="78">
        <f>[8]Use_2023!BQ196</f>
        <v>0</v>
      </c>
      <c r="BO29" s="78">
        <f>[8]Use_2023!BR196</f>
        <v>0</v>
      </c>
      <c r="BP29" s="120">
        <f t="shared" si="0"/>
        <v>37904.655431123698</v>
      </c>
      <c r="BQ29" s="78">
        <f>[8]Use_2023!BT196</f>
        <v>1110.3813928601417</v>
      </c>
      <c r="BR29" s="78">
        <f>[8]Use_2023!BU196</f>
        <v>0</v>
      </c>
      <c r="BS29" s="120">
        <f t="shared" si="1"/>
        <v>1110.3813928601417</v>
      </c>
      <c r="BT29" s="78">
        <f>[8]Use_2023!BW196</f>
        <v>28664.011799970733</v>
      </c>
      <c r="BU29" s="78">
        <f>[8]Use_2023!BX196</f>
        <v>-206.50743503331611</v>
      </c>
      <c r="BV29" s="120">
        <f t="shared" si="2"/>
        <v>28457.504364937417</v>
      </c>
      <c r="BW29" s="78">
        <f>[8]Use_2023!BZ196</f>
        <v>2494.4245184516917</v>
      </c>
      <c r="BX29" s="120">
        <f t="shared" si="3"/>
        <v>32062.310276249249</v>
      </c>
      <c r="BY29" s="122">
        <f t="shared" si="4"/>
        <v>69966.965707372947</v>
      </c>
      <c r="BZ29" s="128"/>
      <c r="CB29" s="83"/>
    </row>
    <row r="30" spans="1:80" ht="14.25" customHeight="1">
      <c r="A30" s="31" t="s">
        <v>425</v>
      </c>
      <c r="B30" s="20" t="s">
        <v>363</v>
      </c>
      <c r="C30" s="101" t="s">
        <v>138</v>
      </c>
      <c r="D30" s="78">
        <f>[8]Use_2023!F197</f>
        <v>76.608810875493987</v>
      </c>
      <c r="E30" s="78">
        <f>[8]Use_2023!G197</f>
        <v>3.3326289405154021</v>
      </c>
      <c r="F30" s="78">
        <f>[8]Use_2023!H197</f>
        <v>48.732430972571521</v>
      </c>
      <c r="G30" s="78">
        <f>[8]Use_2023!I197</f>
        <v>111.50345541274325</v>
      </c>
      <c r="H30" s="78">
        <f>[8]Use_2023!J197</f>
        <v>21.550062193936231</v>
      </c>
      <c r="I30" s="78">
        <f>[8]Use_2023!K197</f>
        <v>0</v>
      </c>
      <c r="J30" s="78">
        <f>[8]Use_2023!L197</f>
        <v>1.8994121184604742</v>
      </c>
      <c r="K30" s="78">
        <f>[8]Use_2023!M197</f>
        <v>0</v>
      </c>
      <c r="L30" s="78">
        <f>[8]Use_2023!N197</f>
        <v>1.0104512323079395</v>
      </c>
      <c r="M30" s="78">
        <f>[8]Use_2023!O197</f>
        <v>0.45812247871497253</v>
      </c>
      <c r="N30" s="78">
        <f>[8]Use_2023!P197</f>
        <v>0</v>
      </c>
      <c r="O30" s="78">
        <f>[8]Use_2023!Q197</f>
        <v>0</v>
      </c>
      <c r="P30" s="78">
        <f>[8]Use_2023!R197</f>
        <v>5.9545307137981389</v>
      </c>
      <c r="Q30" s="78">
        <f>[8]Use_2023!S197</f>
        <v>181.15177175467167</v>
      </c>
      <c r="R30" s="78">
        <f>[8]Use_2023!T197</f>
        <v>0</v>
      </c>
      <c r="S30" s="78">
        <f>[8]Use_2023!U197</f>
        <v>0</v>
      </c>
      <c r="T30" s="78">
        <f>[8]Use_2023!V197</f>
        <v>0</v>
      </c>
      <c r="U30" s="78">
        <f>[8]Use_2023!W197</f>
        <v>0</v>
      </c>
      <c r="V30" s="78">
        <f>[8]Use_2023!X197</f>
        <v>0</v>
      </c>
      <c r="W30" s="78">
        <f>[8]Use_2023!Y197</f>
        <v>0</v>
      </c>
      <c r="X30" s="78">
        <f>[8]Use_2023!Z197</f>
        <v>0.28582309871361739</v>
      </c>
      <c r="Y30" s="78">
        <f>[8]Use_2023!AA197</f>
        <v>2.1695456087990852</v>
      </c>
      <c r="Z30" s="78">
        <f>[8]Use_2023!AB197</f>
        <v>18.986377144823805</v>
      </c>
      <c r="AA30" s="78">
        <f>[8]Use_2023!AC197</f>
        <v>37.199805402259933</v>
      </c>
      <c r="AB30" s="78">
        <f>[8]Use_2023!AD197</f>
        <v>2.30994087363805E-2</v>
      </c>
      <c r="AC30" s="78">
        <f>[8]Use_2023!AE197</f>
        <v>120.85929832161411</v>
      </c>
      <c r="AD30" s="78">
        <f>[8]Use_2023!AF197</f>
        <v>415.91082719123796</v>
      </c>
      <c r="AE30" s="78">
        <f>[8]Use_2023!AG197</f>
        <v>755.31462472022213</v>
      </c>
      <c r="AF30" s="78">
        <f>[8]Use_2023!AH197</f>
        <v>60.115814256972698</v>
      </c>
      <c r="AG30" s="78">
        <f>[8]Use_2023!AI197</f>
        <v>35.405728203593384</v>
      </c>
      <c r="AH30" s="78">
        <f>[8]Use_2023!AJ197</f>
        <v>109.13222697338435</v>
      </c>
      <c r="AI30" s="78">
        <f>[8]Use_2023!AK197</f>
        <v>5.3468940830243854</v>
      </c>
      <c r="AJ30" s="78">
        <f>[8]Use_2023!AL197</f>
        <v>5.9700781632359243</v>
      </c>
      <c r="AK30" s="78">
        <f>[8]Use_2023!AM197</f>
        <v>84.755197813873011</v>
      </c>
      <c r="AL30" s="78">
        <f>[8]Use_2023!AN197</f>
        <v>137.13497885488235</v>
      </c>
      <c r="AM30" s="78">
        <f>[8]Use_2023!AO197</f>
        <v>77.987256884806641</v>
      </c>
      <c r="AN30" s="78">
        <f>[8]Use_2023!AP197</f>
        <v>2.0037605917733678</v>
      </c>
      <c r="AO30" s="78">
        <f>[8]Use_2023!AQ197</f>
        <v>2.4969004545329248</v>
      </c>
      <c r="AP30" s="78">
        <f>[8]Use_2023!AR197</f>
        <v>9.6455295281391962</v>
      </c>
      <c r="AQ30" s="78">
        <f>[8]Use_2023!AS197</f>
        <v>28.134885070069785</v>
      </c>
      <c r="AR30" s="78">
        <f>[8]Use_2023!AT197</f>
        <v>29.621274515598973</v>
      </c>
      <c r="AS30" s="78">
        <f>[8]Use_2023!AU197</f>
        <v>21.469775496639702</v>
      </c>
      <c r="AT30" s="78">
        <f>[8]Use_2023!AV197</f>
        <v>0.40321790365516408</v>
      </c>
      <c r="AU30" s="78">
        <f>[8]Use_2023!AW197+[8]Use_2023!AX197</f>
        <v>4.6970181667469326</v>
      </c>
      <c r="AV30" s="78">
        <f>[8]Use_2023!AY197</f>
        <v>144.47082835771783</v>
      </c>
      <c r="AW30" s="78">
        <f>[8]Use_2023!AZ197</f>
        <v>140.38092283280477</v>
      </c>
      <c r="AX30" s="78">
        <f>[8]Use_2023!BA197</f>
        <v>8.0829155602434088E-2</v>
      </c>
      <c r="AY30" s="78">
        <f>[8]Use_2023!BB197</f>
        <v>4.1655551351927445</v>
      </c>
      <c r="AZ30" s="78">
        <f>[8]Use_2023!BC197</f>
        <v>17.227087386805476</v>
      </c>
      <c r="BA30" s="78">
        <f>[8]Use_2023!BD197</f>
        <v>50.928039642493843</v>
      </c>
      <c r="BB30" s="78">
        <f>[8]Use_2023!BE197</f>
        <v>2.8239523780614357</v>
      </c>
      <c r="BC30" s="78">
        <f>[8]Use_2023!BF197</f>
        <v>36.132552463861323</v>
      </c>
      <c r="BD30" s="78">
        <f>[8]Use_2023!BG197</f>
        <v>61.073545389271317</v>
      </c>
      <c r="BE30" s="78">
        <f>[8]Use_2023!BH197</f>
        <v>153.210424093982</v>
      </c>
      <c r="BF30" s="78">
        <f>[8]Use_2023!BI197</f>
        <v>8.3770274856755016</v>
      </c>
      <c r="BG30" s="78">
        <f>[8]Use_2023!BJ197</f>
        <v>249.41122017078513</v>
      </c>
      <c r="BH30" s="78">
        <f>[8]Use_2023!BK197</f>
        <v>1.7010673876296445</v>
      </c>
      <c r="BI30" s="78">
        <f>[8]Use_2023!BL197</f>
        <v>7.0559814038854949</v>
      </c>
      <c r="BJ30" s="78">
        <f>[8]Use_2023!BM197</f>
        <v>2.0453780117962808</v>
      </c>
      <c r="BK30" s="78">
        <f>[8]Use_2023!BN197</f>
        <v>3.3537337728871814</v>
      </c>
      <c r="BL30" s="78">
        <f>[8]Use_2023!BO197</f>
        <v>7.6881589465644842</v>
      </c>
      <c r="BM30" s="78">
        <f>[8]Use_2023!BP197</f>
        <v>34.612237564403188</v>
      </c>
      <c r="BN30" s="78">
        <f>[8]Use_2023!BQ197</f>
        <v>0</v>
      </c>
      <c r="BO30" s="78">
        <f>[8]Use_2023!BR197</f>
        <v>0</v>
      </c>
      <c r="BP30" s="120">
        <f t="shared" si="0"/>
        <v>3342.0101561299698</v>
      </c>
      <c r="BQ30" s="78">
        <f>[8]Use_2023!BT197</f>
        <v>30622.815193759427</v>
      </c>
      <c r="BR30" s="78">
        <f>[8]Use_2023!BU197</f>
        <v>0</v>
      </c>
      <c r="BS30" s="120">
        <f t="shared" si="1"/>
        <v>30622.815193759427</v>
      </c>
      <c r="BT30" s="78">
        <f>[8]Use_2023!BW197</f>
        <v>24356.40467770832</v>
      </c>
      <c r="BU30" s="78">
        <f>[8]Use_2023!BX197</f>
        <v>-1325.7293805264712</v>
      </c>
      <c r="BV30" s="120">
        <f t="shared" si="2"/>
        <v>23030.67529718185</v>
      </c>
      <c r="BW30" s="78">
        <f>[8]Use_2023!BZ197</f>
        <v>10646.587661362693</v>
      </c>
      <c r="BX30" s="120">
        <f t="shared" si="3"/>
        <v>64300.07815230397</v>
      </c>
      <c r="BY30" s="122">
        <f t="shared" si="4"/>
        <v>67642.088308433944</v>
      </c>
      <c r="BZ30" s="128"/>
      <c r="CB30" s="83"/>
    </row>
    <row r="31" spans="1:80" ht="14.25" customHeight="1">
      <c r="A31" s="31" t="s">
        <v>426</v>
      </c>
      <c r="B31" s="20" t="s">
        <v>341</v>
      </c>
      <c r="C31" s="101" t="s">
        <v>139</v>
      </c>
      <c r="D31" s="78">
        <f>[8]Use_2023!F198</f>
        <v>19.00074347786834</v>
      </c>
      <c r="E31" s="78">
        <f>[8]Use_2023!G198</f>
        <v>0.79373521696999505</v>
      </c>
      <c r="F31" s="78">
        <f>[8]Use_2023!H198</f>
        <v>0.25387869978890809</v>
      </c>
      <c r="G31" s="78">
        <f>[8]Use_2023!I198</f>
        <v>21.142072532317709</v>
      </c>
      <c r="H31" s="78">
        <f>[8]Use_2023!J198</f>
        <v>5.4114260116411517</v>
      </c>
      <c r="I31" s="78">
        <f>[8]Use_2023!K198</f>
        <v>5.6332102811054844E-5</v>
      </c>
      <c r="J31" s="78">
        <f>[8]Use_2023!L198</f>
        <v>0.77332722734207171</v>
      </c>
      <c r="K31" s="78">
        <f>[8]Use_2023!M198</f>
        <v>8.212619154845225E-4</v>
      </c>
      <c r="L31" s="78">
        <f>[8]Use_2023!N198</f>
        <v>9.1511792102635069E-3</v>
      </c>
      <c r="M31" s="78">
        <f>[8]Use_2023!O198</f>
        <v>0</v>
      </c>
      <c r="N31" s="78">
        <f>[8]Use_2023!P198</f>
        <v>0</v>
      </c>
      <c r="O31" s="78">
        <f>[8]Use_2023!Q198</f>
        <v>1.6259997835331736E-3</v>
      </c>
      <c r="P31" s="78">
        <f>[8]Use_2023!R198</f>
        <v>0.39613571125664609</v>
      </c>
      <c r="Q31" s="78">
        <f>[8]Use_2023!S198</f>
        <v>55.318131839552137</v>
      </c>
      <c r="R31" s="78">
        <f>[8]Use_2023!T198</f>
        <v>1.7061407082558919</v>
      </c>
      <c r="S31" s="78">
        <f>[8]Use_2023!U198</f>
        <v>0</v>
      </c>
      <c r="T31" s="78">
        <f>[8]Use_2023!V198</f>
        <v>0</v>
      </c>
      <c r="U31" s="78">
        <f>[8]Use_2023!W198</f>
        <v>2.1697406736546093E-4</v>
      </c>
      <c r="V31" s="78">
        <f>[8]Use_2023!X198</f>
        <v>0</v>
      </c>
      <c r="W31" s="78">
        <f>[8]Use_2023!Y198</f>
        <v>0.12728909396894589</v>
      </c>
      <c r="X31" s="78">
        <f>[8]Use_2023!Z198</f>
        <v>37.206165907915199</v>
      </c>
      <c r="Y31" s="78">
        <f>[8]Use_2023!AA198</f>
        <v>0.94118793547317814</v>
      </c>
      <c r="Z31" s="78">
        <f>[8]Use_2023!AB198</f>
        <v>0.3303945829442636</v>
      </c>
      <c r="AA31" s="78">
        <f>[8]Use_2023!AC198</f>
        <v>1.7075719653570527E-2</v>
      </c>
      <c r="AB31" s="78">
        <f>[8]Use_2023!AD198</f>
        <v>5.7835319822099222E-5</v>
      </c>
      <c r="AC31" s="78">
        <f>[8]Use_2023!AE198</f>
        <v>0.11336475720232962</v>
      </c>
      <c r="AD31" s="78">
        <f>[8]Use_2023!AF198</f>
        <v>17.544391960370191</v>
      </c>
      <c r="AE31" s="78">
        <f>[8]Use_2023!AG198</f>
        <v>5.2060394954043741</v>
      </c>
      <c r="AF31" s="78">
        <f>[8]Use_2023!AH198</f>
        <v>1.5171140599541695</v>
      </c>
      <c r="AG31" s="78">
        <f>[8]Use_2023!AI198</f>
        <v>0.71085744532749395</v>
      </c>
      <c r="AH31" s="78">
        <f>[8]Use_2023!AJ198</f>
        <v>0.54406875463399007</v>
      </c>
      <c r="AI31" s="78">
        <f>[8]Use_2023!AK198</f>
        <v>9.9195773640287338E-2</v>
      </c>
      <c r="AJ31" s="78">
        <f>[8]Use_2023!AL198</f>
        <v>2181.742486715551</v>
      </c>
      <c r="AK31" s="78">
        <f>[8]Use_2023!AM198</f>
        <v>129.1328420812716</v>
      </c>
      <c r="AL31" s="78">
        <f>[8]Use_2023!AN198</f>
        <v>3.1969772803676126</v>
      </c>
      <c r="AM31" s="78">
        <f>[8]Use_2023!AO198</f>
        <v>2.3787650018580053</v>
      </c>
      <c r="AN31" s="78">
        <f>[8]Use_2023!AP198</f>
        <v>6.3258417301491246E-2</v>
      </c>
      <c r="AO31" s="78">
        <f>[8]Use_2023!AQ198</f>
        <v>0.63501013265691031</v>
      </c>
      <c r="AP31" s="78">
        <f>[8]Use_2023!AR198</f>
        <v>0.41042296476457668</v>
      </c>
      <c r="AQ31" s="78">
        <f>[8]Use_2023!AS198</f>
        <v>3.1739742846964942</v>
      </c>
      <c r="AR31" s="78">
        <f>[8]Use_2023!AT198</f>
        <v>0.39944474234959276</v>
      </c>
      <c r="AS31" s="78">
        <f>[8]Use_2023!AU198</f>
        <v>9.0011595702251243E-2</v>
      </c>
      <c r="AT31" s="78">
        <f>[8]Use_2023!AV198</f>
        <v>1.1052635586125334E-3</v>
      </c>
      <c r="AU31" s="78">
        <f>[8]Use_2023!AW198+[8]Use_2023!AX198</f>
        <v>4.3453258132963281E-2</v>
      </c>
      <c r="AV31" s="78">
        <f>[8]Use_2023!AY198</f>
        <v>2.4365465144885237</v>
      </c>
      <c r="AW31" s="78">
        <f>[8]Use_2023!AZ198</f>
        <v>1.5932061829621655</v>
      </c>
      <c r="AX31" s="78">
        <f>[8]Use_2023!BA198</f>
        <v>0</v>
      </c>
      <c r="AY31" s="78">
        <f>[8]Use_2023!BB198</f>
        <v>0.84225053400021743</v>
      </c>
      <c r="AZ31" s="78">
        <f>[8]Use_2023!BC198</f>
        <v>1.1586179175601742E-2</v>
      </c>
      <c r="BA31" s="78">
        <f>[8]Use_2023!BD198</f>
        <v>2.0272953761512856E-2</v>
      </c>
      <c r="BB31" s="78">
        <f>[8]Use_2023!BE198</f>
        <v>2.5081119546187264E-3</v>
      </c>
      <c r="BC31" s="78">
        <f>[8]Use_2023!BF198</f>
        <v>6.584067674535067</v>
      </c>
      <c r="BD31" s="78">
        <f>[8]Use_2023!BG198</f>
        <v>5.1910125221145904</v>
      </c>
      <c r="BE31" s="78">
        <f>[8]Use_2023!BH198</f>
        <v>0</v>
      </c>
      <c r="BF31" s="78">
        <f>[8]Use_2023!BI198</f>
        <v>1.3455815195761148E-2</v>
      </c>
      <c r="BG31" s="78">
        <f>[8]Use_2023!BJ198</f>
        <v>0</v>
      </c>
      <c r="BH31" s="78">
        <f>[8]Use_2023!BK198</f>
        <v>0</v>
      </c>
      <c r="BI31" s="78">
        <f>[8]Use_2023!BL198</f>
        <v>0.10165215818001072</v>
      </c>
      <c r="BJ31" s="78">
        <f>[8]Use_2023!BM198</f>
        <v>1.4649680672130459E-2</v>
      </c>
      <c r="BK31" s="78">
        <f>[8]Use_2023!BN198</f>
        <v>0.42829254913299908</v>
      </c>
      <c r="BL31" s="78">
        <f>[8]Use_2023!BO198</f>
        <v>1.9141824912293766</v>
      </c>
      <c r="BM31" s="78">
        <f>[8]Use_2023!BP198</f>
        <v>0.2913442967652079</v>
      </c>
      <c r="BN31" s="78">
        <f>[8]Use_2023!BQ198</f>
        <v>0</v>
      </c>
      <c r="BO31" s="78">
        <f>[8]Use_2023!BR198</f>
        <v>0</v>
      </c>
      <c r="BP31" s="120">
        <f t="shared" si="0"/>
        <v>2509.8774458962598</v>
      </c>
      <c r="BQ31" s="78">
        <f>[8]Use_2023!BT198</f>
        <v>2266.905589050376</v>
      </c>
      <c r="BR31" s="78">
        <f>[8]Use_2023!BU198</f>
        <v>0</v>
      </c>
      <c r="BS31" s="120">
        <f t="shared" si="1"/>
        <v>2266.905589050376</v>
      </c>
      <c r="BT31" s="78">
        <f>[8]Use_2023!BW198</f>
        <v>528.80244331944891</v>
      </c>
      <c r="BU31" s="78">
        <f>[8]Use_2023!BX198</f>
        <v>-9.7838664730511482</v>
      </c>
      <c r="BV31" s="120">
        <f t="shared" si="2"/>
        <v>519.01857684639776</v>
      </c>
      <c r="BW31" s="78">
        <f>[8]Use_2023!BZ198</f>
        <v>967.9413798229341</v>
      </c>
      <c r="BX31" s="120">
        <f t="shared" si="3"/>
        <v>3753.8655457197083</v>
      </c>
      <c r="BY31" s="122">
        <f t="shared" si="4"/>
        <v>6263.7429916159681</v>
      </c>
      <c r="BZ31" s="128"/>
      <c r="CB31" s="83"/>
    </row>
    <row r="32" spans="1:80" ht="14.25" customHeight="1">
      <c r="A32" s="31" t="s">
        <v>427</v>
      </c>
      <c r="B32" s="20" t="s">
        <v>342</v>
      </c>
      <c r="C32" s="101" t="s">
        <v>140</v>
      </c>
      <c r="D32" s="78">
        <f>[8]Use_2023!F199</f>
        <v>5.7762137840013796</v>
      </c>
      <c r="E32" s="78">
        <f>[8]Use_2023!G199</f>
        <v>4.2543082940232777</v>
      </c>
      <c r="F32" s="78">
        <f>[8]Use_2023!H199</f>
        <v>0.5791802381009713</v>
      </c>
      <c r="G32" s="78">
        <f>[8]Use_2023!I199</f>
        <v>174.60807853754403</v>
      </c>
      <c r="H32" s="78">
        <f>[8]Use_2023!J199</f>
        <v>95.078072203019516</v>
      </c>
      <c r="I32" s="78">
        <f>[8]Use_2023!K199</f>
        <v>69.539575512873824</v>
      </c>
      <c r="J32" s="78">
        <f>[8]Use_2023!L199</f>
        <v>55.069453420238915</v>
      </c>
      <c r="K32" s="78">
        <f>[8]Use_2023!M199</f>
        <v>3.2593202536121725E-2</v>
      </c>
      <c r="L32" s="78">
        <f>[8]Use_2023!N199</f>
        <v>2.6614504424661449</v>
      </c>
      <c r="M32" s="78">
        <f>[8]Use_2023!O199</f>
        <v>9.9842766988135754</v>
      </c>
      <c r="N32" s="78">
        <f>[8]Use_2023!P199</f>
        <v>0.31695909963873847</v>
      </c>
      <c r="O32" s="78">
        <f>[8]Use_2023!Q199</f>
        <v>12.80278298213476</v>
      </c>
      <c r="P32" s="78">
        <f>[8]Use_2023!R199</f>
        <v>59.594072670737397</v>
      </c>
      <c r="Q32" s="78">
        <f>[8]Use_2023!S199</f>
        <v>104.36476705032769</v>
      </c>
      <c r="R32" s="78">
        <f>[8]Use_2023!T199</f>
        <v>376.64430086852849</v>
      </c>
      <c r="S32" s="78">
        <f>[8]Use_2023!U199</f>
        <v>0</v>
      </c>
      <c r="T32" s="78">
        <f>[8]Use_2023!V199</f>
        <v>0</v>
      </c>
      <c r="U32" s="78">
        <f>[8]Use_2023!W199</f>
        <v>0.99773985299299195</v>
      </c>
      <c r="V32" s="78">
        <f>[8]Use_2023!X199</f>
        <v>0</v>
      </c>
      <c r="W32" s="78">
        <f>[8]Use_2023!Y199</f>
        <v>0</v>
      </c>
      <c r="X32" s="78">
        <f>[8]Use_2023!Z199</f>
        <v>6.897924913652935E-2</v>
      </c>
      <c r="Y32" s="78">
        <f>[8]Use_2023!AA199</f>
        <v>103.39867198498965</v>
      </c>
      <c r="Z32" s="78">
        <f>[8]Use_2023!AB199</f>
        <v>1.6800569550851074</v>
      </c>
      <c r="AA32" s="78">
        <f>[8]Use_2023!AC199</f>
        <v>0.47560297323930995</v>
      </c>
      <c r="AB32" s="78">
        <f>[8]Use_2023!AD199</f>
        <v>1.3897340592394671E-2</v>
      </c>
      <c r="AC32" s="78">
        <f>[8]Use_2023!AE199</f>
        <v>25.986224678960308</v>
      </c>
      <c r="AD32" s="78">
        <f>[8]Use_2023!AF199</f>
        <v>242.61101211941818</v>
      </c>
      <c r="AE32" s="78">
        <f>[8]Use_2023!AG199</f>
        <v>29.878139792676649</v>
      </c>
      <c r="AF32" s="78">
        <f>[8]Use_2023!AH199</f>
        <v>1130.2691512993138</v>
      </c>
      <c r="AG32" s="78">
        <f>[8]Use_2023!AI199</f>
        <v>10.397703604102052</v>
      </c>
      <c r="AH32" s="78">
        <f>[8]Use_2023!AJ199</f>
        <v>68.101391941232677</v>
      </c>
      <c r="AI32" s="78">
        <f>[8]Use_2023!AK199</f>
        <v>0.3216750774357498</v>
      </c>
      <c r="AJ32" s="78">
        <f>[8]Use_2023!AL199</f>
        <v>395.65390107229717</v>
      </c>
      <c r="AK32" s="78">
        <f>[8]Use_2023!AM199</f>
        <v>131.31030860003781</v>
      </c>
      <c r="AL32" s="78">
        <f>[8]Use_2023!AN199</f>
        <v>28.497194004062422</v>
      </c>
      <c r="AM32" s="78">
        <f>[8]Use_2023!AO199</f>
        <v>161.53113085007067</v>
      </c>
      <c r="AN32" s="78">
        <f>[8]Use_2023!AP199</f>
        <v>5.118883862908608</v>
      </c>
      <c r="AO32" s="78">
        <f>[8]Use_2023!AQ199</f>
        <v>17.435874440670823</v>
      </c>
      <c r="AP32" s="78">
        <f>[8]Use_2023!AR199</f>
        <v>574.83729377234999</v>
      </c>
      <c r="AQ32" s="78">
        <f>[8]Use_2023!AS199</f>
        <v>87.427469206946952</v>
      </c>
      <c r="AR32" s="78">
        <f>[8]Use_2023!AT199</f>
        <v>134.36917841011956</v>
      </c>
      <c r="AS32" s="78">
        <f>[8]Use_2023!AU199</f>
        <v>20.434375397746095</v>
      </c>
      <c r="AT32" s="78">
        <f>[8]Use_2023!AV199</f>
        <v>1.4277508085941548</v>
      </c>
      <c r="AU32" s="78">
        <f>[8]Use_2023!AW199+[8]Use_2023!AX199</f>
        <v>36.922576832336503</v>
      </c>
      <c r="AV32" s="78">
        <f>[8]Use_2023!AY199</f>
        <v>73.542362638794543</v>
      </c>
      <c r="AW32" s="78">
        <f>[8]Use_2023!AZ199</f>
        <v>30.85326247498795</v>
      </c>
      <c r="AX32" s="78">
        <f>[8]Use_2023!BA199</f>
        <v>0</v>
      </c>
      <c r="AY32" s="78">
        <f>[8]Use_2023!BB199</f>
        <v>24.733205825571208</v>
      </c>
      <c r="AZ32" s="78">
        <f>[8]Use_2023!BC199</f>
        <v>61.466767768506735</v>
      </c>
      <c r="BA32" s="78">
        <f>[8]Use_2023!BD199</f>
        <v>10.998836879402845</v>
      </c>
      <c r="BB32" s="78">
        <f>[8]Use_2023!BE199</f>
        <v>3.5816190678017064E-2</v>
      </c>
      <c r="BC32" s="78">
        <f>[8]Use_2023!BF199</f>
        <v>29.764674786426792</v>
      </c>
      <c r="BD32" s="78">
        <f>[8]Use_2023!BG199</f>
        <v>191.07508357237475</v>
      </c>
      <c r="BE32" s="78">
        <f>[8]Use_2023!BH199</f>
        <v>0</v>
      </c>
      <c r="BF32" s="78">
        <f>[8]Use_2023!BI199</f>
        <v>0.15294981939237037</v>
      </c>
      <c r="BG32" s="78">
        <f>[8]Use_2023!BJ199</f>
        <v>213.48132747927917</v>
      </c>
      <c r="BH32" s="78">
        <f>[8]Use_2023!BK199</f>
        <v>1.829156728025739</v>
      </c>
      <c r="BI32" s="78">
        <f>[8]Use_2023!BL199</f>
        <v>28.82553607397816</v>
      </c>
      <c r="BJ32" s="78">
        <f>[8]Use_2023!BM199</f>
        <v>132.14882997754199</v>
      </c>
      <c r="BK32" s="78">
        <f>[8]Use_2023!BN199</f>
        <v>252.5611107386913</v>
      </c>
      <c r="BL32" s="78">
        <f>[8]Use_2023!BO199</f>
        <v>65.656653984620988</v>
      </c>
      <c r="BM32" s="78">
        <f>[8]Use_2023!BP199</f>
        <v>47.054864963732989</v>
      </c>
      <c r="BN32" s="78">
        <f>[8]Use_2023!BQ199</f>
        <v>0</v>
      </c>
      <c r="BO32" s="78">
        <f>[8]Use_2023!BR199</f>
        <v>0</v>
      </c>
      <c r="BP32" s="120">
        <f t="shared" si="0"/>
        <v>5344.652709034307</v>
      </c>
      <c r="BQ32" s="78">
        <f>[8]Use_2023!BT199</f>
        <v>34135.770951208426</v>
      </c>
      <c r="BR32" s="78">
        <f>[8]Use_2023!BU199</f>
        <v>0</v>
      </c>
      <c r="BS32" s="120">
        <f t="shared" si="1"/>
        <v>34135.770951208426</v>
      </c>
      <c r="BT32" s="78">
        <f>[8]Use_2023!BW199</f>
        <v>1244.0209926920825</v>
      </c>
      <c r="BU32" s="78">
        <f>[8]Use_2023!BX199</f>
        <v>94.911894804774846</v>
      </c>
      <c r="BV32" s="120">
        <f t="shared" si="2"/>
        <v>1338.9328874968573</v>
      </c>
      <c r="BW32" s="78">
        <f>[8]Use_2023!BZ199</f>
        <v>6518.1395430060302</v>
      </c>
      <c r="BX32" s="120">
        <f t="shared" si="3"/>
        <v>41992.843381711311</v>
      </c>
      <c r="BY32" s="122">
        <f t="shared" si="4"/>
        <v>47337.496090745619</v>
      </c>
      <c r="BZ32" s="128"/>
      <c r="CB32" s="83"/>
    </row>
    <row r="33" spans="1:80" ht="14.25" customHeight="1">
      <c r="A33" s="31" t="s">
        <v>428</v>
      </c>
      <c r="B33" s="20" t="s">
        <v>343</v>
      </c>
      <c r="C33" s="101" t="s">
        <v>141</v>
      </c>
      <c r="D33" s="78">
        <f>[8]Use_2023!F200</f>
        <v>0</v>
      </c>
      <c r="E33" s="78">
        <f>[8]Use_2023!G200</f>
        <v>7.5623670428522889</v>
      </c>
      <c r="F33" s="78">
        <f>[8]Use_2023!H200</f>
        <v>0.7071717473249457</v>
      </c>
      <c r="G33" s="78">
        <f>[8]Use_2023!I200</f>
        <v>0</v>
      </c>
      <c r="H33" s="78">
        <f>[8]Use_2023!J200</f>
        <v>0</v>
      </c>
      <c r="I33" s="78">
        <f>[8]Use_2023!K200</f>
        <v>0</v>
      </c>
      <c r="J33" s="78">
        <f>[8]Use_2023!L200</f>
        <v>0</v>
      </c>
      <c r="K33" s="78">
        <f>[8]Use_2023!M200</f>
        <v>0</v>
      </c>
      <c r="L33" s="78">
        <f>[8]Use_2023!N200</f>
        <v>0</v>
      </c>
      <c r="M33" s="78">
        <f>[8]Use_2023!O200</f>
        <v>1.4501678082662539</v>
      </c>
      <c r="N33" s="78">
        <f>[8]Use_2023!P200</f>
        <v>0</v>
      </c>
      <c r="O33" s="78">
        <f>[8]Use_2023!Q200</f>
        <v>9.0860106070894808</v>
      </c>
      <c r="P33" s="78">
        <f>[8]Use_2023!R200</f>
        <v>0</v>
      </c>
      <c r="Q33" s="78">
        <f>[8]Use_2023!S200</f>
        <v>0</v>
      </c>
      <c r="R33" s="78">
        <f>[8]Use_2023!T200</f>
        <v>0</v>
      </c>
      <c r="S33" s="78">
        <f>[8]Use_2023!U200</f>
        <v>0</v>
      </c>
      <c r="T33" s="78">
        <f>[8]Use_2023!V200</f>
        <v>0</v>
      </c>
      <c r="U33" s="78">
        <f>[8]Use_2023!W200</f>
        <v>0</v>
      </c>
      <c r="V33" s="78">
        <f>[8]Use_2023!X200</f>
        <v>0</v>
      </c>
      <c r="W33" s="78">
        <f>[8]Use_2023!Y200</f>
        <v>0</v>
      </c>
      <c r="X33" s="78">
        <f>[8]Use_2023!Z200</f>
        <v>0</v>
      </c>
      <c r="Y33" s="78">
        <f>[8]Use_2023!AA200</f>
        <v>0</v>
      </c>
      <c r="Z33" s="78">
        <f>[8]Use_2023!AB200</f>
        <v>24.263991050966485</v>
      </c>
      <c r="AA33" s="78">
        <f>[8]Use_2023!AC200</f>
        <v>0</v>
      </c>
      <c r="AB33" s="78">
        <f>[8]Use_2023!AD200</f>
        <v>0</v>
      </c>
      <c r="AC33" s="78">
        <f>[8]Use_2023!AE200</f>
        <v>62.040203789452917</v>
      </c>
      <c r="AD33" s="78">
        <f>[8]Use_2023!AF200</f>
        <v>286.17733954237997</v>
      </c>
      <c r="AE33" s="78">
        <f>[8]Use_2023!AG200</f>
        <v>0.51972480863380943</v>
      </c>
      <c r="AF33" s="78">
        <f>[8]Use_2023!AH200</f>
        <v>487.65048910172942</v>
      </c>
      <c r="AG33" s="78">
        <f>[8]Use_2023!AI200</f>
        <v>78.578251403659934</v>
      </c>
      <c r="AH33" s="78">
        <f>[8]Use_2023!AJ200</f>
        <v>1.8027464880083639</v>
      </c>
      <c r="AI33" s="78">
        <f>[8]Use_2023!AK200</f>
        <v>4.3920351743100446E-2</v>
      </c>
      <c r="AJ33" s="78">
        <f>[8]Use_2023!AL200</f>
        <v>0</v>
      </c>
      <c r="AK33" s="78">
        <f>[8]Use_2023!AM200</f>
        <v>225.86008152568996</v>
      </c>
      <c r="AL33" s="78">
        <f>[8]Use_2023!AN200</f>
        <v>13.689390547898491</v>
      </c>
      <c r="AM33" s="78">
        <f>[8]Use_2023!AO200</f>
        <v>17.222871988106579</v>
      </c>
      <c r="AN33" s="78">
        <f>[8]Use_2023!AP200</f>
        <v>0.70399626712050012</v>
      </c>
      <c r="AO33" s="78">
        <f>[8]Use_2023!AQ200</f>
        <v>6.3076905773795602</v>
      </c>
      <c r="AP33" s="78">
        <f>[8]Use_2023!AR200</f>
        <v>1425.2592371062847</v>
      </c>
      <c r="AQ33" s="78">
        <f>[8]Use_2023!AS200</f>
        <v>13.556937633319075</v>
      </c>
      <c r="AR33" s="78">
        <f>[8]Use_2023!AT200</f>
        <v>4.3950996157205076</v>
      </c>
      <c r="AS33" s="78">
        <f>[8]Use_2023!AU200</f>
        <v>2.0454126221259084</v>
      </c>
      <c r="AT33" s="78">
        <f>[8]Use_2023!AV200</f>
        <v>1.961168149017729E-2</v>
      </c>
      <c r="AU33" s="78">
        <f>[8]Use_2023!AW200+[8]Use_2023!AX200</f>
        <v>5.2519959939703069</v>
      </c>
      <c r="AV33" s="78">
        <f>[8]Use_2023!AY200</f>
        <v>88.290816514635935</v>
      </c>
      <c r="AW33" s="78">
        <f>[8]Use_2023!AZ200</f>
        <v>109.46230605765597</v>
      </c>
      <c r="AX33" s="78">
        <f>[8]Use_2023!BA200</f>
        <v>2.6307604454639772</v>
      </c>
      <c r="AY33" s="78">
        <f>[8]Use_2023!BB200</f>
        <v>56.912506940625775</v>
      </c>
      <c r="AZ33" s="78">
        <f>[8]Use_2023!BC200</f>
        <v>5.6807147570779843</v>
      </c>
      <c r="BA33" s="78">
        <f>[8]Use_2023!BD200</f>
        <v>0.1023823140180122</v>
      </c>
      <c r="BB33" s="78">
        <f>[8]Use_2023!BE200</f>
        <v>1.2305431670023959E-2</v>
      </c>
      <c r="BC33" s="78">
        <f>[8]Use_2023!BF200</f>
        <v>266.85920219239966</v>
      </c>
      <c r="BD33" s="78">
        <f>[8]Use_2023!BG200</f>
        <v>75.345970872317096</v>
      </c>
      <c r="BE33" s="78">
        <f>[8]Use_2023!BH200</f>
        <v>949.45514655963359</v>
      </c>
      <c r="BF33" s="78">
        <f>[8]Use_2023!BI200</f>
        <v>141.72940017627448</v>
      </c>
      <c r="BG33" s="78">
        <f>[8]Use_2023!BJ200</f>
        <v>841.71643287094992</v>
      </c>
      <c r="BH33" s="78">
        <f>[8]Use_2023!BK200</f>
        <v>8.6295361256981096</v>
      </c>
      <c r="BI33" s="78">
        <f>[8]Use_2023!BL200</f>
        <v>9.0927525191838647</v>
      </c>
      <c r="BJ33" s="78">
        <f>[8]Use_2023!BM200</f>
        <v>2.6203705667495849</v>
      </c>
      <c r="BK33" s="78">
        <f>[8]Use_2023!BN200</f>
        <v>0.34400209715779356</v>
      </c>
      <c r="BL33" s="78">
        <f>[8]Use_2023!BO200</f>
        <v>1.1130892266449823</v>
      </c>
      <c r="BM33" s="78">
        <f>[8]Use_2023!BP200</f>
        <v>249.92239764155957</v>
      </c>
      <c r="BN33" s="78">
        <f>[8]Use_2023!BQ200</f>
        <v>0</v>
      </c>
      <c r="BO33" s="78">
        <f>[8]Use_2023!BR200</f>
        <v>0</v>
      </c>
      <c r="BP33" s="120">
        <f t="shared" si="0"/>
        <v>5484.1148026109277</v>
      </c>
      <c r="BQ33" s="78">
        <f>[8]Use_2023!BT200</f>
        <v>613.37170667525686</v>
      </c>
      <c r="BR33" s="78">
        <f>[8]Use_2023!BU200</f>
        <v>24.718736238531786</v>
      </c>
      <c r="BS33" s="120">
        <f t="shared" si="1"/>
        <v>638.09044291378859</v>
      </c>
      <c r="BT33" s="78">
        <f>[8]Use_2023!BW200</f>
        <v>1125.0013681671196</v>
      </c>
      <c r="BU33" s="78">
        <f>[8]Use_2023!BX200</f>
        <v>-24.664634469934064</v>
      </c>
      <c r="BV33" s="120">
        <f t="shared" si="2"/>
        <v>1100.3367336971855</v>
      </c>
      <c r="BW33" s="78">
        <f>[8]Use_2023!BZ200</f>
        <v>0</v>
      </c>
      <c r="BX33" s="120">
        <f t="shared" si="3"/>
        <v>1738.4271766109741</v>
      </c>
      <c r="BY33" s="122">
        <f t="shared" si="4"/>
        <v>7222.5419792219018</v>
      </c>
      <c r="BZ33" s="128"/>
      <c r="CB33" s="83"/>
    </row>
    <row r="34" spans="1:80" ht="14.25" customHeight="1">
      <c r="A34" s="31" t="s">
        <v>429</v>
      </c>
      <c r="B34" s="20" t="s">
        <v>364</v>
      </c>
      <c r="C34" s="101" t="s">
        <v>53</v>
      </c>
      <c r="D34" s="78">
        <f>[8]Use_2023!F201</f>
        <v>1546.0029174434478</v>
      </c>
      <c r="E34" s="78">
        <f>[8]Use_2023!G201</f>
        <v>13.518544271354898</v>
      </c>
      <c r="F34" s="78">
        <f>[8]Use_2023!H201</f>
        <v>0.84284644436785516</v>
      </c>
      <c r="G34" s="78">
        <f>[8]Use_2023!I201</f>
        <v>2178.6740715648853</v>
      </c>
      <c r="H34" s="78">
        <f>[8]Use_2023!J201</f>
        <v>3938.2798034001275</v>
      </c>
      <c r="I34" s="78">
        <f>[8]Use_2023!K201</f>
        <v>1383.5622363564464</v>
      </c>
      <c r="J34" s="78">
        <f>[8]Use_2023!L201</f>
        <v>26.737778534291291</v>
      </c>
      <c r="K34" s="78">
        <f>[8]Use_2023!M201</f>
        <v>257.42745114176131</v>
      </c>
      <c r="L34" s="78">
        <f>[8]Use_2023!N201</f>
        <v>83.618126020651346</v>
      </c>
      <c r="M34" s="78">
        <f>[8]Use_2023!O201</f>
        <v>29.305034970204801</v>
      </c>
      <c r="N34" s="78">
        <f>[8]Use_2023!P201</f>
        <v>241.88144394921395</v>
      </c>
      <c r="O34" s="78">
        <f>[8]Use_2023!Q201</f>
        <v>95.940373357201949</v>
      </c>
      <c r="P34" s="78">
        <f>[8]Use_2023!R201</f>
        <v>54.626439947127928</v>
      </c>
      <c r="Q34" s="78">
        <f>[8]Use_2023!S201</f>
        <v>2076.0128676406534</v>
      </c>
      <c r="R34" s="78">
        <f>[8]Use_2023!T201</f>
        <v>6110.4691617525632</v>
      </c>
      <c r="S34" s="78">
        <f>[8]Use_2023!U201</f>
        <v>1642.9515995414517</v>
      </c>
      <c r="T34" s="78">
        <f>[8]Use_2023!V201</f>
        <v>7.8468939791165395</v>
      </c>
      <c r="U34" s="78">
        <f>[8]Use_2023!W201</f>
        <v>168.29087907977018</v>
      </c>
      <c r="V34" s="78">
        <f>[8]Use_2023!X201</f>
        <v>37.180237237077826</v>
      </c>
      <c r="W34" s="78">
        <f>[8]Use_2023!Y201</f>
        <v>0</v>
      </c>
      <c r="X34" s="78">
        <f>[8]Use_2023!Z201</f>
        <v>5.6436757737497807</v>
      </c>
      <c r="Y34" s="78">
        <f>[8]Use_2023!AA201</f>
        <v>142.69472508892628</v>
      </c>
      <c r="Z34" s="78">
        <f>[8]Use_2023!AB201</f>
        <v>22.907194944044821</v>
      </c>
      <c r="AA34" s="78">
        <f>[8]Use_2023!AC201</f>
        <v>9724.7787329376988</v>
      </c>
      <c r="AB34" s="78">
        <f>[8]Use_2023!AD201</f>
        <v>1.9075133741394017E-6</v>
      </c>
      <c r="AC34" s="78">
        <f>[8]Use_2023!AE201</f>
        <v>256.19365151262002</v>
      </c>
      <c r="AD34" s="78">
        <f>[8]Use_2023!AF201</f>
        <v>2418.7161621586661</v>
      </c>
      <c r="AE34" s="78">
        <f>[8]Use_2023!AG201</f>
        <v>374.2551084815147</v>
      </c>
      <c r="AF34" s="78">
        <f>[8]Use_2023!AH201</f>
        <v>1712.6288017344664</v>
      </c>
      <c r="AG34" s="78">
        <f>[8]Use_2023!AI201</f>
        <v>735.62811341753536</v>
      </c>
      <c r="AH34" s="78">
        <f>[8]Use_2023!AJ201</f>
        <v>664.72868674658162</v>
      </c>
      <c r="AI34" s="78">
        <f>[8]Use_2023!AK201</f>
        <v>36.212520758670621</v>
      </c>
      <c r="AJ34" s="78">
        <f>[8]Use_2023!AL201</f>
        <v>279.28425866448993</v>
      </c>
      <c r="AK34" s="78">
        <f>[8]Use_2023!AM201</f>
        <v>497.96646678993102</v>
      </c>
      <c r="AL34" s="78">
        <f>[8]Use_2023!AN201</f>
        <v>63.163968208870287</v>
      </c>
      <c r="AM34" s="78">
        <f>[8]Use_2023!AO201</f>
        <v>1567.8918355200713</v>
      </c>
      <c r="AN34" s="78">
        <f>[8]Use_2023!AP201</f>
        <v>33.585972889044157</v>
      </c>
      <c r="AO34" s="78">
        <f>[8]Use_2023!AQ201</f>
        <v>232.17760663059514</v>
      </c>
      <c r="AP34" s="78">
        <f>[8]Use_2023!AR201</f>
        <v>1245.3735259662444</v>
      </c>
      <c r="AQ34" s="78">
        <f>[8]Use_2023!AS201</f>
        <v>279.04034003062964</v>
      </c>
      <c r="AR34" s="78">
        <f>[8]Use_2023!AT201</f>
        <v>666.26555580236834</v>
      </c>
      <c r="AS34" s="78">
        <f>[8]Use_2023!AU201</f>
        <v>190.86532049412116</v>
      </c>
      <c r="AT34" s="78">
        <f>[8]Use_2023!AV201</f>
        <v>2.8658422618661649E-7</v>
      </c>
      <c r="AU34" s="78">
        <f>[8]Use_2023!AW201+[8]Use_2023!AX201</f>
        <v>578.72911577400987</v>
      </c>
      <c r="AV34" s="78">
        <f>[8]Use_2023!AY201</f>
        <v>697.01987283786571</v>
      </c>
      <c r="AW34" s="78">
        <f>[8]Use_2023!AZ201</f>
        <v>449.15652475880296</v>
      </c>
      <c r="AX34" s="78">
        <f>[8]Use_2023!BA201</f>
        <v>8.3930858989258414</v>
      </c>
      <c r="AY34" s="78">
        <f>[8]Use_2023!BB201</f>
        <v>127.38411607997695</v>
      </c>
      <c r="AZ34" s="78">
        <f>[8]Use_2023!BC201</f>
        <v>66.973726918389048</v>
      </c>
      <c r="BA34" s="78">
        <f>[8]Use_2023!BD201</f>
        <v>46.522433021222511</v>
      </c>
      <c r="BB34" s="78">
        <f>[8]Use_2023!BE201</f>
        <v>5.8575560359411689</v>
      </c>
      <c r="BC34" s="78">
        <f>[8]Use_2023!BF201</f>
        <v>823.49789285351278</v>
      </c>
      <c r="BD34" s="78">
        <f>[8]Use_2023!BG201</f>
        <v>377.47035385435606</v>
      </c>
      <c r="BE34" s="78">
        <f>[8]Use_2023!BH201</f>
        <v>2362.6251685299126</v>
      </c>
      <c r="BF34" s="78">
        <f>[8]Use_2023!BI201</f>
        <v>510.23333387419166</v>
      </c>
      <c r="BG34" s="78">
        <f>[8]Use_2023!BJ201</f>
        <v>2041.588676081157</v>
      </c>
      <c r="BH34" s="78">
        <f>[8]Use_2023!BK201</f>
        <v>45.35110582265505</v>
      </c>
      <c r="BI34" s="78">
        <f>[8]Use_2023!BL201</f>
        <v>139.07961716355931</v>
      </c>
      <c r="BJ34" s="78">
        <f>[8]Use_2023!BM201</f>
        <v>106.89971672905297</v>
      </c>
      <c r="BK34" s="78">
        <f>[8]Use_2023!BN201</f>
        <v>111.02449053372401</v>
      </c>
      <c r="BL34" s="78">
        <f>[8]Use_2023!BO201</f>
        <v>91.442623316902313</v>
      </c>
      <c r="BM34" s="78">
        <f>[8]Use_2023!BP201</f>
        <v>120.5884514003004</v>
      </c>
      <c r="BN34" s="78">
        <f>[8]Use_2023!BQ201</f>
        <v>0</v>
      </c>
      <c r="BO34" s="78">
        <f>[8]Use_2023!BR201</f>
        <v>0</v>
      </c>
      <c r="BP34" s="120">
        <f t="shared" si="0"/>
        <v>49753.008794861111</v>
      </c>
      <c r="BQ34" s="78">
        <f>[8]Use_2023!BT201</f>
        <v>40596.00874243096</v>
      </c>
      <c r="BR34" s="78">
        <f>[8]Use_2023!BU201</f>
        <v>248.3351466312325</v>
      </c>
      <c r="BS34" s="120">
        <f t="shared" si="1"/>
        <v>40844.343889062191</v>
      </c>
      <c r="BT34" s="78">
        <f>[8]Use_2023!BW201</f>
        <v>0</v>
      </c>
      <c r="BU34" s="78">
        <f>[8]Use_2023!BX201</f>
        <v>6.8707105059544374E-2</v>
      </c>
      <c r="BV34" s="120">
        <f t="shared" si="2"/>
        <v>6.8707105059544374E-2</v>
      </c>
      <c r="BW34" s="78">
        <f>[8]Use_2023!BZ201</f>
        <v>30013.41927102027</v>
      </c>
      <c r="BX34" s="120">
        <f t="shared" si="3"/>
        <v>70857.831867187517</v>
      </c>
      <c r="BY34" s="122">
        <f t="shared" si="4"/>
        <v>120610.84066204863</v>
      </c>
      <c r="BZ34" s="128"/>
      <c r="CB34" s="83"/>
    </row>
    <row r="35" spans="1:80" ht="14.25" customHeight="1">
      <c r="A35" s="31" t="s">
        <v>430</v>
      </c>
      <c r="B35" s="20" t="s">
        <v>344</v>
      </c>
      <c r="C35" s="101" t="s">
        <v>54</v>
      </c>
      <c r="D35" s="78">
        <f>[8]Use_2023!F202</f>
        <v>548.7661165139142</v>
      </c>
      <c r="E35" s="78">
        <f>[8]Use_2023!G202</f>
        <v>6.8498109546553165E-2</v>
      </c>
      <c r="F35" s="78">
        <f>[8]Use_2023!H202</f>
        <v>1.5485314953568408</v>
      </c>
      <c r="G35" s="78">
        <f>[8]Use_2023!I202</f>
        <v>17.627921492880873</v>
      </c>
      <c r="H35" s="78">
        <f>[8]Use_2023!J202</f>
        <v>4.7456126131692233</v>
      </c>
      <c r="I35" s="78">
        <f>[8]Use_2023!K202</f>
        <v>95.955494894172091</v>
      </c>
      <c r="J35" s="78">
        <f>[8]Use_2023!L202</f>
        <v>1.5351171563201491E-2</v>
      </c>
      <c r="K35" s="78">
        <f>[8]Use_2023!M202</f>
        <v>0.56125531312312193</v>
      </c>
      <c r="L35" s="78">
        <f>[8]Use_2023!N202</f>
        <v>1.3632607866068304E-2</v>
      </c>
      <c r="M35" s="78">
        <f>[8]Use_2023!O202</f>
        <v>0</v>
      </c>
      <c r="N35" s="78">
        <f>[8]Use_2023!P202</f>
        <v>0.18689680393849334</v>
      </c>
      <c r="O35" s="78">
        <f>[8]Use_2023!Q202</f>
        <v>0</v>
      </c>
      <c r="P35" s="78">
        <f>[8]Use_2023!R202</f>
        <v>0.1700594604359045</v>
      </c>
      <c r="Q35" s="78">
        <f>[8]Use_2023!S202</f>
        <v>15.628758991687178</v>
      </c>
      <c r="R35" s="78">
        <f>[8]Use_2023!T202</f>
        <v>0</v>
      </c>
      <c r="S35" s="78">
        <f>[8]Use_2023!U202</f>
        <v>12.586790662768824</v>
      </c>
      <c r="T35" s="78">
        <f>[8]Use_2023!V202</f>
        <v>0</v>
      </c>
      <c r="U35" s="78">
        <f>[8]Use_2023!W202</f>
        <v>0</v>
      </c>
      <c r="V35" s="78">
        <f>[8]Use_2023!X202</f>
        <v>7.8625444000383</v>
      </c>
      <c r="W35" s="78">
        <f>[8]Use_2023!Y202</f>
        <v>10.652665899721574</v>
      </c>
      <c r="X35" s="78">
        <f>[8]Use_2023!Z202</f>
        <v>0.31788303671857859</v>
      </c>
      <c r="Y35" s="78">
        <f>[8]Use_2023!AA202</f>
        <v>0.32536687865702318</v>
      </c>
      <c r="Z35" s="78">
        <f>[8]Use_2023!AB202</f>
        <v>5.836910166878055</v>
      </c>
      <c r="AA35" s="78">
        <f>[8]Use_2023!AC202</f>
        <v>0.90962703533039546</v>
      </c>
      <c r="AB35" s="78">
        <f>[8]Use_2023!AD202</f>
        <v>4514.88037772192</v>
      </c>
      <c r="AC35" s="78">
        <f>[8]Use_2023!AE202</f>
        <v>13.150649413188118</v>
      </c>
      <c r="AD35" s="78">
        <f>[8]Use_2023!AF202</f>
        <v>230.29968622084201</v>
      </c>
      <c r="AE35" s="78">
        <f>[8]Use_2023!AG202</f>
        <v>0.4776182906869913</v>
      </c>
      <c r="AF35" s="78">
        <f>[8]Use_2023!AH202</f>
        <v>49.43693757789864</v>
      </c>
      <c r="AG35" s="78">
        <f>[8]Use_2023!AI202</f>
        <v>8.3524619435619112</v>
      </c>
      <c r="AH35" s="78">
        <f>[8]Use_2023!AJ202</f>
        <v>95.99189267789788</v>
      </c>
      <c r="AI35" s="78">
        <f>[8]Use_2023!AK202</f>
        <v>0</v>
      </c>
      <c r="AJ35" s="78">
        <f>[8]Use_2023!AL202</f>
        <v>0</v>
      </c>
      <c r="AK35" s="78">
        <f>[8]Use_2023!AM202</f>
        <v>18.395589858850069</v>
      </c>
      <c r="AL35" s="78">
        <f>[8]Use_2023!AN202</f>
        <v>2.2770583565733307</v>
      </c>
      <c r="AM35" s="78">
        <f>[8]Use_2023!AO202</f>
        <v>186.234200607356</v>
      </c>
      <c r="AN35" s="78">
        <f>[8]Use_2023!AP202</f>
        <v>4.8766707434990501E-2</v>
      </c>
      <c r="AO35" s="78">
        <f>[8]Use_2023!AQ202</f>
        <v>47.248012291923558</v>
      </c>
      <c r="AP35" s="78">
        <f>[8]Use_2023!AR202</f>
        <v>0.28901857040012002</v>
      </c>
      <c r="AQ35" s="78">
        <f>[8]Use_2023!AS202</f>
        <v>0.77803630735304685</v>
      </c>
      <c r="AR35" s="78">
        <f>[8]Use_2023!AT202</f>
        <v>16.32003078126003</v>
      </c>
      <c r="AS35" s="78">
        <f>[8]Use_2023!AU202</f>
        <v>54.840896187363441</v>
      </c>
      <c r="AT35" s="78">
        <f>[8]Use_2023!AV202</f>
        <v>0.52584542723971073</v>
      </c>
      <c r="AU35" s="78">
        <f>[8]Use_2023!AW202+[8]Use_2023!AX202</f>
        <v>37.985112522016273</v>
      </c>
      <c r="AV35" s="78">
        <f>[8]Use_2023!AY202</f>
        <v>37.375849892465354</v>
      </c>
      <c r="AW35" s="78">
        <f>[8]Use_2023!AZ202</f>
        <v>18.400641033588212</v>
      </c>
      <c r="AX35" s="78">
        <f>[8]Use_2023!BA202</f>
        <v>0.75177269937477498</v>
      </c>
      <c r="AY35" s="78">
        <f>[8]Use_2023!BB202</f>
        <v>22.802570099154803</v>
      </c>
      <c r="AZ35" s="78">
        <f>[8]Use_2023!BC202</f>
        <v>1.7922600733620984</v>
      </c>
      <c r="BA35" s="78">
        <f>[8]Use_2023!BD202</f>
        <v>0.26482479584420576</v>
      </c>
      <c r="BB35" s="78">
        <f>[8]Use_2023!BE202</f>
        <v>0</v>
      </c>
      <c r="BC35" s="78">
        <f>[8]Use_2023!BF202</f>
        <v>75.724063623547067</v>
      </c>
      <c r="BD35" s="78">
        <f>[8]Use_2023!BG202</f>
        <v>8.6262008987546626</v>
      </c>
      <c r="BE35" s="78">
        <f>[8]Use_2023!BH202</f>
        <v>466.09809646394052</v>
      </c>
      <c r="BF35" s="78">
        <f>[8]Use_2023!BI202</f>
        <v>96.594919915784018</v>
      </c>
      <c r="BG35" s="78">
        <f>[8]Use_2023!BJ202</f>
        <v>675.07923174231314</v>
      </c>
      <c r="BH35" s="78">
        <f>[8]Use_2023!BK202</f>
        <v>13.012451224140701</v>
      </c>
      <c r="BI35" s="78">
        <f>[8]Use_2023!BL202</f>
        <v>152.21894654895391</v>
      </c>
      <c r="BJ35" s="78">
        <f>[8]Use_2023!BM202</f>
        <v>16.209129663255013</v>
      </c>
      <c r="BK35" s="78">
        <f>[8]Use_2023!BN202</f>
        <v>14.673852436748572</v>
      </c>
      <c r="BL35" s="78">
        <f>[8]Use_2023!BO202</f>
        <v>0.14015544307267402</v>
      </c>
      <c r="BM35" s="78">
        <f>[8]Use_2023!BP202</f>
        <v>13.824120405387365</v>
      </c>
      <c r="BN35" s="78">
        <f>[8]Use_2023!BQ202</f>
        <v>0</v>
      </c>
      <c r="BO35" s="78">
        <f>[8]Use_2023!BR202</f>
        <v>0</v>
      </c>
      <c r="BP35" s="120">
        <f t="shared" si="0"/>
        <v>7614.9011959712216</v>
      </c>
      <c r="BQ35" s="78">
        <f>[8]Use_2023!BT202</f>
        <v>4908.3965728322373</v>
      </c>
      <c r="BR35" s="78">
        <f>[8]Use_2023!BU202</f>
        <v>3703.4593622580828</v>
      </c>
      <c r="BS35" s="120">
        <f t="shared" si="1"/>
        <v>8611.8559350903197</v>
      </c>
      <c r="BT35" s="78">
        <f>[8]Use_2023!BW202</f>
        <v>0</v>
      </c>
      <c r="BU35" s="78">
        <f>[8]Use_2023!BX202</f>
        <v>0</v>
      </c>
      <c r="BV35" s="120">
        <f t="shared" si="2"/>
        <v>0</v>
      </c>
      <c r="BW35" s="78">
        <f>[8]Use_2023!BZ202</f>
        <v>0</v>
      </c>
      <c r="BX35" s="120">
        <f t="shared" si="3"/>
        <v>8611.8559350903197</v>
      </c>
      <c r="BY35" s="122">
        <f t="shared" si="4"/>
        <v>16226.757131061542</v>
      </c>
      <c r="BZ35" s="128"/>
      <c r="CB35" s="83"/>
    </row>
    <row r="36" spans="1:80" ht="14.25" customHeight="1">
      <c r="A36" s="31" t="s">
        <v>431</v>
      </c>
      <c r="B36" s="20" t="s">
        <v>365</v>
      </c>
      <c r="C36" s="101" t="s">
        <v>55</v>
      </c>
      <c r="D36" s="78">
        <f>[8]Use_2023!F203</f>
        <v>0.34252400527729837</v>
      </c>
      <c r="E36" s="78">
        <f>[8]Use_2023!G203</f>
        <v>3.3108147295520351E-3</v>
      </c>
      <c r="F36" s="78">
        <f>[8]Use_2023!H203</f>
        <v>1.5959560012907077E-3</v>
      </c>
      <c r="G36" s="78">
        <f>[8]Use_2023!I203</f>
        <v>260.83489663321029</v>
      </c>
      <c r="H36" s="78">
        <f>[8]Use_2023!J203</f>
        <v>29.819891982974568</v>
      </c>
      <c r="I36" s="78">
        <f>[8]Use_2023!K203</f>
        <v>430.60334740962531</v>
      </c>
      <c r="J36" s="78">
        <f>[8]Use_2023!L203</f>
        <v>0.29240221619111895</v>
      </c>
      <c r="K36" s="78">
        <f>[8]Use_2023!M203</f>
        <v>2629.8915703072116</v>
      </c>
      <c r="L36" s="78">
        <f>[8]Use_2023!N203</f>
        <v>6.8142970942336968E-3</v>
      </c>
      <c r="M36" s="78">
        <f>[8]Use_2023!O203</f>
        <v>56.265859801673194</v>
      </c>
      <c r="N36" s="78">
        <f>[8]Use_2023!P203</f>
        <v>165.88548865000345</v>
      </c>
      <c r="O36" s="78">
        <f>[8]Use_2023!Q203</f>
        <v>2.7500686511877869E-3</v>
      </c>
      <c r="P36" s="78">
        <f>[8]Use_2023!R203</f>
        <v>18.873795473902401</v>
      </c>
      <c r="Q36" s="78">
        <f>[8]Use_2023!S203</f>
        <v>117.40251332311296</v>
      </c>
      <c r="R36" s="78">
        <f>[8]Use_2023!T203</f>
        <v>251.42586758518914</v>
      </c>
      <c r="S36" s="78">
        <f>[8]Use_2023!U203</f>
        <v>1.7572809021017666</v>
      </c>
      <c r="T36" s="78">
        <f>[8]Use_2023!V203</f>
        <v>9.1869984683959544E-4</v>
      </c>
      <c r="U36" s="78">
        <f>[8]Use_2023!W203</f>
        <v>7.8476829531243231E-4</v>
      </c>
      <c r="V36" s="78">
        <f>[8]Use_2023!X203</f>
        <v>0.38515388031383485</v>
      </c>
      <c r="W36" s="78">
        <f>[8]Use_2023!Y203</f>
        <v>5.6303519772871189E-3</v>
      </c>
      <c r="X36" s="78">
        <f>[8]Use_2023!Z203</f>
        <v>3.3277810222012106E-3</v>
      </c>
      <c r="Y36" s="78">
        <f>[8]Use_2023!AA203</f>
        <v>3.2889914006934995</v>
      </c>
      <c r="Z36" s="78">
        <f>[8]Use_2023!AB203</f>
        <v>9.3999046709158289</v>
      </c>
      <c r="AA36" s="78">
        <f>[8]Use_2023!AC203</f>
        <v>233.06562394678087</v>
      </c>
      <c r="AB36" s="78">
        <f>[8]Use_2023!AD203</f>
        <v>1617.1522385045753</v>
      </c>
      <c r="AC36" s="78">
        <f>[8]Use_2023!AE203</f>
        <v>2291.4275677408828</v>
      </c>
      <c r="AD36" s="78">
        <f>[8]Use_2023!AF203</f>
        <v>347.38734140567465</v>
      </c>
      <c r="AE36" s="78">
        <f>[8]Use_2023!AG203</f>
        <v>18.073748239255206</v>
      </c>
      <c r="AF36" s="78">
        <f>[8]Use_2023!AH203</f>
        <v>352.71958579317544</v>
      </c>
      <c r="AG36" s="78">
        <f>[8]Use_2023!AI203</f>
        <v>6.5952586286404467</v>
      </c>
      <c r="AH36" s="78">
        <f>[8]Use_2023!AJ203</f>
        <v>0.85357290512645556</v>
      </c>
      <c r="AI36" s="78">
        <f>[8]Use_2023!AK203</f>
        <v>2.2391443833290017E-2</v>
      </c>
      <c r="AJ36" s="78">
        <f>[8]Use_2023!AL203</f>
        <v>2.2179964769564772E-4</v>
      </c>
      <c r="AK36" s="78">
        <f>[8]Use_2023!AM203</f>
        <v>0.47344993256134926</v>
      </c>
      <c r="AL36" s="78">
        <f>[8]Use_2023!AN203</f>
        <v>24.150419035500569</v>
      </c>
      <c r="AM36" s="78">
        <f>[8]Use_2023!AO203</f>
        <v>164.56288601790098</v>
      </c>
      <c r="AN36" s="78">
        <f>[8]Use_2023!AP203</f>
        <v>1.0434713474378514</v>
      </c>
      <c r="AO36" s="78">
        <f>[8]Use_2023!AQ203</f>
        <v>0.20511041689412693</v>
      </c>
      <c r="AP36" s="78">
        <f>[8]Use_2023!AR203</f>
        <v>57.144806189067886</v>
      </c>
      <c r="AQ36" s="78">
        <f>[8]Use_2023!AS203</f>
        <v>14.055852592537603</v>
      </c>
      <c r="AR36" s="78">
        <f>[8]Use_2023!AT203</f>
        <v>0.52996015664481944</v>
      </c>
      <c r="AS36" s="78">
        <f>[8]Use_2023!AU203</f>
        <v>0.11976935663903246</v>
      </c>
      <c r="AT36" s="78">
        <f>[8]Use_2023!AV203</f>
        <v>1.1505137286313256E-3</v>
      </c>
      <c r="AU36" s="78">
        <f>[8]Use_2023!AW203+[8]Use_2023!AX203</f>
        <v>3.4645161417130419</v>
      </c>
      <c r="AV36" s="78">
        <f>[8]Use_2023!AY203</f>
        <v>1.2145791051195347</v>
      </c>
      <c r="AW36" s="78">
        <f>[8]Use_2023!AZ203</f>
        <v>1.3643106650769099</v>
      </c>
      <c r="AX36" s="78">
        <f>[8]Use_2023!BA203</f>
        <v>1.0896125131064564E-3</v>
      </c>
      <c r="AY36" s="78">
        <f>[8]Use_2023!BB203</f>
        <v>0.46528269836091646</v>
      </c>
      <c r="AZ36" s="78">
        <f>[8]Use_2023!BC203</f>
        <v>0.1837832856343426</v>
      </c>
      <c r="BA36" s="78">
        <f>[8]Use_2023!BD203</f>
        <v>7.0283342966984599E-3</v>
      </c>
      <c r="BB36" s="78">
        <f>[8]Use_2023!BE203</f>
        <v>0.95795447185165972</v>
      </c>
      <c r="BC36" s="78">
        <f>[8]Use_2023!BF203</f>
        <v>0.94361126733781486</v>
      </c>
      <c r="BD36" s="78">
        <f>[8]Use_2023!BG203</f>
        <v>193.90104559924055</v>
      </c>
      <c r="BE36" s="78">
        <f>[8]Use_2023!BH203</f>
        <v>0</v>
      </c>
      <c r="BF36" s="78">
        <f>[8]Use_2023!BI203</f>
        <v>4.504446608723265E-3</v>
      </c>
      <c r="BG36" s="78">
        <f>[8]Use_2023!BJ203</f>
        <v>2.0346487288477753</v>
      </c>
      <c r="BH36" s="78">
        <f>[8]Use_2023!BK203</f>
        <v>7.1707709728433466E-4</v>
      </c>
      <c r="BI36" s="78">
        <f>[8]Use_2023!BL203</f>
        <v>0.11091089424533565</v>
      </c>
      <c r="BJ36" s="78">
        <f>[8]Use_2023!BM203</f>
        <v>1.9697277741279003E-3</v>
      </c>
      <c r="BK36" s="78">
        <f>[8]Use_2023!BN203</f>
        <v>0.86366766676390039</v>
      </c>
      <c r="BL36" s="78">
        <f>[8]Use_2023!BO203</f>
        <v>4.2731932208200476</v>
      </c>
      <c r="BM36" s="78">
        <f>[8]Use_2023!BP203</f>
        <v>1.9058870941772155E-2</v>
      </c>
      <c r="BN36" s="78">
        <f>[8]Use_2023!BQ203</f>
        <v>0</v>
      </c>
      <c r="BO36" s="78">
        <f>[8]Use_2023!BR203</f>
        <v>0</v>
      </c>
      <c r="BP36" s="120">
        <f t="shared" si="0"/>
        <v>9315.8909187607624</v>
      </c>
      <c r="BQ36" s="78">
        <f>[8]Use_2023!BT203</f>
        <v>8551.1066051639737</v>
      </c>
      <c r="BR36" s="78">
        <f>[8]Use_2023!BU203</f>
        <v>2644.3565740065901</v>
      </c>
      <c r="BS36" s="120">
        <f t="shared" si="1"/>
        <v>11195.463179170563</v>
      </c>
      <c r="BT36" s="78">
        <f>[8]Use_2023!BW203</f>
        <v>0</v>
      </c>
      <c r="BU36" s="78">
        <f>[8]Use_2023!BX203</f>
        <v>-96.964990898622403</v>
      </c>
      <c r="BV36" s="120">
        <f t="shared" si="2"/>
        <v>-96.964990898622403</v>
      </c>
      <c r="BW36" s="78">
        <f>[8]Use_2023!BZ203</f>
        <v>5292.6491080875949</v>
      </c>
      <c r="BX36" s="120">
        <f t="shared" si="3"/>
        <v>16391.147296359537</v>
      </c>
      <c r="BY36" s="122">
        <f t="shared" si="4"/>
        <v>25707.038215120301</v>
      </c>
      <c r="BZ36" s="128"/>
      <c r="CB36" s="83"/>
    </row>
    <row r="37" spans="1:80" ht="14.25" customHeight="1">
      <c r="A37" s="31" t="s">
        <v>432</v>
      </c>
      <c r="B37" s="20" t="s">
        <v>366</v>
      </c>
      <c r="C37" s="101" t="s">
        <v>56</v>
      </c>
      <c r="D37" s="78">
        <f>[8]Use_2023!F204</f>
        <v>67.077728778307716</v>
      </c>
      <c r="E37" s="78">
        <f>[8]Use_2023!G204</f>
        <v>15.523914620613168</v>
      </c>
      <c r="F37" s="78">
        <f>[8]Use_2023!H204</f>
        <v>2.4723290549896824E-2</v>
      </c>
      <c r="G37" s="78">
        <f>[8]Use_2023!I204</f>
        <v>31.414519167528912</v>
      </c>
      <c r="H37" s="78">
        <f>[8]Use_2023!J204</f>
        <v>12.262526210077263</v>
      </c>
      <c r="I37" s="78">
        <f>[8]Use_2023!K204</f>
        <v>567.08643466953004</v>
      </c>
      <c r="J37" s="78">
        <f>[8]Use_2023!L204</f>
        <v>8.9911975456971483E-3</v>
      </c>
      <c r="K37" s="78">
        <f>[8]Use_2023!M204</f>
        <v>18.618892853718567</v>
      </c>
      <c r="L37" s="78">
        <f>[8]Use_2023!N204</f>
        <v>0.89384828524385784</v>
      </c>
      <c r="M37" s="78">
        <f>[8]Use_2023!O204</f>
        <v>0</v>
      </c>
      <c r="N37" s="78">
        <f>[8]Use_2023!P204</f>
        <v>0.96518873031201879</v>
      </c>
      <c r="O37" s="78">
        <f>[8]Use_2023!Q204</f>
        <v>0</v>
      </c>
      <c r="P37" s="78">
        <f>[8]Use_2023!R204</f>
        <v>1.1241194379547153</v>
      </c>
      <c r="Q37" s="78">
        <f>[8]Use_2023!S204</f>
        <v>1084.4355291814222</v>
      </c>
      <c r="R37" s="78">
        <f>[8]Use_2023!T204</f>
        <v>3152.2138702327561</v>
      </c>
      <c r="S37" s="78">
        <f>[8]Use_2023!U204</f>
        <v>496.38648319336005</v>
      </c>
      <c r="T37" s="78">
        <f>[8]Use_2023!V204</f>
        <v>2.9543517829799484</v>
      </c>
      <c r="U37" s="78">
        <f>[8]Use_2023!W204</f>
        <v>433.17356488765995</v>
      </c>
      <c r="V37" s="78">
        <f>[8]Use_2023!X204</f>
        <v>60.240304901934891</v>
      </c>
      <c r="W37" s="78">
        <f>[8]Use_2023!Y204</f>
        <v>81.617346210876619</v>
      </c>
      <c r="X37" s="78">
        <f>[8]Use_2023!Z204</f>
        <v>2.4354974355907304</v>
      </c>
      <c r="Y37" s="78">
        <f>[8]Use_2023!AA204</f>
        <v>7.2409693936442379</v>
      </c>
      <c r="Z37" s="78">
        <f>[8]Use_2023!AB204</f>
        <v>1.9358598351583531</v>
      </c>
      <c r="AA37" s="78">
        <f>[8]Use_2023!AC204</f>
        <v>6.6871514979868465</v>
      </c>
      <c r="AB37" s="78">
        <f>[8]Use_2023!AD204</f>
        <v>0</v>
      </c>
      <c r="AC37" s="78">
        <f>[8]Use_2023!AE204</f>
        <v>288.30183808319106</v>
      </c>
      <c r="AD37" s="78">
        <f>[8]Use_2023!AF204</f>
        <v>23883.859427134536</v>
      </c>
      <c r="AE37" s="78">
        <f>[8]Use_2023!AG204</f>
        <v>37.176508428336476</v>
      </c>
      <c r="AF37" s="78">
        <f>[8]Use_2023!AH204</f>
        <v>553.1659017905431</v>
      </c>
      <c r="AG37" s="78">
        <f>[8]Use_2023!AI204</f>
        <v>22.132852703388757</v>
      </c>
      <c r="AH37" s="78">
        <f>[8]Use_2023!AJ204</f>
        <v>87.703316394113074</v>
      </c>
      <c r="AI37" s="78">
        <f>[8]Use_2023!AK204</f>
        <v>0</v>
      </c>
      <c r="AJ37" s="78">
        <f>[8]Use_2023!AL204</f>
        <v>2.116456766005366E-2</v>
      </c>
      <c r="AK37" s="78">
        <f>[8]Use_2023!AM204</f>
        <v>655.82799427635462</v>
      </c>
      <c r="AL37" s="78">
        <f>[8]Use_2023!AN204</f>
        <v>32.426479355214752</v>
      </c>
      <c r="AM37" s="78">
        <f>[8]Use_2023!AO204</f>
        <v>256.64173627090395</v>
      </c>
      <c r="AN37" s="78">
        <f>[8]Use_2023!AP204</f>
        <v>0.56104332727037809</v>
      </c>
      <c r="AO37" s="78">
        <f>[8]Use_2023!AQ204</f>
        <v>16.945956330897705</v>
      </c>
      <c r="AP37" s="78">
        <f>[8]Use_2023!AR204</f>
        <v>256.30588273030196</v>
      </c>
      <c r="AQ37" s="78">
        <f>[8]Use_2023!AS204</f>
        <v>241.84751959977928</v>
      </c>
      <c r="AR37" s="78">
        <f>[8]Use_2023!AT204</f>
        <v>1.3861674538677817</v>
      </c>
      <c r="AS37" s="78">
        <f>[8]Use_2023!AU204</f>
        <v>0.38389719844904663</v>
      </c>
      <c r="AT37" s="78">
        <f>[8]Use_2023!AV204</f>
        <v>3.6842286097925172E-3</v>
      </c>
      <c r="AU37" s="78">
        <f>[8]Use_2023!AW204+[8]Use_2023!AX204</f>
        <v>7498.1580250951038</v>
      </c>
      <c r="AV37" s="78">
        <f>[8]Use_2023!AY204</f>
        <v>149.40519144887978</v>
      </c>
      <c r="AW37" s="78">
        <f>[8]Use_2023!AZ204</f>
        <v>68.560096406994163</v>
      </c>
      <c r="AX37" s="78">
        <f>[8]Use_2023!BA204</f>
        <v>4.9885520031476975</v>
      </c>
      <c r="AY37" s="78">
        <f>[8]Use_2023!BB204</f>
        <v>293.39188746140906</v>
      </c>
      <c r="AZ37" s="78">
        <f>[8]Use_2023!BC204</f>
        <v>3.1432972580945959</v>
      </c>
      <c r="BA37" s="78">
        <f>[8]Use_2023!BD204</f>
        <v>1.6945579763386209</v>
      </c>
      <c r="BB37" s="78">
        <f>[8]Use_2023!BE204</f>
        <v>0</v>
      </c>
      <c r="BC37" s="78">
        <f>[8]Use_2023!BF204</f>
        <v>2630.3390616923352</v>
      </c>
      <c r="BD37" s="78">
        <f>[8]Use_2023!BG204</f>
        <v>88.07367262801813</v>
      </c>
      <c r="BE37" s="78">
        <f>[8]Use_2023!BH204</f>
        <v>2848.3572474530824</v>
      </c>
      <c r="BF37" s="78">
        <f>[8]Use_2023!BI204</f>
        <v>97.664715591429058</v>
      </c>
      <c r="BG37" s="78">
        <f>[8]Use_2023!BJ204</f>
        <v>501.24137732669459</v>
      </c>
      <c r="BH37" s="78">
        <f>[8]Use_2023!BK204</f>
        <v>17.542044746150459</v>
      </c>
      <c r="BI37" s="78">
        <f>[8]Use_2023!BL204</f>
        <v>55.225214038195382</v>
      </c>
      <c r="BJ37" s="78">
        <f>[8]Use_2023!BM204</f>
        <v>8.4433726805975517</v>
      </c>
      <c r="BK37" s="78">
        <f>[8]Use_2023!BN204</f>
        <v>9.2045440517619674</v>
      </c>
      <c r="BL37" s="78">
        <f>[8]Use_2023!BO204</f>
        <v>15.28986274962211</v>
      </c>
      <c r="BM37" s="78">
        <f>[8]Use_2023!BP204</f>
        <v>28.492585908002692</v>
      </c>
      <c r="BN37" s="78">
        <f>[8]Use_2023!BQ204</f>
        <v>0</v>
      </c>
      <c r="BO37" s="78">
        <f>[8]Use_2023!BR204</f>
        <v>0</v>
      </c>
      <c r="BP37" s="120">
        <f t="shared" si="0"/>
        <v>46698.228492184033</v>
      </c>
      <c r="BQ37" s="78">
        <f>[8]Use_2023!BT204</f>
        <v>22091.927202480754</v>
      </c>
      <c r="BR37" s="78">
        <f>[8]Use_2023!BU204</f>
        <v>6414.6182162901023</v>
      </c>
      <c r="BS37" s="120">
        <f t="shared" si="1"/>
        <v>28506.545418770856</v>
      </c>
      <c r="BT37" s="78">
        <f>[8]Use_2023!BW204</f>
        <v>418954.80617634498</v>
      </c>
      <c r="BU37" s="78">
        <f>[8]Use_2023!BX204</f>
        <v>0</v>
      </c>
      <c r="BV37" s="120">
        <f t="shared" si="2"/>
        <v>418954.80617634498</v>
      </c>
      <c r="BW37" s="78">
        <f>[8]Use_2023!BZ204</f>
        <v>2635.5765883995209</v>
      </c>
      <c r="BX37" s="120">
        <f t="shared" si="3"/>
        <v>450096.92818351538</v>
      </c>
      <c r="BY37" s="122">
        <f t="shared" si="4"/>
        <v>496795.1566756994</v>
      </c>
      <c r="BZ37" s="128"/>
      <c r="CB37" s="83"/>
    </row>
    <row r="38" spans="1:80" ht="14.25" customHeight="1">
      <c r="A38" s="31" t="s">
        <v>433</v>
      </c>
      <c r="B38" s="20" t="s">
        <v>345</v>
      </c>
      <c r="C38" s="101" t="s">
        <v>57</v>
      </c>
      <c r="D38" s="78">
        <f>[8]Use_2023!F205</f>
        <v>130.65595438099868</v>
      </c>
      <c r="E38" s="78">
        <f>[8]Use_2023!G205</f>
        <v>0.5802989424661541</v>
      </c>
      <c r="F38" s="78">
        <f>[8]Use_2023!H205</f>
        <v>0</v>
      </c>
      <c r="G38" s="78">
        <f>[8]Use_2023!I205</f>
        <v>141.20697654193808</v>
      </c>
      <c r="H38" s="78">
        <f>[8]Use_2023!J205</f>
        <v>26.0051988293114</v>
      </c>
      <c r="I38" s="78">
        <f>[8]Use_2023!K205</f>
        <v>1880.4688813521998</v>
      </c>
      <c r="J38" s="78">
        <f>[8]Use_2023!L205</f>
        <v>2.7974959577906269E-2</v>
      </c>
      <c r="K38" s="78">
        <f>[8]Use_2023!M205</f>
        <v>183.77991144819433</v>
      </c>
      <c r="L38" s="78">
        <f>[8]Use_2023!N205</f>
        <v>1.9211623295838269</v>
      </c>
      <c r="M38" s="78">
        <f>[8]Use_2023!O205</f>
        <v>0</v>
      </c>
      <c r="N38" s="78">
        <f>[8]Use_2023!P205</f>
        <v>0.55199186042047288</v>
      </c>
      <c r="O38" s="78">
        <f>[8]Use_2023!Q205</f>
        <v>0</v>
      </c>
      <c r="P38" s="78">
        <f>[8]Use_2023!R205</f>
        <v>12.704407673894066</v>
      </c>
      <c r="Q38" s="78">
        <f>[8]Use_2023!S205</f>
        <v>66.505801329123884</v>
      </c>
      <c r="R38" s="78">
        <f>[8]Use_2023!T205</f>
        <v>0.29847850099549128</v>
      </c>
      <c r="S38" s="78">
        <f>[8]Use_2023!U205</f>
        <v>1112.8536009240099</v>
      </c>
      <c r="T38" s="78">
        <f>[8]Use_2023!V205</f>
        <v>0.59972226526123462</v>
      </c>
      <c r="U38" s="78">
        <f>[8]Use_2023!W205</f>
        <v>91.194679905771793</v>
      </c>
      <c r="V38" s="78">
        <f>[8]Use_2023!X205</f>
        <v>0</v>
      </c>
      <c r="W38" s="78">
        <f>[8]Use_2023!Y205</f>
        <v>0</v>
      </c>
      <c r="X38" s="78">
        <f>[8]Use_2023!Z205</f>
        <v>0</v>
      </c>
      <c r="Y38" s="78">
        <f>[8]Use_2023!AA205</f>
        <v>70.786733292487099</v>
      </c>
      <c r="Z38" s="78">
        <f>[8]Use_2023!AB205</f>
        <v>572.51900504600246</v>
      </c>
      <c r="AA38" s="78">
        <f>[8]Use_2023!AC205</f>
        <v>9.4050805011067151</v>
      </c>
      <c r="AB38" s="78">
        <f>[8]Use_2023!AD205</f>
        <v>0</v>
      </c>
      <c r="AC38" s="78">
        <f>[8]Use_2023!AE205</f>
        <v>34.660709123271779</v>
      </c>
      <c r="AD38" s="78">
        <f>[8]Use_2023!AF205</f>
        <v>342.73048148846823</v>
      </c>
      <c r="AE38" s="78">
        <f>[8]Use_2023!AG205</f>
        <v>386.35327885051419</v>
      </c>
      <c r="AF38" s="78">
        <f>[8]Use_2023!AH205</f>
        <v>3553.0562307567225</v>
      </c>
      <c r="AG38" s="78">
        <f>[8]Use_2023!AI205</f>
        <v>177.94989266134252</v>
      </c>
      <c r="AH38" s="78">
        <f>[8]Use_2023!AJ205</f>
        <v>25.677166469307245</v>
      </c>
      <c r="AI38" s="78">
        <f>[8]Use_2023!AK205</f>
        <v>1.0405806089410474</v>
      </c>
      <c r="AJ38" s="78">
        <f>[8]Use_2023!AL205</f>
        <v>684.56553381594722</v>
      </c>
      <c r="AK38" s="78">
        <f>[8]Use_2023!AM205</f>
        <v>624.6764547022558</v>
      </c>
      <c r="AL38" s="78">
        <f>[8]Use_2023!AN205</f>
        <v>20.090781779705527</v>
      </c>
      <c r="AM38" s="78">
        <f>[8]Use_2023!AO205</f>
        <v>38.786254077648898</v>
      </c>
      <c r="AN38" s="78">
        <f>[8]Use_2023!AP205</f>
        <v>4.1872282361451774</v>
      </c>
      <c r="AO38" s="78">
        <f>[8]Use_2023!AQ205</f>
        <v>4.2091321369851289E-2</v>
      </c>
      <c r="AP38" s="78">
        <f>[8]Use_2023!AR205</f>
        <v>528.59109280084886</v>
      </c>
      <c r="AQ38" s="78">
        <f>[8]Use_2023!AS205</f>
        <v>0.71459951874076177</v>
      </c>
      <c r="AR38" s="78">
        <f>[8]Use_2023!AT205</f>
        <v>38.351157646088232</v>
      </c>
      <c r="AS38" s="78">
        <f>[8]Use_2023!AU205</f>
        <v>37.476868659210844</v>
      </c>
      <c r="AT38" s="78">
        <f>[8]Use_2023!AV205</f>
        <v>0.35934817430702998</v>
      </c>
      <c r="AU38" s="78">
        <f>[8]Use_2023!AW205+[8]Use_2023!AX205</f>
        <v>22.532186152866277</v>
      </c>
      <c r="AV38" s="78">
        <f>[8]Use_2023!AY205</f>
        <v>4659.389105842135</v>
      </c>
      <c r="AW38" s="78">
        <f>[8]Use_2023!AZ205</f>
        <v>248.6828309168996</v>
      </c>
      <c r="AX38" s="78">
        <f>[8]Use_2023!BA205</f>
        <v>2.7135323857283618E-2</v>
      </c>
      <c r="AY38" s="78">
        <f>[8]Use_2023!BB205</f>
        <v>38.250156309244673</v>
      </c>
      <c r="AZ38" s="78">
        <f>[8]Use_2023!BC205</f>
        <v>2.8075539669440395</v>
      </c>
      <c r="BA38" s="78">
        <f>[8]Use_2023!BD205</f>
        <v>47.676002540603172</v>
      </c>
      <c r="BB38" s="78">
        <f>[8]Use_2023!BE205</f>
        <v>17.194281197472169</v>
      </c>
      <c r="BC38" s="78">
        <f>[8]Use_2023!BF205</f>
        <v>4110.4290819148155</v>
      </c>
      <c r="BD38" s="78">
        <f>[8]Use_2023!BG205</f>
        <v>113.43893714569251</v>
      </c>
      <c r="BE38" s="78">
        <f>[8]Use_2023!BH205</f>
        <v>0</v>
      </c>
      <c r="BF38" s="78">
        <f>[8]Use_2023!BI205</f>
        <v>4.341984502725226</v>
      </c>
      <c r="BG38" s="78">
        <f>[8]Use_2023!BJ205</f>
        <v>89.820411368774046</v>
      </c>
      <c r="BH38" s="78">
        <f>[8]Use_2023!BK205</f>
        <v>2.4042061054680355</v>
      </c>
      <c r="BI38" s="78">
        <f>[8]Use_2023!BL205</f>
        <v>49.290161318985483</v>
      </c>
      <c r="BJ38" s="78">
        <f>[8]Use_2023!BM205</f>
        <v>0.80178660394047108</v>
      </c>
      <c r="BK38" s="78">
        <f>[8]Use_2023!BN205</f>
        <v>0.85602812368210035</v>
      </c>
      <c r="BL38" s="78">
        <f>[8]Use_2023!BO205</f>
        <v>4.9497335416292523E-3</v>
      </c>
      <c r="BM38" s="78">
        <f>[8]Use_2023!BP205</f>
        <v>120.13704479977639</v>
      </c>
      <c r="BN38" s="78">
        <f>[8]Use_2023!BQ205</f>
        <v>0</v>
      </c>
      <c r="BO38" s="78">
        <f>[8]Use_2023!BR205</f>
        <v>0</v>
      </c>
      <c r="BP38" s="120">
        <f t="shared" si="0"/>
        <v>20329.459454641605</v>
      </c>
      <c r="BQ38" s="78">
        <f>[8]Use_2023!BT205</f>
        <v>11361.89508747541</v>
      </c>
      <c r="BR38" s="78">
        <f>[8]Use_2023!BU205</f>
        <v>0</v>
      </c>
      <c r="BS38" s="120">
        <f t="shared" si="1"/>
        <v>11361.89508747541</v>
      </c>
      <c r="BT38" s="78">
        <f>[8]Use_2023!BW205</f>
        <v>0</v>
      </c>
      <c r="BU38" s="78">
        <f>[8]Use_2023!BX205</f>
        <v>0</v>
      </c>
      <c r="BV38" s="120">
        <f t="shared" si="2"/>
        <v>0</v>
      </c>
      <c r="BW38" s="78">
        <f>[8]Use_2023!BZ205</f>
        <v>462.13261272319079</v>
      </c>
      <c r="BX38" s="120">
        <f t="shared" si="3"/>
        <v>11824.027700198601</v>
      </c>
      <c r="BY38" s="122">
        <f t="shared" si="4"/>
        <v>32153.487154840208</v>
      </c>
      <c r="BZ38" s="128"/>
      <c r="CB38" s="83"/>
    </row>
    <row r="39" spans="1:80" ht="14.25" customHeight="1">
      <c r="A39" s="31" t="s">
        <v>434</v>
      </c>
      <c r="B39" s="20" t="s">
        <v>367</v>
      </c>
      <c r="C39" s="101" t="s">
        <v>58</v>
      </c>
      <c r="D39" s="78">
        <f>[8]Use_2023!F206</f>
        <v>0</v>
      </c>
      <c r="E39" s="78">
        <f>[8]Use_2023!G206</f>
        <v>0</v>
      </c>
      <c r="F39" s="78">
        <f>[8]Use_2023!H206</f>
        <v>0</v>
      </c>
      <c r="G39" s="78">
        <f>[8]Use_2023!I206</f>
        <v>98.286450912832251</v>
      </c>
      <c r="H39" s="78">
        <f>[8]Use_2023!J206</f>
        <v>1.387406833749248</v>
      </c>
      <c r="I39" s="78">
        <f>[8]Use_2023!K206</f>
        <v>180.18024716982282</v>
      </c>
      <c r="J39" s="78">
        <f>[8]Use_2023!L206</f>
        <v>1.5459113037419687E-3</v>
      </c>
      <c r="K39" s="78">
        <f>[8]Use_2023!M206</f>
        <v>0.37045674112674604</v>
      </c>
      <c r="L39" s="78">
        <f>[8]Use_2023!N206</f>
        <v>0.89930411648949593</v>
      </c>
      <c r="M39" s="78">
        <f>[8]Use_2023!O206</f>
        <v>0</v>
      </c>
      <c r="N39" s="78">
        <f>[8]Use_2023!P206</f>
        <v>2.5335612887785911E-2</v>
      </c>
      <c r="O39" s="78">
        <f>[8]Use_2023!Q206</f>
        <v>0</v>
      </c>
      <c r="P39" s="78">
        <f>[8]Use_2023!R206</f>
        <v>9.5323765828768448E-2</v>
      </c>
      <c r="Q39" s="78">
        <f>[8]Use_2023!S206</f>
        <v>0.61485222173335952</v>
      </c>
      <c r="R39" s="78">
        <f>[8]Use_2023!T206</f>
        <v>0</v>
      </c>
      <c r="S39" s="78">
        <f>[8]Use_2023!U206</f>
        <v>387.3504527079682</v>
      </c>
      <c r="T39" s="78">
        <f>[8]Use_2023!V206</f>
        <v>0</v>
      </c>
      <c r="U39" s="78">
        <f>[8]Use_2023!W206</f>
        <v>0</v>
      </c>
      <c r="V39" s="78">
        <f>[8]Use_2023!X206</f>
        <v>0</v>
      </c>
      <c r="W39" s="78">
        <f>[8]Use_2023!Y206</f>
        <v>0</v>
      </c>
      <c r="X39" s="78">
        <f>[8]Use_2023!Z206</f>
        <v>0</v>
      </c>
      <c r="Y39" s="78">
        <f>[8]Use_2023!AA206</f>
        <v>4.0634735577063488</v>
      </c>
      <c r="Z39" s="78">
        <f>[8]Use_2023!AB206</f>
        <v>3.3314617903354513</v>
      </c>
      <c r="AA39" s="78">
        <f>[8]Use_2023!AC206</f>
        <v>0.37954418394023631</v>
      </c>
      <c r="AB39" s="78">
        <f>[8]Use_2023!AD206</f>
        <v>0</v>
      </c>
      <c r="AC39" s="78">
        <f>[8]Use_2023!AE206</f>
        <v>0.82021414222770161</v>
      </c>
      <c r="AD39" s="78">
        <f>[8]Use_2023!AF206</f>
        <v>497.0543740720799</v>
      </c>
      <c r="AE39" s="78">
        <f>[8]Use_2023!AG206</f>
        <v>1.4027359209580275</v>
      </c>
      <c r="AF39" s="78">
        <f>[8]Use_2023!AH206</f>
        <v>3972.0426279190101</v>
      </c>
      <c r="AG39" s="78">
        <f>[8]Use_2023!AI206</f>
        <v>47.253842309786364</v>
      </c>
      <c r="AH39" s="78">
        <f>[8]Use_2023!AJ206</f>
        <v>105.64236465797822</v>
      </c>
      <c r="AI39" s="78">
        <f>[8]Use_2023!AK206</f>
        <v>0</v>
      </c>
      <c r="AJ39" s="78">
        <f>[8]Use_2023!AL206</f>
        <v>14.951931587585371</v>
      </c>
      <c r="AK39" s="78">
        <f>[8]Use_2023!AM206</f>
        <v>207.98230466070351</v>
      </c>
      <c r="AL39" s="78">
        <f>[8]Use_2023!AN206</f>
        <v>0</v>
      </c>
      <c r="AM39" s="78">
        <f>[8]Use_2023!AO206</f>
        <v>24.123656233197458</v>
      </c>
      <c r="AN39" s="78">
        <f>[8]Use_2023!AP206</f>
        <v>5.3211590744346564</v>
      </c>
      <c r="AO39" s="78">
        <f>[8]Use_2023!AQ206</f>
        <v>38.935491606681424</v>
      </c>
      <c r="AP39" s="78">
        <f>[8]Use_2023!AR206</f>
        <v>4.2620064717163064</v>
      </c>
      <c r="AQ39" s="78">
        <f>[8]Use_2023!AS206</f>
        <v>18.462441286869097</v>
      </c>
      <c r="AR39" s="78">
        <f>[8]Use_2023!AT206</f>
        <v>303.91306678493925</v>
      </c>
      <c r="AS39" s="78">
        <f>[8]Use_2023!AU206</f>
        <v>96.158664483806803</v>
      </c>
      <c r="AT39" s="78">
        <f>[8]Use_2023!AV206</f>
        <v>0.92201438242352385</v>
      </c>
      <c r="AU39" s="78">
        <f>[8]Use_2023!AW206+[8]Use_2023!AX206</f>
        <v>9.0286496057502781</v>
      </c>
      <c r="AV39" s="78">
        <f>[8]Use_2023!AY206</f>
        <v>74.817124471833921</v>
      </c>
      <c r="AW39" s="78">
        <f>[8]Use_2023!AZ206</f>
        <v>30.183428717011143</v>
      </c>
      <c r="AX39" s="78">
        <f>[8]Use_2023!BA206</f>
        <v>4.0436800396474295E-3</v>
      </c>
      <c r="AY39" s="78">
        <f>[8]Use_2023!BB206</f>
        <v>44.904877483759016</v>
      </c>
      <c r="AZ39" s="78">
        <f>[8]Use_2023!BC206</f>
        <v>0.98853449724874776</v>
      </c>
      <c r="BA39" s="78">
        <f>[8]Use_2023!BD206</f>
        <v>2.0749515257025963E-2</v>
      </c>
      <c r="BB39" s="78">
        <f>[8]Use_2023!BE206</f>
        <v>0</v>
      </c>
      <c r="BC39" s="78">
        <f>[8]Use_2023!BF206</f>
        <v>980.66597859784656</v>
      </c>
      <c r="BD39" s="78">
        <f>[8]Use_2023!BG206</f>
        <v>3.3879050261293298</v>
      </c>
      <c r="BE39" s="78">
        <f>[8]Use_2023!BH206</f>
        <v>0</v>
      </c>
      <c r="BF39" s="78">
        <f>[8]Use_2023!BI206</f>
        <v>1.1605318477710809</v>
      </c>
      <c r="BG39" s="78">
        <f>[8]Use_2023!BJ206</f>
        <v>175.04229073915428</v>
      </c>
      <c r="BH39" s="78">
        <f>[8]Use_2023!BK206</f>
        <v>0.64392420363155534</v>
      </c>
      <c r="BI39" s="78">
        <f>[8]Use_2023!BL206</f>
        <v>114.75511739394881</v>
      </c>
      <c r="BJ39" s="78">
        <f>[8]Use_2023!BM206</f>
        <v>8.506109401672882</v>
      </c>
      <c r="BK39" s="78">
        <f>[8]Use_2023!BN206</f>
        <v>235.92235411387301</v>
      </c>
      <c r="BL39" s="78">
        <f>[8]Use_2023!BO206</f>
        <v>1.679802106736018</v>
      </c>
      <c r="BM39" s="78">
        <f>[8]Use_2023!BP206</f>
        <v>1.0420883955903897</v>
      </c>
      <c r="BN39" s="78">
        <f>[8]Use_2023!BQ206</f>
        <v>0</v>
      </c>
      <c r="BO39" s="78">
        <f>[8]Use_2023!BR206</f>
        <v>0</v>
      </c>
      <c r="BP39" s="120">
        <f t="shared" si="0"/>
        <v>7698.9882609173774</v>
      </c>
      <c r="BQ39" s="78">
        <f>[8]Use_2023!BT206</f>
        <v>0</v>
      </c>
      <c r="BR39" s="78">
        <f>[8]Use_2023!BU206</f>
        <v>17172.506300364286</v>
      </c>
      <c r="BS39" s="120">
        <f t="shared" si="1"/>
        <v>17172.506300364286</v>
      </c>
      <c r="BT39" s="78">
        <f>[8]Use_2023!BW206</f>
        <v>0</v>
      </c>
      <c r="BU39" s="78">
        <f>[8]Use_2023!BX206</f>
        <v>0</v>
      </c>
      <c r="BV39" s="120">
        <f t="shared" si="2"/>
        <v>0</v>
      </c>
      <c r="BW39" s="78">
        <f>[8]Use_2023!BZ206</f>
        <v>1978.9021559186849</v>
      </c>
      <c r="BX39" s="120">
        <f t="shared" si="3"/>
        <v>19151.40845628297</v>
      </c>
      <c r="BY39" s="122">
        <f t="shared" si="4"/>
        <v>26850.396717200347</v>
      </c>
      <c r="BZ39" s="128"/>
      <c r="CB39" s="83"/>
    </row>
    <row r="40" spans="1:80" ht="14.25" customHeight="1">
      <c r="A40" s="31" t="s">
        <v>435</v>
      </c>
      <c r="B40" s="20" t="s">
        <v>368</v>
      </c>
      <c r="C40" s="101" t="s">
        <v>59</v>
      </c>
      <c r="D40" s="78">
        <f>[8]Use_2023!F207</f>
        <v>0</v>
      </c>
      <c r="E40" s="78">
        <f>[8]Use_2023!G207</f>
        <v>2.7820117139802152</v>
      </c>
      <c r="F40" s="78">
        <f>[8]Use_2023!H207</f>
        <v>0.13644334318948417</v>
      </c>
      <c r="G40" s="78">
        <f>[8]Use_2023!I207</f>
        <v>91.20866944553525</v>
      </c>
      <c r="H40" s="78">
        <f>[8]Use_2023!J207</f>
        <v>37.073355871206935</v>
      </c>
      <c r="I40" s="78">
        <f>[8]Use_2023!K207</f>
        <v>797.23583217983617</v>
      </c>
      <c r="J40" s="78">
        <f>[8]Use_2023!L207</f>
        <v>3.1056233446848932E-2</v>
      </c>
      <c r="K40" s="78">
        <f>[8]Use_2023!M207</f>
        <v>126.43202607462166</v>
      </c>
      <c r="L40" s="78">
        <f>[8]Use_2023!N207</f>
        <v>0.66824049097926153</v>
      </c>
      <c r="M40" s="78">
        <f>[8]Use_2023!O207</f>
        <v>0.15537307060692204</v>
      </c>
      <c r="N40" s="78">
        <f>[8]Use_2023!P207</f>
        <v>0.57278332087918138</v>
      </c>
      <c r="O40" s="78">
        <f>[8]Use_2023!Q207</f>
        <v>2.116698885947812</v>
      </c>
      <c r="P40" s="78">
        <f>[8]Use_2023!R207</f>
        <v>3.0753213594789659</v>
      </c>
      <c r="Q40" s="78">
        <f>[8]Use_2023!S207</f>
        <v>20.901327567321921</v>
      </c>
      <c r="R40" s="78">
        <f>[8]Use_2023!T207</f>
        <v>0.73207302797602625</v>
      </c>
      <c r="S40" s="78">
        <f>[8]Use_2023!U207</f>
        <v>1104.3315592131057</v>
      </c>
      <c r="T40" s="78">
        <f>[8]Use_2023!V207</f>
        <v>1.055571159554284</v>
      </c>
      <c r="U40" s="78">
        <f>[8]Use_2023!W207</f>
        <v>916.37113584876568</v>
      </c>
      <c r="V40" s="78">
        <f>[8]Use_2023!X207</f>
        <v>60.956728173034335</v>
      </c>
      <c r="W40" s="78">
        <f>[8]Use_2023!Y207</f>
        <v>82.588006924857552</v>
      </c>
      <c r="X40" s="78">
        <f>[8]Use_2023!Z207</f>
        <v>2.4644590469112981</v>
      </c>
      <c r="Y40" s="78">
        <f>[8]Use_2023!AA207</f>
        <v>131.87333220099248</v>
      </c>
      <c r="Z40" s="78">
        <f>[8]Use_2023!AB207</f>
        <v>42.83591044956939</v>
      </c>
      <c r="AA40" s="78">
        <f>[8]Use_2023!AC207</f>
        <v>1.8952568091410154</v>
      </c>
      <c r="AB40" s="78">
        <f>[8]Use_2023!AD207</f>
        <v>0</v>
      </c>
      <c r="AC40" s="78">
        <f>[8]Use_2023!AE207</f>
        <v>123.91782403938636</v>
      </c>
      <c r="AD40" s="78">
        <f>[8]Use_2023!AF207</f>
        <v>776.3067747477171</v>
      </c>
      <c r="AE40" s="78">
        <f>[8]Use_2023!AG207</f>
        <v>74.688671836758203</v>
      </c>
      <c r="AF40" s="78">
        <f>[8]Use_2023!AH207</f>
        <v>202.63925628253443</v>
      </c>
      <c r="AG40" s="78">
        <f>[8]Use_2023!AI207</f>
        <v>12.48978007820183</v>
      </c>
      <c r="AH40" s="78">
        <f>[8]Use_2023!AJ207</f>
        <v>46.731411936952782</v>
      </c>
      <c r="AI40" s="78">
        <f>[8]Use_2023!AK207</f>
        <v>2.4278904613866649E-2</v>
      </c>
      <c r="AJ40" s="78">
        <f>[8]Use_2023!AL207</f>
        <v>3.522090517851197</v>
      </c>
      <c r="AK40" s="78">
        <f>[8]Use_2023!AM207</f>
        <v>225.71132123900111</v>
      </c>
      <c r="AL40" s="78">
        <f>[8]Use_2023!AN207</f>
        <v>24.049583886149168</v>
      </c>
      <c r="AM40" s="78">
        <f>[8]Use_2023!AO207</f>
        <v>48.399601311131946</v>
      </c>
      <c r="AN40" s="78">
        <f>[8]Use_2023!AP207</f>
        <v>1.3933513545482987</v>
      </c>
      <c r="AO40" s="78">
        <f>[8]Use_2023!AQ207</f>
        <v>12.299839453627195</v>
      </c>
      <c r="AP40" s="78">
        <f>[8]Use_2023!AR207</f>
        <v>214.91419590708409</v>
      </c>
      <c r="AQ40" s="78">
        <f>[8]Use_2023!AS207</f>
        <v>30.114691416807169</v>
      </c>
      <c r="AR40" s="78">
        <f>[8]Use_2023!AT207</f>
        <v>198.00891889771677</v>
      </c>
      <c r="AS40" s="78">
        <f>[8]Use_2023!AU207</f>
        <v>106.03558143323808</v>
      </c>
      <c r="AT40" s="78">
        <f>[8]Use_2023!AV207</f>
        <v>1.016721495115553</v>
      </c>
      <c r="AU40" s="78">
        <f>[8]Use_2023!AW207+[8]Use_2023!AX207</f>
        <v>10.924932370034398</v>
      </c>
      <c r="AV40" s="78">
        <f>[8]Use_2023!AY207</f>
        <v>44.218951653248972</v>
      </c>
      <c r="AW40" s="78">
        <f>[8]Use_2023!AZ207</f>
        <v>484.54214034274702</v>
      </c>
      <c r="AX40" s="78">
        <f>[8]Use_2023!BA207</f>
        <v>6.5411453574352407</v>
      </c>
      <c r="AY40" s="78">
        <f>[8]Use_2023!BB207</f>
        <v>13.331569391975185</v>
      </c>
      <c r="AZ40" s="78">
        <f>[8]Use_2023!BC207</f>
        <v>16.762731478299028</v>
      </c>
      <c r="BA40" s="78">
        <f>[8]Use_2023!BD207</f>
        <v>1.6635333871253804E-2</v>
      </c>
      <c r="BB40" s="78">
        <f>[8]Use_2023!BE207</f>
        <v>4.0176879785588842</v>
      </c>
      <c r="BC40" s="78">
        <f>[8]Use_2023!BF207</f>
        <v>876.48064142625617</v>
      </c>
      <c r="BD40" s="78">
        <f>[8]Use_2023!BG207</f>
        <v>63.251118314779902</v>
      </c>
      <c r="BE40" s="78">
        <f>[8]Use_2023!BH207</f>
        <v>799.23095553067856</v>
      </c>
      <c r="BF40" s="78">
        <f>[8]Use_2023!BI207</f>
        <v>315.531926203453</v>
      </c>
      <c r="BG40" s="78">
        <f>[8]Use_2023!BJ207</f>
        <v>564.61129648063127</v>
      </c>
      <c r="BH40" s="78">
        <f>[8]Use_2023!BK207</f>
        <v>30.95703878090881</v>
      </c>
      <c r="BI40" s="78">
        <f>[8]Use_2023!BL207</f>
        <v>56.004715239320689</v>
      </c>
      <c r="BJ40" s="78">
        <f>[8]Use_2023!BM207</f>
        <v>13.866837933651681</v>
      </c>
      <c r="BK40" s="78">
        <f>[8]Use_2023!BN207</f>
        <v>52.234276450360596</v>
      </c>
      <c r="BL40" s="78">
        <f>[8]Use_2023!BO207</f>
        <v>0.5145045792211661</v>
      </c>
      <c r="BM40" s="78">
        <f>[8]Use_2023!BP207</f>
        <v>5.1489564879328826</v>
      </c>
      <c r="BN40" s="78">
        <f>[8]Use_2023!BQ207</f>
        <v>0</v>
      </c>
      <c r="BO40" s="78">
        <f>[8]Use_2023!BR207</f>
        <v>0</v>
      </c>
      <c r="BP40" s="120">
        <f t="shared" si="0"/>
        <v>8887.9451284827355</v>
      </c>
      <c r="BQ40" s="78">
        <f>[8]Use_2023!BT207</f>
        <v>0</v>
      </c>
      <c r="BR40" s="78">
        <f>[8]Use_2023!BU207</f>
        <v>0</v>
      </c>
      <c r="BS40" s="120">
        <f t="shared" si="1"/>
        <v>0</v>
      </c>
      <c r="BT40" s="78">
        <f>[8]Use_2023!BW207</f>
        <v>0</v>
      </c>
      <c r="BU40" s="78">
        <f>[8]Use_2023!BX207</f>
        <v>0</v>
      </c>
      <c r="BV40" s="120">
        <f t="shared" si="2"/>
        <v>0</v>
      </c>
      <c r="BW40" s="78">
        <f>[8]Use_2023!BZ207</f>
        <v>6357.802397399344</v>
      </c>
      <c r="BX40" s="120">
        <f t="shared" si="3"/>
        <v>6357.802397399344</v>
      </c>
      <c r="BY40" s="122">
        <f t="shared" si="4"/>
        <v>15245.74752588208</v>
      </c>
      <c r="BZ40" s="128"/>
      <c r="CB40" s="83"/>
    </row>
    <row r="41" spans="1:80" ht="14.25" customHeight="1">
      <c r="A41" s="31" t="s">
        <v>436</v>
      </c>
      <c r="B41" s="20" t="s">
        <v>369</v>
      </c>
      <c r="C41" s="101" t="s">
        <v>60</v>
      </c>
      <c r="D41" s="78">
        <f>[8]Use_2023!F208</f>
        <v>234.38889887443901</v>
      </c>
      <c r="E41" s="78">
        <f>[8]Use_2023!G208</f>
        <v>8.1410389647005417</v>
      </c>
      <c r="F41" s="78">
        <f>[8]Use_2023!H208</f>
        <v>0.51264738861324122</v>
      </c>
      <c r="G41" s="78">
        <f>[8]Use_2023!I208</f>
        <v>114.08112260998455</v>
      </c>
      <c r="H41" s="78">
        <f>[8]Use_2023!J208</f>
        <v>6.2702403346328976</v>
      </c>
      <c r="I41" s="78">
        <f>[8]Use_2023!K208</f>
        <v>841.22149132783875</v>
      </c>
      <c r="J41" s="78">
        <f>[8]Use_2023!L208</f>
        <v>2.525283112674721E-2</v>
      </c>
      <c r="K41" s="78">
        <f>[8]Use_2023!M208</f>
        <v>53.954127947984851</v>
      </c>
      <c r="L41" s="78">
        <f>[8]Use_2023!N208</f>
        <v>0.87864008282480455</v>
      </c>
      <c r="M41" s="78">
        <f>[8]Use_2023!O208</f>
        <v>5.545632568271737E-2</v>
      </c>
      <c r="N41" s="78">
        <f>[8]Use_2023!P208</f>
        <v>3.777995777955363</v>
      </c>
      <c r="O41" s="78">
        <f>[8]Use_2023!Q208</f>
        <v>1.3592902873465439E-2</v>
      </c>
      <c r="P41" s="78">
        <f>[8]Use_2023!R208</f>
        <v>1.9463154356946393</v>
      </c>
      <c r="Q41" s="78">
        <f>[8]Use_2023!S208</f>
        <v>36.93724173705511</v>
      </c>
      <c r="R41" s="78">
        <f>[8]Use_2023!T208</f>
        <v>15.402928793986412</v>
      </c>
      <c r="S41" s="78">
        <f>[8]Use_2023!U208</f>
        <v>608.98062436976488</v>
      </c>
      <c r="T41" s="78">
        <f>[8]Use_2023!V208</f>
        <v>3.2969427887731504</v>
      </c>
      <c r="U41" s="78">
        <f>[8]Use_2023!W208</f>
        <v>402.7651712508208</v>
      </c>
      <c r="V41" s="78">
        <f>[8]Use_2023!X208</f>
        <v>35.455555752640379</v>
      </c>
      <c r="W41" s="78">
        <f>[8]Use_2023!Y208</f>
        <v>48.037414238920888</v>
      </c>
      <c r="X41" s="78">
        <f>[8]Use_2023!Z208</f>
        <v>1.4334565541022597</v>
      </c>
      <c r="Y41" s="78">
        <f>[8]Use_2023!AA208</f>
        <v>61.240573428331665</v>
      </c>
      <c r="Z41" s="78">
        <f>[8]Use_2023!AB208</f>
        <v>9.1675901122865291</v>
      </c>
      <c r="AA41" s="78">
        <f>[8]Use_2023!AC208</f>
        <v>3.3426026699029134</v>
      </c>
      <c r="AB41" s="78">
        <f>[8]Use_2023!AD208</f>
        <v>0</v>
      </c>
      <c r="AC41" s="78">
        <f>[8]Use_2023!AE208</f>
        <v>27.377198548288415</v>
      </c>
      <c r="AD41" s="78">
        <f>[8]Use_2023!AF208</f>
        <v>343.88778483527597</v>
      </c>
      <c r="AE41" s="78">
        <f>[8]Use_2023!AG208</f>
        <v>21.027905383223395</v>
      </c>
      <c r="AF41" s="78">
        <f>[8]Use_2023!AH208</f>
        <v>628.72883746484774</v>
      </c>
      <c r="AG41" s="78">
        <f>[8]Use_2023!AI208</f>
        <v>22.522105253277218</v>
      </c>
      <c r="AH41" s="78">
        <f>[8]Use_2023!AJ208</f>
        <v>4349.4606387697795</v>
      </c>
      <c r="AI41" s="78">
        <f>[8]Use_2023!AK208</f>
        <v>0.24321790003402824</v>
      </c>
      <c r="AJ41" s="78">
        <f>[8]Use_2023!AL208</f>
        <v>0</v>
      </c>
      <c r="AK41" s="78">
        <f>[8]Use_2023!AM208</f>
        <v>104.65814844237839</v>
      </c>
      <c r="AL41" s="78">
        <f>[8]Use_2023!AN208</f>
        <v>7.9256597532461575</v>
      </c>
      <c r="AM41" s="78">
        <f>[8]Use_2023!AO208</f>
        <v>15.708492429000273</v>
      </c>
      <c r="AN41" s="78">
        <f>[8]Use_2023!AP208</f>
        <v>1.4320747514867613</v>
      </c>
      <c r="AO41" s="78">
        <f>[8]Use_2023!AQ208</f>
        <v>2.1960407342438883</v>
      </c>
      <c r="AP41" s="78">
        <f>[8]Use_2023!AR208</f>
        <v>49.034199465361112</v>
      </c>
      <c r="AQ41" s="78">
        <f>[8]Use_2023!AS208</f>
        <v>4.8586928119107204</v>
      </c>
      <c r="AR41" s="78">
        <f>[8]Use_2023!AT208</f>
        <v>7.0289288918941155</v>
      </c>
      <c r="AS41" s="78">
        <f>[8]Use_2023!AU208</f>
        <v>11.34332078327664</v>
      </c>
      <c r="AT41" s="78">
        <f>[8]Use_2023!AV208</f>
        <v>0.10876899788481033</v>
      </c>
      <c r="AU41" s="78">
        <f>[8]Use_2023!AW208+[8]Use_2023!AX208</f>
        <v>23.138707797825411</v>
      </c>
      <c r="AV41" s="78">
        <f>[8]Use_2023!AY208</f>
        <v>19.530444197862586</v>
      </c>
      <c r="AW41" s="78">
        <f>[8]Use_2023!AZ208</f>
        <v>26.156725201030206</v>
      </c>
      <c r="AX41" s="78">
        <f>[8]Use_2023!BA208</f>
        <v>0.56258549625058574</v>
      </c>
      <c r="AY41" s="78">
        <f>[8]Use_2023!BB208</f>
        <v>8.400356566831638</v>
      </c>
      <c r="AZ41" s="78">
        <f>[8]Use_2023!BC208</f>
        <v>2.2037572590865051</v>
      </c>
      <c r="BA41" s="78">
        <f>[8]Use_2023!BD208</f>
        <v>1.8535774267230985E-5</v>
      </c>
      <c r="BB41" s="78">
        <f>[8]Use_2023!BE208</f>
        <v>98.085662426886557</v>
      </c>
      <c r="BC41" s="78">
        <f>[8]Use_2023!BF208</f>
        <v>199.11245962582413</v>
      </c>
      <c r="BD41" s="78">
        <f>[8]Use_2023!BG208</f>
        <v>71.02562793018248</v>
      </c>
      <c r="BE41" s="78">
        <f>[8]Use_2023!BH208</f>
        <v>285.89219363909211</v>
      </c>
      <c r="BF41" s="78">
        <f>[8]Use_2023!BI208</f>
        <v>2715.7004817282409</v>
      </c>
      <c r="BG41" s="78">
        <f>[8]Use_2023!BJ208</f>
        <v>61.398971349807887</v>
      </c>
      <c r="BH41" s="78">
        <f>[8]Use_2023!BK208</f>
        <v>6.0082800282167694</v>
      </c>
      <c r="BI41" s="78">
        <f>[8]Use_2023!BL208</f>
        <v>12.006274797131637</v>
      </c>
      <c r="BJ41" s="78">
        <f>[8]Use_2023!BM208</f>
        <v>5.2376631031620615</v>
      </c>
      <c r="BK41" s="78">
        <f>[8]Use_2023!BN208</f>
        <v>1.1983523745870328</v>
      </c>
      <c r="BL41" s="78">
        <f>[8]Use_2023!BO208</f>
        <v>0.33429934741230244</v>
      </c>
      <c r="BM41" s="78">
        <f>[8]Use_2023!BP208</f>
        <v>2.2074201093001546</v>
      </c>
      <c r="BN41" s="78">
        <f>[8]Use_2023!BQ208</f>
        <v>0</v>
      </c>
      <c r="BO41" s="78">
        <f>[8]Use_2023!BR208</f>
        <v>0</v>
      </c>
      <c r="BP41" s="120">
        <f t="shared" si="0"/>
        <v>11627.069219230851</v>
      </c>
      <c r="BQ41" s="78">
        <f>[8]Use_2023!BT208</f>
        <v>21987.564284135035</v>
      </c>
      <c r="BR41" s="78">
        <f>[8]Use_2023!BU208</f>
        <v>1400.9302822794684</v>
      </c>
      <c r="BS41" s="120">
        <f t="shared" si="1"/>
        <v>23388.494566414502</v>
      </c>
      <c r="BT41" s="78">
        <f>[8]Use_2023!BW208</f>
        <v>0</v>
      </c>
      <c r="BU41" s="78">
        <f>[8]Use_2023!BX208</f>
        <v>0</v>
      </c>
      <c r="BV41" s="120">
        <f t="shared" si="2"/>
        <v>0</v>
      </c>
      <c r="BW41" s="78">
        <f>[8]Use_2023!BZ208</f>
        <v>29921.874945648608</v>
      </c>
      <c r="BX41" s="120">
        <f t="shared" si="3"/>
        <v>53310.369512063109</v>
      </c>
      <c r="BY41" s="122">
        <f t="shared" si="4"/>
        <v>64937.438731293958</v>
      </c>
      <c r="BZ41" s="128"/>
      <c r="CB41" s="83"/>
    </row>
    <row r="42" spans="1:80" ht="14.25" customHeight="1">
      <c r="A42" s="31" t="s">
        <v>437</v>
      </c>
      <c r="B42" s="20" t="s">
        <v>370</v>
      </c>
      <c r="C42" s="101" t="s">
        <v>142</v>
      </c>
      <c r="D42" s="78">
        <f>[8]Use_2023!F209</f>
        <v>0</v>
      </c>
      <c r="E42" s="78">
        <f>[8]Use_2023!G209</f>
        <v>0</v>
      </c>
      <c r="F42" s="78">
        <f>[8]Use_2023!H209</f>
        <v>0</v>
      </c>
      <c r="G42" s="78">
        <f>[8]Use_2023!I209</f>
        <v>22.324893449978156</v>
      </c>
      <c r="H42" s="78">
        <f>[8]Use_2023!J209</f>
        <v>1.9136172273279213</v>
      </c>
      <c r="I42" s="78">
        <f>[8]Use_2023!K209</f>
        <v>831.19824719250516</v>
      </c>
      <c r="J42" s="78">
        <f>[8]Use_2023!L209</f>
        <v>1.3329091206251784E-3</v>
      </c>
      <c r="K42" s="78">
        <f>[8]Use_2023!M209</f>
        <v>50.917517491924812</v>
      </c>
      <c r="L42" s="78">
        <f>[8]Use_2023!N209</f>
        <v>9.9076630202024771E-2</v>
      </c>
      <c r="M42" s="78">
        <f>[8]Use_2023!O209</f>
        <v>0</v>
      </c>
      <c r="N42" s="78">
        <f>[8]Use_2023!P209</f>
        <v>3.3671670532567408E-2</v>
      </c>
      <c r="O42" s="78">
        <f>[8]Use_2023!Q209</f>
        <v>0</v>
      </c>
      <c r="P42" s="78">
        <f>[8]Use_2023!R209</f>
        <v>3.693301536950154E-3</v>
      </c>
      <c r="Q42" s="78">
        <f>[8]Use_2023!S209</f>
        <v>1.7789451441037669</v>
      </c>
      <c r="R42" s="78">
        <f>[8]Use_2023!T209</f>
        <v>0</v>
      </c>
      <c r="S42" s="78">
        <f>[8]Use_2023!U209</f>
        <v>241.34670288495997</v>
      </c>
      <c r="T42" s="78">
        <f>[8]Use_2023!V209</f>
        <v>0</v>
      </c>
      <c r="U42" s="78">
        <f>[8]Use_2023!W209</f>
        <v>0</v>
      </c>
      <c r="V42" s="78">
        <f>[8]Use_2023!X209</f>
        <v>0</v>
      </c>
      <c r="W42" s="78">
        <f>[8]Use_2023!Y209</f>
        <v>0</v>
      </c>
      <c r="X42" s="78">
        <f>[8]Use_2023!Z209</f>
        <v>0</v>
      </c>
      <c r="Y42" s="78">
        <f>[8]Use_2023!AA209</f>
        <v>6.3645878817014854</v>
      </c>
      <c r="Z42" s="78">
        <f>[8]Use_2023!AB209</f>
        <v>0</v>
      </c>
      <c r="AA42" s="78">
        <f>[8]Use_2023!AC209</f>
        <v>0</v>
      </c>
      <c r="AB42" s="78">
        <f>[8]Use_2023!AD209</f>
        <v>0</v>
      </c>
      <c r="AC42" s="78">
        <f>[8]Use_2023!AE209</f>
        <v>0.35844862531863686</v>
      </c>
      <c r="AD42" s="78">
        <f>[8]Use_2023!AF209</f>
        <v>41.90843029378739</v>
      </c>
      <c r="AE42" s="78">
        <f>[8]Use_2023!AG209</f>
        <v>3.8606717372355739</v>
      </c>
      <c r="AF42" s="78">
        <f>[8]Use_2023!AH209</f>
        <v>111.48246062427791</v>
      </c>
      <c r="AG42" s="78">
        <f>[8]Use_2023!AI209</f>
        <v>3.9554632318476486</v>
      </c>
      <c r="AH42" s="78">
        <f>[8]Use_2023!AJ209</f>
        <v>60.729583396503145</v>
      </c>
      <c r="AI42" s="78">
        <f>[8]Use_2023!AK209</f>
        <v>5.7023496392487338</v>
      </c>
      <c r="AJ42" s="78">
        <f>[8]Use_2023!AL209</f>
        <v>0</v>
      </c>
      <c r="AK42" s="78">
        <f>[8]Use_2023!AM209</f>
        <v>22.254338167004938</v>
      </c>
      <c r="AL42" s="78">
        <f>[8]Use_2023!AN209</f>
        <v>0.72433853919579239</v>
      </c>
      <c r="AM42" s="78">
        <f>[8]Use_2023!AO209</f>
        <v>9.4772284430735834</v>
      </c>
      <c r="AN42" s="78">
        <f>[8]Use_2023!AP209</f>
        <v>0</v>
      </c>
      <c r="AO42" s="78">
        <f>[8]Use_2023!AQ209</f>
        <v>0</v>
      </c>
      <c r="AP42" s="78">
        <f>[8]Use_2023!AR209</f>
        <v>3.1173455708685007</v>
      </c>
      <c r="AQ42" s="78">
        <f>[8]Use_2023!AS209</f>
        <v>0</v>
      </c>
      <c r="AR42" s="78">
        <f>[8]Use_2023!AT209</f>
        <v>0</v>
      </c>
      <c r="AS42" s="78">
        <f>[8]Use_2023!AU209</f>
        <v>0</v>
      </c>
      <c r="AT42" s="78">
        <f>[8]Use_2023!AV209</f>
        <v>0</v>
      </c>
      <c r="AU42" s="78">
        <f>[8]Use_2023!AW209+[8]Use_2023!AX209</f>
        <v>8.6300292345530636E-3</v>
      </c>
      <c r="AV42" s="78">
        <f>[8]Use_2023!AY209</f>
        <v>0.90028532445276155</v>
      </c>
      <c r="AW42" s="78">
        <f>[8]Use_2023!AZ209</f>
        <v>0.14591655525140929</v>
      </c>
      <c r="AX42" s="78">
        <f>[8]Use_2023!BA209</f>
        <v>1.5537517408111243E-5</v>
      </c>
      <c r="AY42" s="78">
        <f>[8]Use_2023!BB209</f>
        <v>0.13428615084267356</v>
      </c>
      <c r="AZ42" s="78">
        <f>[8]Use_2023!BC209</f>
        <v>0.30831998579952652</v>
      </c>
      <c r="BA42" s="78">
        <f>[8]Use_2023!BD209</f>
        <v>0</v>
      </c>
      <c r="BB42" s="78">
        <f>[8]Use_2023!BE209</f>
        <v>0</v>
      </c>
      <c r="BC42" s="78">
        <f>[8]Use_2023!BF209</f>
        <v>97.614274458826202</v>
      </c>
      <c r="BD42" s="78">
        <f>[8]Use_2023!BG209</f>
        <v>4.6589914452188248</v>
      </c>
      <c r="BE42" s="78">
        <f>[8]Use_2023!BH209</f>
        <v>0</v>
      </c>
      <c r="BF42" s="78">
        <f>[8]Use_2023!BI209</f>
        <v>0</v>
      </c>
      <c r="BG42" s="78">
        <f>[8]Use_2023!BJ209</f>
        <v>0</v>
      </c>
      <c r="BH42" s="78">
        <f>[8]Use_2023!BK209</f>
        <v>0</v>
      </c>
      <c r="BI42" s="78">
        <f>[8]Use_2023!BL209</f>
        <v>0</v>
      </c>
      <c r="BJ42" s="78">
        <f>[8]Use_2023!BM209</f>
        <v>0.27275433499342722</v>
      </c>
      <c r="BK42" s="78">
        <f>[8]Use_2023!BN209</f>
        <v>0</v>
      </c>
      <c r="BL42" s="78">
        <f>[8]Use_2023!BO209</f>
        <v>5.4492402870009891E-3</v>
      </c>
      <c r="BM42" s="78">
        <f>[8]Use_2023!BP209</f>
        <v>0</v>
      </c>
      <c r="BN42" s="78">
        <f>[8]Use_2023!BQ209</f>
        <v>0</v>
      </c>
      <c r="BO42" s="78">
        <f>[8]Use_2023!BR209</f>
        <v>0</v>
      </c>
      <c r="BP42" s="120">
        <f t="shared" si="0"/>
        <v>1523.6018671146794</v>
      </c>
      <c r="BQ42" s="78">
        <f>[8]Use_2023!BT209</f>
        <v>10438.689879594454</v>
      </c>
      <c r="BR42" s="78">
        <f>[8]Use_2023!BU209</f>
        <v>0</v>
      </c>
      <c r="BS42" s="120">
        <f t="shared" si="1"/>
        <v>10438.689879594454</v>
      </c>
      <c r="BT42" s="78">
        <f>[8]Use_2023!BW209</f>
        <v>0</v>
      </c>
      <c r="BU42" s="78">
        <f>[8]Use_2023!BX209</f>
        <v>0</v>
      </c>
      <c r="BV42" s="120">
        <f t="shared" si="2"/>
        <v>0</v>
      </c>
      <c r="BW42" s="78">
        <f>[8]Use_2023!BZ209</f>
        <v>15988.893847996915</v>
      </c>
      <c r="BX42" s="120">
        <f t="shared" si="3"/>
        <v>26427.583727591369</v>
      </c>
      <c r="BY42" s="122">
        <f t="shared" si="4"/>
        <v>27951.185594706047</v>
      </c>
      <c r="BZ42" s="128"/>
      <c r="CB42" s="83"/>
    </row>
    <row r="43" spans="1:80" ht="14.25" customHeight="1">
      <c r="A43" s="31" t="s">
        <v>438</v>
      </c>
      <c r="B43" s="20" t="s">
        <v>371</v>
      </c>
      <c r="C43" s="101" t="s">
        <v>143</v>
      </c>
      <c r="D43" s="78">
        <f>[8]Use_2023!F210</f>
        <v>0</v>
      </c>
      <c r="E43" s="78">
        <f>[8]Use_2023!G210</f>
        <v>0</v>
      </c>
      <c r="F43" s="78">
        <f>[8]Use_2023!H210</f>
        <v>0</v>
      </c>
      <c r="G43" s="78">
        <f>[8]Use_2023!I210</f>
        <v>0.24292184081745663</v>
      </c>
      <c r="H43" s="78">
        <f>[8]Use_2023!J210</f>
        <v>3.1035597745575249E-2</v>
      </c>
      <c r="I43" s="78">
        <f>[8]Use_2023!K210</f>
        <v>9.449037822698958E-2</v>
      </c>
      <c r="J43" s="78">
        <f>[8]Use_2023!L210</f>
        <v>0</v>
      </c>
      <c r="K43" s="78">
        <f>[8]Use_2023!M210</f>
        <v>0</v>
      </c>
      <c r="L43" s="78">
        <f>[8]Use_2023!N210</f>
        <v>0</v>
      </c>
      <c r="M43" s="78">
        <f>[8]Use_2023!O210</f>
        <v>0</v>
      </c>
      <c r="N43" s="78">
        <f>[8]Use_2023!P210</f>
        <v>1.7149536317771004E-2</v>
      </c>
      <c r="O43" s="78">
        <f>[8]Use_2023!Q210</f>
        <v>0</v>
      </c>
      <c r="P43" s="78">
        <f>[8]Use_2023!R210</f>
        <v>0</v>
      </c>
      <c r="Q43" s="78">
        <f>[8]Use_2023!S210</f>
        <v>497.62169368792621</v>
      </c>
      <c r="R43" s="78">
        <f>[8]Use_2023!T210</f>
        <v>403.89539145758175</v>
      </c>
      <c r="S43" s="78">
        <f>[8]Use_2023!U210</f>
        <v>0.37057131755215883</v>
      </c>
      <c r="T43" s="78">
        <f>[8]Use_2023!V210</f>
        <v>0</v>
      </c>
      <c r="U43" s="78">
        <f>[8]Use_2023!W210</f>
        <v>0</v>
      </c>
      <c r="V43" s="78">
        <f>[8]Use_2023!X210</f>
        <v>0</v>
      </c>
      <c r="W43" s="78">
        <f>[8]Use_2023!Y210</f>
        <v>0</v>
      </c>
      <c r="X43" s="78">
        <f>[8]Use_2023!Z210</f>
        <v>0</v>
      </c>
      <c r="Y43" s="78">
        <f>[8]Use_2023!AA210</f>
        <v>0</v>
      </c>
      <c r="Z43" s="78">
        <f>[8]Use_2023!AB210</f>
        <v>0</v>
      </c>
      <c r="AA43" s="78">
        <f>[8]Use_2023!AC210</f>
        <v>1.1172713794689662E-2</v>
      </c>
      <c r="AB43" s="78">
        <f>[8]Use_2023!AD210</f>
        <v>0</v>
      </c>
      <c r="AC43" s="78">
        <f>[8]Use_2023!AE210</f>
        <v>1.9647247429737724E-2</v>
      </c>
      <c r="AD43" s="78">
        <f>[8]Use_2023!AF210</f>
        <v>4.37378210205648</v>
      </c>
      <c r="AE43" s="78">
        <f>[8]Use_2023!AG210</f>
        <v>0.29690747927937139</v>
      </c>
      <c r="AF43" s="78">
        <f>[8]Use_2023!AH210</f>
        <v>3.8171409488903234</v>
      </c>
      <c r="AG43" s="78">
        <f>[8]Use_2023!AI210</f>
        <v>4.5726754229517041</v>
      </c>
      <c r="AH43" s="78">
        <f>[8]Use_2023!AJ210</f>
        <v>1.6329946745205306</v>
      </c>
      <c r="AI43" s="78">
        <f>[8]Use_2023!AK210</f>
        <v>0</v>
      </c>
      <c r="AJ43" s="78">
        <f>[8]Use_2023!AL210</f>
        <v>0</v>
      </c>
      <c r="AK43" s="78">
        <f>[8]Use_2023!AM210</f>
        <v>1.5820738151052431</v>
      </c>
      <c r="AL43" s="78">
        <f>[8]Use_2023!AN210</f>
        <v>1.0513784780729984</v>
      </c>
      <c r="AM43" s="78">
        <f>[8]Use_2023!AO210</f>
        <v>0.19998551983894219</v>
      </c>
      <c r="AN43" s="78">
        <f>[8]Use_2023!AP210</f>
        <v>0</v>
      </c>
      <c r="AO43" s="78">
        <f>[8]Use_2023!AQ210</f>
        <v>0.55339033374996416</v>
      </c>
      <c r="AP43" s="78">
        <f>[8]Use_2023!AR210</f>
        <v>3.1871378519674814E-3</v>
      </c>
      <c r="AQ43" s="78">
        <f>[8]Use_2023!AS210</f>
        <v>0</v>
      </c>
      <c r="AR43" s="78">
        <f>[8]Use_2023!AT210</f>
        <v>0.53303705304753357</v>
      </c>
      <c r="AS43" s="78">
        <f>[8]Use_2023!AU210</f>
        <v>0</v>
      </c>
      <c r="AT43" s="78">
        <f>[8]Use_2023!AV210</f>
        <v>0</v>
      </c>
      <c r="AU43" s="78">
        <f>[8]Use_2023!AW210+[8]Use_2023!AX210</f>
        <v>0</v>
      </c>
      <c r="AV43" s="78">
        <f>[8]Use_2023!AY210</f>
        <v>4.12185480749548E-2</v>
      </c>
      <c r="AW43" s="78">
        <f>[8]Use_2023!AZ210</f>
        <v>48.725993768474815</v>
      </c>
      <c r="AX43" s="78">
        <f>[8]Use_2023!BA210</f>
        <v>15.011091584158445</v>
      </c>
      <c r="AY43" s="78">
        <f>[8]Use_2023!BB210</f>
        <v>2.4743057770640665E-2</v>
      </c>
      <c r="AZ43" s="78">
        <f>[8]Use_2023!BC210</f>
        <v>2.6624557807821727</v>
      </c>
      <c r="BA43" s="78">
        <f>[8]Use_2023!BD210</f>
        <v>0</v>
      </c>
      <c r="BB43" s="78">
        <f>[8]Use_2023!BE210</f>
        <v>0</v>
      </c>
      <c r="BC43" s="78">
        <f>[8]Use_2023!BF210</f>
        <v>904.9789185721894</v>
      </c>
      <c r="BD43" s="78">
        <f>[8]Use_2023!BG210</f>
        <v>0.24677340613568061</v>
      </c>
      <c r="BE43" s="78">
        <f>[8]Use_2023!BH210</f>
        <v>1025.164160176832</v>
      </c>
      <c r="BF43" s="78">
        <f>[8]Use_2023!BI210</f>
        <v>7.9176222727125678</v>
      </c>
      <c r="BG43" s="78">
        <f>[8]Use_2023!BJ210</f>
        <v>3.6927459679451506</v>
      </c>
      <c r="BH43" s="78">
        <f>[8]Use_2023!BK210</f>
        <v>2.3439418111487624</v>
      </c>
      <c r="BI43" s="78">
        <f>[8]Use_2023!BL210</f>
        <v>14.299854773426844</v>
      </c>
      <c r="BJ43" s="78">
        <f>[8]Use_2023!BM210</f>
        <v>5.1343479480745051</v>
      </c>
      <c r="BK43" s="78">
        <f>[8]Use_2023!BN210</f>
        <v>7.4638740147339684</v>
      </c>
      <c r="BL43" s="78">
        <f>[8]Use_2023!BO210</f>
        <v>3.1476291820955782E-4</v>
      </c>
      <c r="BM43" s="78">
        <f>[8]Use_2023!BP210</f>
        <v>0</v>
      </c>
      <c r="BN43" s="78">
        <f>[8]Use_2023!BQ210</f>
        <v>0</v>
      </c>
      <c r="BO43" s="78">
        <f>[8]Use_2023!BR210</f>
        <v>0</v>
      </c>
      <c r="BP43" s="120">
        <f t="shared" si="0"/>
        <v>2958.6286831881353</v>
      </c>
      <c r="BQ43" s="78">
        <f>[8]Use_2023!BT210</f>
        <v>11905.939600555555</v>
      </c>
      <c r="BR43" s="78">
        <f>[8]Use_2023!BU210</f>
        <v>5.9129724035441162</v>
      </c>
      <c r="BS43" s="120">
        <f t="shared" si="1"/>
        <v>11911.8525729591</v>
      </c>
      <c r="BT43" s="78">
        <f>[8]Use_2023!BW210</f>
        <v>0</v>
      </c>
      <c r="BU43" s="78">
        <f>[8]Use_2023!BX210</f>
        <v>0</v>
      </c>
      <c r="BV43" s="120">
        <f t="shared" si="2"/>
        <v>0</v>
      </c>
      <c r="BW43" s="78">
        <f>[8]Use_2023!BZ210</f>
        <v>14347.817382085665</v>
      </c>
      <c r="BX43" s="120">
        <f t="shared" si="3"/>
        <v>26259.669955044767</v>
      </c>
      <c r="BY43" s="122">
        <f t="shared" si="4"/>
        <v>29218.298638232904</v>
      </c>
      <c r="BZ43" s="128"/>
      <c r="CB43" s="83"/>
    </row>
    <row r="44" spans="1:80" ht="14.25" customHeight="1">
      <c r="A44" s="31" t="s">
        <v>439</v>
      </c>
      <c r="B44" s="20" t="s">
        <v>372</v>
      </c>
      <c r="C44" s="101" t="s">
        <v>144</v>
      </c>
      <c r="D44" s="78">
        <f>[8]Use_2023!F211</f>
        <v>0</v>
      </c>
      <c r="E44" s="78">
        <f>[8]Use_2023!G211</f>
        <v>11.047854462035378</v>
      </c>
      <c r="F44" s="78">
        <f>[8]Use_2023!H211</f>
        <v>0</v>
      </c>
      <c r="G44" s="78">
        <f>[8]Use_2023!I211</f>
        <v>147.49403362879713</v>
      </c>
      <c r="H44" s="78">
        <f>[8]Use_2023!J211</f>
        <v>0.28492222246068893</v>
      </c>
      <c r="I44" s="78">
        <f>[8]Use_2023!K211</f>
        <v>124.60566180552794</v>
      </c>
      <c r="J44" s="78">
        <f>[8]Use_2023!L211</f>
        <v>4.84731051568387E-4</v>
      </c>
      <c r="K44" s="78">
        <f>[8]Use_2023!M211</f>
        <v>0.68610083503053632</v>
      </c>
      <c r="L44" s="78">
        <f>[8]Use_2023!N211</f>
        <v>2.0853935678268858E-2</v>
      </c>
      <c r="M44" s="78">
        <f>[8]Use_2023!O211</f>
        <v>0</v>
      </c>
      <c r="N44" s="78">
        <f>[8]Use_2023!P211</f>
        <v>9.4874555199031974E-3</v>
      </c>
      <c r="O44" s="78">
        <f>[8]Use_2023!Q211</f>
        <v>0</v>
      </c>
      <c r="P44" s="78">
        <f>[8]Use_2023!R211</f>
        <v>7.4883251550015406E-2</v>
      </c>
      <c r="Q44" s="78">
        <f>[8]Use_2023!S211</f>
        <v>1.0971135284527409</v>
      </c>
      <c r="R44" s="78">
        <f>[8]Use_2023!T211</f>
        <v>0</v>
      </c>
      <c r="S44" s="78">
        <f>[8]Use_2023!U211</f>
        <v>13.733869147342412</v>
      </c>
      <c r="T44" s="78">
        <f>[8]Use_2023!V211</f>
        <v>0</v>
      </c>
      <c r="U44" s="78">
        <f>[8]Use_2023!W211</f>
        <v>0</v>
      </c>
      <c r="V44" s="78">
        <f>[8]Use_2023!X211</f>
        <v>0</v>
      </c>
      <c r="W44" s="78">
        <f>[8]Use_2023!Y211</f>
        <v>0</v>
      </c>
      <c r="X44" s="78">
        <f>[8]Use_2023!Z211</f>
        <v>0</v>
      </c>
      <c r="Y44" s="78">
        <f>[8]Use_2023!AA211</f>
        <v>0.43805359638639912</v>
      </c>
      <c r="Z44" s="78">
        <f>[8]Use_2023!AB211</f>
        <v>1.8356572524851293</v>
      </c>
      <c r="AA44" s="78">
        <f>[8]Use_2023!AC211</f>
        <v>1.6467897250808226</v>
      </c>
      <c r="AB44" s="78">
        <f>[8]Use_2023!AD211</f>
        <v>0</v>
      </c>
      <c r="AC44" s="78">
        <f>[8]Use_2023!AE211</f>
        <v>1.3514740994558343</v>
      </c>
      <c r="AD44" s="78">
        <f>[8]Use_2023!AF211</f>
        <v>200.25759772747915</v>
      </c>
      <c r="AE44" s="78">
        <f>[8]Use_2023!AG211</f>
        <v>0.50073309044213854</v>
      </c>
      <c r="AF44" s="78">
        <f>[8]Use_2023!AH211</f>
        <v>108.67401869703474</v>
      </c>
      <c r="AG44" s="78">
        <f>[8]Use_2023!AI211</f>
        <v>2.4718451236312422</v>
      </c>
      <c r="AH44" s="78">
        <f>[8]Use_2023!AJ211</f>
        <v>5134.032520901811</v>
      </c>
      <c r="AI44" s="78">
        <f>[8]Use_2023!AK211</f>
        <v>86.483084261921903</v>
      </c>
      <c r="AJ44" s="78">
        <f>[8]Use_2023!AL211</f>
        <v>198.45282985495976</v>
      </c>
      <c r="AK44" s="78">
        <f>[8]Use_2023!AM211</f>
        <v>10614.21408416222</v>
      </c>
      <c r="AL44" s="78">
        <f>[8]Use_2023!AN211</f>
        <v>0</v>
      </c>
      <c r="AM44" s="78">
        <f>[8]Use_2023!AO211</f>
        <v>4.5985352513709268</v>
      </c>
      <c r="AN44" s="78">
        <f>[8]Use_2023!AP211</f>
        <v>0.13126527210973327</v>
      </c>
      <c r="AO44" s="78">
        <f>[8]Use_2023!AQ211</f>
        <v>5.3129564549312827</v>
      </c>
      <c r="AP44" s="78">
        <f>[8]Use_2023!AR211</f>
        <v>1694.0930693515943</v>
      </c>
      <c r="AQ44" s="78">
        <f>[8]Use_2023!AS211</f>
        <v>8.7917172575843718</v>
      </c>
      <c r="AR44" s="78">
        <f>[8]Use_2023!AT211</f>
        <v>32.230909740716584</v>
      </c>
      <c r="AS44" s="78">
        <f>[8]Use_2023!AU211</f>
        <v>14.372488062728571</v>
      </c>
      <c r="AT44" s="78">
        <f>[8]Use_2023!AV211</f>
        <v>0.13781355502643927</v>
      </c>
      <c r="AU44" s="78">
        <f>[8]Use_2023!AW211+[8]Use_2023!AX211</f>
        <v>4.5810220532436574</v>
      </c>
      <c r="AV44" s="78">
        <f>[8]Use_2023!AY211</f>
        <v>70.486530284903836</v>
      </c>
      <c r="AW44" s="78">
        <f>[8]Use_2023!AZ211</f>
        <v>28.436332539330827</v>
      </c>
      <c r="AX44" s="78">
        <f>[8]Use_2023!BA211</f>
        <v>3.8386674905660852E-3</v>
      </c>
      <c r="AY44" s="78">
        <f>[8]Use_2023!BB211</f>
        <v>42.305677412631667</v>
      </c>
      <c r="AZ44" s="78">
        <f>[8]Use_2023!BC211</f>
        <v>0.75215311257868633</v>
      </c>
      <c r="BA44" s="78">
        <f>[8]Use_2023!BD211</f>
        <v>0.21718766183915525</v>
      </c>
      <c r="BB44" s="78">
        <f>[8]Use_2023!BE211</f>
        <v>0</v>
      </c>
      <c r="BC44" s="78">
        <f>[8]Use_2023!BF211</f>
        <v>2495.0249209150484</v>
      </c>
      <c r="BD44" s="78">
        <f>[8]Use_2023!BG211</f>
        <v>3.1917748152962426</v>
      </c>
      <c r="BE44" s="78">
        <f>[8]Use_2023!BH211</f>
        <v>0</v>
      </c>
      <c r="BF44" s="78">
        <f>[8]Use_2023!BI211</f>
        <v>4.5335841063973786E-2</v>
      </c>
      <c r="BG44" s="78">
        <f>[8]Use_2023!BJ211</f>
        <v>11.000228169694781</v>
      </c>
      <c r="BH44" s="78">
        <f>[8]Use_2023!BK211</f>
        <v>4.0471373945357984E-2</v>
      </c>
      <c r="BI44" s="78">
        <f>[8]Use_2023!BL211</f>
        <v>15.399940820143851</v>
      </c>
      <c r="BJ44" s="78">
        <f>[8]Use_2023!BM211</f>
        <v>1.3187949274963751</v>
      </c>
      <c r="BK44" s="78">
        <f>[8]Use_2023!BN211</f>
        <v>182.46053462892442</v>
      </c>
      <c r="BL44" s="78">
        <f>[8]Use_2023!BO211</f>
        <v>0.55805821905439146</v>
      </c>
      <c r="BM44" s="78">
        <f>[8]Use_2023!BP211</f>
        <v>0.62179513034004941</v>
      </c>
      <c r="BN44" s="78">
        <f>[8]Use_2023!BQ211</f>
        <v>0</v>
      </c>
      <c r="BO44" s="78">
        <f>[8]Use_2023!BR211</f>
        <v>0</v>
      </c>
      <c r="BP44" s="120">
        <f t="shared" si="0"/>
        <v>21265.527305015439</v>
      </c>
      <c r="BQ44" s="78">
        <f>[8]Use_2023!BT211</f>
        <v>2914.0020911014881</v>
      </c>
      <c r="BR44" s="78">
        <f>[8]Use_2023!BU211</f>
        <v>107.62458940550768</v>
      </c>
      <c r="BS44" s="120">
        <f t="shared" si="1"/>
        <v>3021.6266805069959</v>
      </c>
      <c r="BT44" s="78">
        <f>[8]Use_2023!BW211</f>
        <v>0</v>
      </c>
      <c r="BU44" s="78">
        <f>[8]Use_2023!BX211</f>
        <v>0</v>
      </c>
      <c r="BV44" s="120">
        <f t="shared" si="2"/>
        <v>0</v>
      </c>
      <c r="BW44" s="78">
        <f>[8]Use_2023!BZ211</f>
        <v>29241.784790182577</v>
      </c>
      <c r="BX44" s="120">
        <f t="shared" si="3"/>
        <v>32263.411470689574</v>
      </c>
      <c r="BY44" s="122">
        <f t="shared" si="4"/>
        <v>53528.938775705014</v>
      </c>
      <c r="BZ44" s="128"/>
      <c r="CB44" s="83"/>
    </row>
    <row r="45" spans="1:80" ht="14.25" customHeight="1">
      <c r="A45" s="32" t="s">
        <v>440</v>
      </c>
      <c r="B45" s="21" t="s">
        <v>373</v>
      </c>
      <c r="C45" s="85" t="s">
        <v>61</v>
      </c>
      <c r="D45" s="78">
        <f>[8]Use_2023!F212</f>
        <v>0</v>
      </c>
      <c r="E45" s="78">
        <f>[8]Use_2023!G212</f>
        <v>1.733215538172893E-4</v>
      </c>
      <c r="F45" s="78">
        <f>[8]Use_2023!H212</f>
        <v>1.2030970291523006E-2</v>
      </c>
      <c r="G45" s="78">
        <f>[8]Use_2023!I212</f>
        <v>50.877156468899273</v>
      </c>
      <c r="H45" s="78">
        <f>[8]Use_2023!J212</f>
        <v>7.4658939004983758</v>
      </c>
      <c r="I45" s="78">
        <f>[8]Use_2023!K212</f>
        <v>336.57728118195308</v>
      </c>
      <c r="J45" s="78">
        <f>[8]Use_2023!L212</f>
        <v>9.5620823657510887E-3</v>
      </c>
      <c r="K45" s="78">
        <f>[8]Use_2023!M212</f>
        <v>13.058786486703806</v>
      </c>
      <c r="L45" s="78">
        <f>[8]Use_2023!N212</f>
        <v>3.4851431162855153</v>
      </c>
      <c r="M45" s="78">
        <f>[8]Use_2023!O212</f>
        <v>0</v>
      </c>
      <c r="N45" s="78">
        <f>[8]Use_2023!P212</f>
        <v>7.6789711563677372</v>
      </c>
      <c r="O45" s="78">
        <f>[8]Use_2023!Q212</f>
        <v>0.76389478556711643</v>
      </c>
      <c r="P45" s="78">
        <f>[8]Use_2023!R212</f>
        <v>1.9423619723680587</v>
      </c>
      <c r="Q45" s="78">
        <f>[8]Use_2023!S212</f>
        <v>14.535515116239029</v>
      </c>
      <c r="R45" s="78">
        <f>[8]Use_2023!T212</f>
        <v>0.57795215605578165</v>
      </c>
      <c r="S45" s="78">
        <f>[8]Use_2023!U212</f>
        <v>436.09538842601347</v>
      </c>
      <c r="T45" s="78">
        <f>[8]Use_2023!V212</f>
        <v>3.3787099805715508</v>
      </c>
      <c r="U45" s="78">
        <f>[8]Use_2023!W212</f>
        <v>115.55367641146796</v>
      </c>
      <c r="V45" s="78">
        <f>[8]Use_2023!X212</f>
        <v>32.812644535560104</v>
      </c>
      <c r="W45" s="78">
        <f>[8]Use_2023!Y212</f>
        <v>44.456637477031848</v>
      </c>
      <c r="X45" s="78">
        <f>[8]Use_2023!Z212</f>
        <v>1.3266053091109966</v>
      </c>
      <c r="Y45" s="78">
        <f>[8]Use_2023!AA212</f>
        <v>19.912815471707006</v>
      </c>
      <c r="Z45" s="78">
        <f>[8]Use_2023!AB212</f>
        <v>5.5309634592286967</v>
      </c>
      <c r="AA45" s="78">
        <f>[8]Use_2023!AC212</f>
        <v>65.744209729299797</v>
      </c>
      <c r="AB45" s="78">
        <f>[8]Use_2023!AD212</f>
        <v>0</v>
      </c>
      <c r="AC45" s="78">
        <f>[8]Use_2023!AE212</f>
        <v>3.8784982808785262</v>
      </c>
      <c r="AD45" s="78">
        <f>[8]Use_2023!AF212</f>
        <v>1023.829643554941</v>
      </c>
      <c r="AE45" s="78">
        <f>[8]Use_2023!AG212</f>
        <v>38.176223882254689</v>
      </c>
      <c r="AF45" s="78">
        <f>[8]Use_2023!AH212</f>
        <v>502.1017261883614</v>
      </c>
      <c r="AG45" s="78">
        <f>[8]Use_2023!AI212</f>
        <v>39.425408971277932</v>
      </c>
      <c r="AH45" s="78">
        <f>[8]Use_2023!AJ212</f>
        <v>105.11509534040833</v>
      </c>
      <c r="AI45" s="78">
        <f>[8]Use_2023!AK212</f>
        <v>9.4505073171241127E-2</v>
      </c>
      <c r="AJ45" s="78">
        <f>[8]Use_2023!AL212</f>
        <v>2.8987264471555321</v>
      </c>
      <c r="AK45" s="78">
        <f>[8]Use_2023!AM212</f>
        <v>810.79458876568185</v>
      </c>
      <c r="AL45" s="78">
        <f>[8]Use_2023!AN212</f>
        <v>23.508024566631452</v>
      </c>
      <c r="AM45" s="78">
        <f>[8]Use_2023!AO212</f>
        <v>111.2113952709428</v>
      </c>
      <c r="AN45" s="78">
        <f>[8]Use_2023!AP212</f>
        <v>5.466975491415023</v>
      </c>
      <c r="AO45" s="78">
        <f>[8]Use_2023!AQ212</f>
        <v>24.099336103567794</v>
      </c>
      <c r="AP45" s="78">
        <f>[8]Use_2023!AR212</f>
        <v>1824.5710562627748</v>
      </c>
      <c r="AQ45" s="78">
        <f>[8]Use_2023!AS212</f>
        <v>24.349568538104108</v>
      </c>
      <c r="AR45" s="78">
        <f>[8]Use_2023!AT212</f>
        <v>1461.5357892879665</v>
      </c>
      <c r="AS45" s="78">
        <f>[8]Use_2023!AU212</f>
        <v>524.89447722422801</v>
      </c>
      <c r="AT45" s="78">
        <f>[8]Use_2023!AV212</f>
        <v>5.0329677397746213</v>
      </c>
      <c r="AU45" s="78">
        <f>[8]Use_2023!AW212+[8]Use_2023!AX212</f>
        <v>21.920988398814821</v>
      </c>
      <c r="AV45" s="78">
        <f>[8]Use_2023!AY212</f>
        <v>163.39484181594861</v>
      </c>
      <c r="AW45" s="78">
        <f>[8]Use_2023!AZ212</f>
        <v>50.272346958583597</v>
      </c>
      <c r="AX45" s="78">
        <f>[8]Use_2023!BA212</f>
        <v>0.74274756945342191</v>
      </c>
      <c r="AY45" s="78">
        <f>[8]Use_2023!BB212</f>
        <v>43.398360077640881</v>
      </c>
      <c r="AZ45" s="78">
        <f>[8]Use_2023!BC212</f>
        <v>5.2062877596817545</v>
      </c>
      <c r="BA45" s="78">
        <f>[8]Use_2023!BD212</f>
        <v>0.56493337949576827</v>
      </c>
      <c r="BB45" s="78">
        <f>[8]Use_2023!BE212</f>
        <v>17.756043227815496</v>
      </c>
      <c r="BC45" s="78">
        <f>[8]Use_2023!BF212</f>
        <v>862.43814717312034</v>
      </c>
      <c r="BD45" s="78">
        <f>[8]Use_2023!BG212</f>
        <v>21.870959455731324</v>
      </c>
      <c r="BE45" s="78">
        <f>[8]Use_2023!BH212</f>
        <v>283.48625056544927</v>
      </c>
      <c r="BF45" s="78">
        <f>[8]Use_2023!BI212</f>
        <v>12.10076461654532</v>
      </c>
      <c r="BG45" s="78">
        <f>[8]Use_2023!BJ212</f>
        <v>34.377606160165257</v>
      </c>
      <c r="BH45" s="78">
        <f>[8]Use_2023!BK212</f>
        <v>0.32031746969057451</v>
      </c>
      <c r="BI45" s="78">
        <f>[8]Use_2023!BL212</f>
        <v>88.03255010049503</v>
      </c>
      <c r="BJ45" s="78">
        <f>[8]Use_2023!BM212</f>
        <v>4.4901799409869314</v>
      </c>
      <c r="BK45" s="78">
        <f>[8]Use_2023!BN212</f>
        <v>257.73694454424151</v>
      </c>
      <c r="BL45" s="78">
        <f>[8]Use_2023!BO212</f>
        <v>1.6230150933422232</v>
      </c>
      <c r="BM45" s="78">
        <f>[8]Use_2023!BP212</f>
        <v>56.211888528032418</v>
      </c>
      <c r="BN45" s="78">
        <f>[8]Use_2023!BQ212</f>
        <v>0</v>
      </c>
      <c r="BO45" s="78">
        <f>[8]Use_2023!BR212</f>
        <v>0</v>
      </c>
      <c r="BP45" s="120">
        <f t="shared" si="0"/>
        <v>9618.7255533399111</v>
      </c>
      <c r="BQ45" s="78">
        <f>[8]Use_2023!BT212</f>
        <v>5260.9626685436879</v>
      </c>
      <c r="BR45" s="78">
        <f>[8]Use_2023!BU212</f>
        <v>0</v>
      </c>
      <c r="BS45" s="120">
        <f t="shared" si="1"/>
        <v>5260.9626685436879</v>
      </c>
      <c r="BT45" s="78">
        <f>[8]Use_2023!BW212</f>
        <v>0</v>
      </c>
      <c r="BU45" s="78">
        <f>[8]Use_2023!BX212</f>
        <v>0</v>
      </c>
      <c r="BV45" s="120">
        <f t="shared" si="2"/>
        <v>0</v>
      </c>
      <c r="BW45" s="78">
        <f>[8]Use_2023!BZ212</f>
        <v>1051.8629365413972</v>
      </c>
      <c r="BX45" s="120">
        <f t="shared" si="3"/>
        <v>6312.825605085085</v>
      </c>
      <c r="BY45" s="122">
        <f t="shared" si="4"/>
        <v>15931.551158424996</v>
      </c>
      <c r="BZ45" s="128"/>
      <c r="CB45" s="83"/>
    </row>
    <row r="46" spans="1:80" ht="14.25" customHeight="1">
      <c r="A46" s="32" t="s">
        <v>441</v>
      </c>
      <c r="B46" s="21" t="s">
        <v>374</v>
      </c>
      <c r="C46" s="85" t="s">
        <v>62</v>
      </c>
      <c r="D46" s="78">
        <f>[8]Use_2023!F213</f>
        <v>0</v>
      </c>
      <c r="E46" s="78">
        <f>[8]Use_2023!G213</f>
        <v>5.8764446488285467</v>
      </c>
      <c r="F46" s="78">
        <f>[8]Use_2023!H213</f>
        <v>2.784385891566693E-2</v>
      </c>
      <c r="G46" s="78">
        <f>[8]Use_2023!I213</f>
        <v>0.1117902908248178</v>
      </c>
      <c r="H46" s="78">
        <f>[8]Use_2023!J213</f>
        <v>4.1295982964115172</v>
      </c>
      <c r="I46" s="78">
        <f>[8]Use_2023!K213</f>
        <v>81.18272573465498</v>
      </c>
      <c r="J46" s="78">
        <f>[8]Use_2023!L213</f>
        <v>2.9388061554111097E-4</v>
      </c>
      <c r="K46" s="78">
        <f>[8]Use_2023!M213</f>
        <v>9.6379915893523516E-2</v>
      </c>
      <c r="L46" s="78">
        <f>[8]Use_2023!N213</f>
        <v>1.2374110822957625E-3</v>
      </c>
      <c r="M46" s="78">
        <f>[8]Use_2023!O213</f>
        <v>3.1980914648413197E-2</v>
      </c>
      <c r="N46" s="78">
        <f>[8]Use_2023!P213</f>
        <v>5.0767019367226485E-4</v>
      </c>
      <c r="O46" s="78">
        <f>[8]Use_2023!Q213</f>
        <v>0.43564873644378244</v>
      </c>
      <c r="P46" s="78">
        <f>[8]Use_2023!R213</f>
        <v>7.0463207666666711E-4</v>
      </c>
      <c r="Q46" s="78">
        <f>[8]Use_2023!S213</f>
        <v>1.1319368508809838E-2</v>
      </c>
      <c r="R46" s="78">
        <f>[8]Use_2023!T213</f>
        <v>3.6876320574858426E-3</v>
      </c>
      <c r="S46" s="78">
        <f>[8]Use_2023!U213</f>
        <v>6.4086367456164837</v>
      </c>
      <c r="T46" s="78">
        <f>[8]Use_2023!V213</f>
        <v>4.0138451027481883E-2</v>
      </c>
      <c r="U46" s="78">
        <f>[8]Use_2023!W213</f>
        <v>54.718179424319011</v>
      </c>
      <c r="V46" s="78">
        <f>[8]Use_2023!X213</f>
        <v>3.4070806662613029E-2</v>
      </c>
      <c r="W46" s="78">
        <f>[8]Use_2023!Y213</f>
        <v>4.6162089821179558E-2</v>
      </c>
      <c r="X46" s="78">
        <f>[8]Use_2023!Z213</f>
        <v>1.3800127404765819E-3</v>
      </c>
      <c r="Y46" s="78">
        <f>[8]Use_2023!AA213</f>
        <v>5.3878416508038685</v>
      </c>
      <c r="Z46" s="78">
        <f>[8]Use_2023!AB213</f>
        <v>21.31839065889077</v>
      </c>
      <c r="AA46" s="78">
        <f>[8]Use_2023!AC213</f>
        <v>0.46535018660637362</v>
      </c>
      <c r="AB46" s="78">
        <f>[8]Use_2023!AD213</f>
        <v>0</v>
      </c>
      <c r="AC46" s="78">
        <f>[8]Use_2023!AE213</f>
        <v>1.7090195435512883</v>
      </c>
      <c r="AD46" s="78">
        <f>[8]Use_2023!AF213</f>
        <v>109.76041552462024</v>
      </c>
      <c r="AE46" s="78">
        <f>[8]Use_2023!AG213</f>
        <v>1.0648493836270638</v>
      </c>
      <c r="AF46" s="78">
        <f>[8]Use_2023!AH213</f>
        <v>20.714524457632287</v>
      </c>
      <c r="AG46" s="78">
        <f>[8]Use_2023!AI213</f>
        <v>1.718274312386042</v>
      </c>
      <c r="AH46" s="78">
        <f>[8]Use_2023!AJ213</f>
        <v>61.567849201944711</v>
      </c>
      <c r="AI46" s="78">
        <f>[8]Use_2023!AK213</f>
        <v>2.6500734177406043E-4</v>
      </c>
      <c r="AJ46" s="78">
        <f>[8]Use_2023!AL213</f>
        <v>19.788389540546909</v>
      </c>
      <c r="AK46" s="78">
        <f>[8]Use_2023!AM213</f>
        <v>585.64462440967759</v>
      </c>
      <c r="AL46" s="78">
        <f>[8]Use_2023!AN213</f>
        <v>0.12113922392077899</v>
      </c>
      <c r="AM46" s="78">
        <f>[8]Use_2023!AO213</f>
        <v>2163.6598179998887</v>
      </c>
      <c r="AN46" s="78">
        <f>[8]Use_2023!AP213</f>
        <v>5.7712935435126358E-2</v>
      </c>
      <c r="AO46" s="78">
        <f>[8]Use_2023!AQ213</f>
        <v>95.387675982883337</v>
      </c>
      <c r="AP46" s="78">
        <f>[8]Use_2023!AR213</f>
        <v>1.103161601291025</v>
      </c>
      <c r="AQ46" s="78">
        <f>[8]Use_2023!AS213</f>
        <v>210.69732783710202</v>
      </c>
      <c r="AR46" s="78">
        <f>[8]Use_2023!AT213</f>
        <v>195.99598417950915</v>
      </c>
      <c r="AS46" s="78">
        <f>[8]Use_2023!AU213</f>
        <v>94.651040685186899</v>
      </c>
      <c r="AT46" s="78">
        <f>[8]Use_2023!AV213</f>
        <v>0.90757029712546411</v>
      </c>
      <c r="AU46" s="78">
        <f>[8]Use_2023!AW213+[8]Use_2023!AX213</f>
        <v>4.6001056221912057E-2</v>
      </c>
      <c r="AV46" s="78">
        <f>[8]Use_2023!AY213</f>
        <v>39.118902658691717</v>
      </c>
      <c r="AW46" s="78">
        <f>[8]Use_2023!AZ213</f>
        <v>26.284814280340786</v>
      </c>
      <c r="AX46" s="78">
        <f>[8]Use_2023!BA213</f>
        <v>10.634726078146432</v>
      </c>
      <c r="AY46" s="78">
        <f>[8]Use_2023!BB213</f>
        <v>11.925903280377799</v>
      </c>
      <c r="AZ46" s="78">
        <f>[8]Use_2023!BC213</f>
        <v>46.858757827793717</v>
      </c>
      <c r="BA46" s="78">
        <f>[8]Use_2023!BD213</f>
        <v>1.8348430398911207E-4</v>
      </c>
      <c r="BB46" s="78">
        <f>[8]Use_2023!BE213</f>
        <v>3.4225439154231303</v>
      </c>
      <c r="BC46" s="78">
        <f>[8]Use_2023!BF213</f>
        <v>1893.8893491196191</v>
      </c>
      <c r="BD46" s="78">
        <f>[8]Use_2023!BG213</f>
        <v>29.919707367202982</v>
      </c>
      <c r="BE46" s="78">
        <f>[8]Use_2023!BH213</f>
        <v>1117.1703648644709</v>
      </c>
      <c r="BF46" s="78">
        <f>[8]Use_2023!BI213</f>
        <v>347.38241275231024</v>
      </c>
      <c r="BG46" s="78">
        <f>[8]Use_2023!BJ213</f>
        <v>416.09321794029796</v>
      </c>
      <c r="BH46" s="78">
        <f>[8]Use_2023!BK213</f>
        <v>2.5619088426063419</v>
      </c>
      <c r="BI46" s="78">
        <f>[8]Use_2023!BL213</f>
        <v>201.80822942348118</v>
      </c>
      <c r="BJ46" s="78">
        <f>[8]Use_2023!BM213</f>
        <v>82.331241353024993</v>
      </c>
      <c r="BK46" s="78">
        <f>[8]Use_2023!BN213</f>
        <v>27.359452524506274</v>
      </c>
      <c r="BL46" s="78">
        <f>[8]Use_2023!BO213</f>
        <v>3.8341297693666636</v>
      </c>
      <c r="BM46" s="78">
        <f>[8]Use_2023!BP213</f>
        <v>1.0818595366620795E-2</v>
      </c>
      <c r="BN46" s="78">
        <f>[8]Use_2023!BQ213</f>
        <v>0</v>
      </c>
      <c r="BO46" s="78">
        <f>[8]Use_2023!BR213</f>
        <v>0</v>
      </c>
      <c r="BP46" s="120">
        <f t="shared" si="0"/>
        <v>8005.5326202748665</v>
      </c>
      <c r="BQ46" s="78">
        <f>[8]Use_2023!BT213</f>
        <v>124999.60653999966</v>
      </c>
      <c r="BR46" s="78">
        <f>[8]Use_2023!BU213</f>
        <v>420.59778459889759</v>
      </c>
      <c r="BS46" s="120">
        <f t="shared" si="1"/>
        <v>125420.20432459856</v>
      </c>
      <c r="BT46" s="78">
        <f>[8]Use_2023!BW213</f>
        <v>0</v>
      </c>
      <c r="BU46" s="78">
        <f>[8]Use_2023!BX213</f>
        <v>0</v>
      </c>
      <c r="BV46" s="120">
        <f t="shared" si="2"/>
        <v>0</v>
      </c>
      <c r="BW46" s="78">
        <f>[8]Use_2023!BZ213</f>
        <v>119454.37017835802</v>
      </c>
      <c r="BX46" s="120">
        <f t="shared" si="3"/>
        <v>244874.57450295659</v>
      </c>
      <c r="BY46" s="122">
        <f t="shared" si="4"/>
        <v>252880.10712323146</v>
      </c>
      <c r="BZ46" s="128"/>
      <c r="CB46" s="83"/>
    </row>
    <row r="47" spans="1:80" ht="14.25" customHeight="1">
      <c r="A47" s="32" t="s">
        <v>442</v>
      </c>
      <c r="B47" s="21" t="s">
        <v>346</v>
      </c>
      <c r="C47" s="85" t="s">
        <v>145</v>
      </c>
      <c r="D47" s="78">
        <f>[8]Use_2023!F214</f>
        <v>3.543511460677192</v>
      </c>
      <c r="E47" s="78">
        <f>[8]Use_2023!G214</f>
        <v>0.11759143599706731</v>
      </c>
      <c r="F47" s="78">
        <f>[8]Use_2023!H214</f>
        <v>1.7264272583567147E-2</v>
      </c>
      <c r="G47" s="78">
        <f>[8]Use_2023!I214</f>
        <v>11.677842742907005</v>
      </c>
      <c r="H47" s="78">
        <f>[8]Use_2023!J214</f>
        <v>82.051371847750659</v>
      </c>
      <c r="I47" s="78">
        <f>[8]Use_2023!K214</f>
        <v>0</v>
      </c>
      <c r="J47" s="78">
        <f>[8]Use_2023!L214</f>
        <v>5.6835645059120053E-2</v>
      </c>
      <c r="K47" s="78">
        <f>[8]Use_2023!M214</f>
        <v>0</v>
      </c>
      <c r="L47" s="78">
        <f>[8]Use_2023!N214</f>
        <v>788.34815472429682</v>
      </c>
      <c r="M47" s="78">
        <f>[8]Use_2023!O214</f>
        <v>0</v>
      </c>
      <c r="N47" s="78">
        <f>[8]Use_2023!P214</f>
        <v>105.52640709392851</v>
      </c>
      <c r="O47" s="78">
        <f>[8]Use_2023!Q214</f>
        <v>0.73546032973820785</v>
      </c>
      <c r="P47" s="78">
        <f>[8]Use_2023!R214</f>
        <v>0.1219252592807229</v>
      </c>
      <c r="Q47" s="78">
        <f>[8]Use_2023!S214</f>
        <v>2.2499767836139979</v>
      </c>
      <c r="R47" s="78">
        <f>[8]Use_2023!T214</f>
        <v>1.856853563466597</v>
      </c>
      <c r="S47" s="78">
        <f>[8]Use_2023!U214</f>
        <v>487.13763476780861</v>
      </c>
      <c r="T47" s="78">
        <f>[8]Use_2023!V214</f>
        <v>0</v>
      </c>
      <c r="U47" s="78">
        <f>[8]Use_2023!W214</f>
        <v>2.27420913453712</v>
      </c>
      <c r="V47" s="78">
        <f>[8]Use_2023!X214</f>
        <v>0</v>
      </c>
      <c r="W47" s="78">
        <f>[8]Use_2023!Y214</f>
        <v>0</v>
      </c>
      <c r="X47" s="78">
        <f>[8]Use_2023!Z214</f>
        <v>1.9674462788504654E-2</v>
      </c>
      <c r="Y47" s="78">
        <f>[8]Use_2023!AA214</f>
        <v>2.5407685469043835</v>
      </c>
      <c r="Z47" s="78">
        <f>[8]Use_2023!AB214</f>
        <v>23.49965927866176</v>
      </c>
      <c r="AA47" s="78">
        <f>[8]Use_2023!AC214</f>
        <v>0.43088058659542194</v>
      </c>
      <c r="AB47" s="78">
        <f>[8]Use_2023!AD214</f>
        <v>6.719501405549913E-7</v>
      </c>
      <c r="AC47" s="78">
        <f>[8]Use_2023!AE214</f>
        <v>0.77548253197818195</v>
      </c>
      <c r="AD47" s="78">
        <f>[8]Use_2023!AF214</f>
        <v>55.666976806174453</v>
      </c>
      <c r="AE47" s="78">
        <f>[8]Use_2023!AG214</f>
        <v>0.94880514838736096</v>
      </c>
      <c r="AF47" s="78">
        <f>[8]Use_2023!AH214</f>
        <v>337.72558585886378</v>
      </c>
      <c r="AG47" s="78">
        <f>[8]Use_2023!AI214</f>
        <v>51.338817477821834</v>
      </c>
      <c r="AH47" s="78">
        <f>[8]Use_2023!AJ214</f>
        <v>45.028679822276665</v>
      </c>
      <c r="AI47" s="78">
        <f>[8]Use_2023!AK214</f>
        <v>2.7711925049979089</v>
      </c>
      <c r="AJ47" s="78">
        <f>[8]Use_2023!AL214</f>
        <v>0.41479572352747907</v>
      </c>
      <c r="AK47" s="78">
        <f>[8]Use_2023!AM214</f>
        <v>54.090211627815151</v>
      </c>
      <c r="AL47" s="78">
        <f>[8]Use_2023!AN214</f>
        <v>22.148075657044036</v>
      </c>
      <c r="AM47" s="78">
        <f>[8]Use_2023!AO214</f>
        <v>9.5462278871938153</v>
      </c>
      <c r="AN47" s="78">
        <f>[8]Use_2023!AP214</f>
        <v>4.8143890203634703</v>
      </c>
      <c r="AO47" s="78">
        <f>[8]Use_2023!AQ214</f>
        <v>39.770786209295288</v>
      </c>
      <c r="AP47" s="78">
        <f>[8]Use_2023!AR214</f>
        <v>608.64053959349883</v>
      </c>
      <c r="AQ47" s="78">
        <f>[8]Use_2023!AS214</f>
        <v>29.517222702266736</v>
      </c>
      <c r="AR47" s="78">
        <f>[8]Use_2023!AT214</f>
        <v>595.4165031347236</v>
      </c>
      <c r="AS47" s="78">
        <f>[8]Use_2023!AU214</f>
        <v>184.08783658882624</v>
      </c>
      <c r="AT47" s="78">
        <f>[8]Use_2023!AV214</f>
        <v>0.75633993277950484</v>
      </c>
      <c r="AU47" s="78">
        <f>[8]Use_2023!AW214+[8]Use_2023!AX214</f>
        <v>38.054016965975151</v>
      </c>
      <c r="AV47" s="78">
        <f>[8]Use_2023!AY214</f>
        <v>63.877779483489462</v>
      </c>
      <c r="AW47" s="78">
        <f>[8]Use_2023!AZ214</f>
        <v>28.598166229066457</v>
      </c>
      <c r="AX47" s="78">
        <f>[8]Use_2023!BA214</f>
        <v>34.143401120297199</v>
      </c>
      <c r="AY47" s="78">
        <f>[8]Use_2023!BB214</f>
        <v>316.05806649174087</v>
      </c>
      <c r="AZ47" s="78">
        <f>[8]Use_2023!BC214</f>
        <v>544.94747944721632</v>
      </c>
      <c r="BA47" s="78">
        <f>[8]Use_2023!BD214</f>
        <v>0.47399408661017101</v>
      </c>
      <c r="BB47" s="78">
        <f>[8]Use_2023!BE214</f>
        <v>8.0707004482583319E-2</v>
      </c>
      <c r="BC47" s="78">
        <f>[8]Use_2023!BF214</f>
        <v>253.97094640984406</v>
      </c>
      <c r="BD47" s="78">
        <f>[8]Use_2023!BG214</f>
        <v>562.22998469874165</v>
      </c>
      <c r="BE47" s="78">
        <f>[8]Use_2023!BH214</f>
        <v>119.15736943741027</v>
      </c>
      <c r="BF47" s="78">
        <f>[8]Use_2023!BI214</f>
        <v>112.2461690459749</v>
      </c>
      <c r="BG47" s="78">
        <f>[8]Use_2023!BJ214</f>
        <v>368.39451949263389</v>
      </c>
      <c r="BH47" s="78">
        <f>[8]Use_2023!BK214</f>
        <v>1.7850949626033232</v>
      </c>
      <c r="BI47" s="78">
        <f>[8]Use_2023!BL214</f>
        <v>140.38086874277121</v>
      </c>
      <c r="BJ47" s="78">
        <f>[8]Use_2023!BM214</f>
        <v>12.464357869539922</v>
      </c>
      <c r="BK47" s="78">
        <f>[8]Use_2023!BN214</f>
        <v>149.47408774728564</v>
      </c>
      <c r="BL47" s="78">
        <f>[8]Use_2023!BO214</f>
        <v>22.766957934438896</v>
      </c>
      <c r="BM47" s="78">
        <f>[8]Use_2023!BP214</f>
        <v>162.49089948815154</v>
      </c>
      <c r="BN47" s="78">
        <f>[8]Use_2023!BQ214</f>
        <v>0</v>
      </c>
      <c r="BO47" s="78">
        <f>[8]Use_2023!BR214</f>
        <v>0</v>
      </c>
      <c r="BP47" s="120">
        <f t="shared" si="0"/>
        <v>6487.2593574946541</v>
      </c>
      <c r="BQ47" s="78">
        <f>[8]Use_2023!BT214</f>
        <v>1660.4345194657492</v>
      </c>
      <c r="BR47" s="78">
        <f>[8]Use_2023!BU214</f>
        <v>0</v>
      </c>
      <c r="BS47" s="120">
        <f t="shared" si="1"/>
        <v>1660.4345194657492</v>
      </c>
      <c r="BT47" s="78">
        <f>[8]Use_2023!BW214</f>
        <v>0</v>
      </c>
      <c r="BU47" s="78">
        <f>[8]Use_2023!BX214</f>
        <v>-14.657040579395042</v>
      </c>
      <c r="BV47" s="120">
        <f t="shared" si="2"/>
        <v>-14.657040579395042</v>
      </c>
      <c r="BW47" s="78">
        <f>[8]Use_2023!BZ214</f>
        <v>1019.6580268381542</v>
      </c>
      <c r="BX47" s="120">
        <f t="shared" si="3"/>
        <v>2665.4355057245084</v>
      </c>
      <c r="BY47" s="122">
        <f t="shared" si="4"/>
        <v>9152.6948632191634</v>
      </c>
      <c r="BZ47" s="128"/>
      <c r="CB47" s="83"/>
    </row>
    <row r="48" spans="1:80" ht="14.25" customHeight="1">
      <c r="A48" s="32" t="s">
        <v>443</v>
      </c>
      <c r="B48" s="21" t="s">
        <v>375</v>
      </c>
      <c r="C48" s="85" t="s">
        <v>146</v>
      </c>
      <c r="D48" s="78">
        <f>[8]Use_2023!F215</f>
        <v>0</v>
      </c>
      <c r="E48" s="78">
        <f>[8]Use_2023!G215</f>
        <v>0</v>
      </c>
      <c r="F48" s="78">
        <f>[8]Use_2023!H215</f>
        <v>0</v>
      </c>
      <c r="G48" s="78">
        <f>[8]Use_2023!I215</f>
        <v>0.33234541617190427</v>
      </c>
      <c r="H48" s="78">
        <f>[8]Use_2023!J215</f>
        <v>0.10093318064692001</v>
      </c>
      <c r="I48" s="78">
        <f>[8]Use_2023!K215</f>
        <v>0.3804450181404857</v>
      </c>
      <c r="J48" s="78">
        <f>[8]Use_2023!L215</f>
        <v>3.3424594140945083E-11</v>
      </c>
      <c r="K48" s="78">
        <f>[8]Use_2023!M215</f>
        <v>2.0620897250963588E-3</v>
      </c>
      <c r="L48" s="78">
        <f>[8]Use_2023!N215</f>
        <v>1.6751430317563067E-2</v>
      </c>
      <c r="M48" s="78">
        <f>[8]Use_2023!O215</f>
        <v>0</v>
      </c>
      <c r="N48" s="78">
        <f>[8]Use_2023!P215</f>
        <v>5.880915759783399E-4</v>
      </c>
      <c r="O48" s="78">
        <f>[8]Use_2023!Q215</f>
        <v>0</v>
      </c>
      <c r="P48" s="78">
        <f>[8]Use_2023!R215</f>
        <v>5.6430828880766944E-3</v>
      </c>
      <c r="Q48" s="78">
        <f>[8]Use_2023!S215</f>
        <v>4.4622318733112502E-3</v>
      </c>
      <c r="R48" s="78">
        <f>[8]Use_2023!T215</f>
        <v>0</v>
      </c>
      <c r="S48" s="78">
        <f>[8]Use_2023!U215</f>
        <v>0.69162563068468463</v>
      </c>
      <c r="T48" s="78">
        <f>[8]Use_2023!V215</f>
        <v>0</v>
      </c>
      <c r="U48" s="78">
        <f>[8]Use_2023!W215</f>
        <v>0</v>
      </c>
      <c r="V48" s="78">
        <f>[8]Use_2023!X215</f>
        <v>0</v>
      </c>
      <c r="W48" s="78">
        <f>[8]Use_2023!Y215</f>
        <v>0</v>
      </c>
      <c r="X48" s="78">
        <f>[8]Use_2023!Z215</f>
        <v>0</v>
      </c>
      <c r="Y48" s="78">
        <f>[8]Use_2023!AA215</f>
        <v>3.7203546413897169E-3</v>
      </c>
      <c r="Z48" s="78">
        <f>[8]Use_2023!AB215</f>
        <v>9.7765420100879036E-3</v>
      </c>
      <c r="AA48" s="78">
        <f>[8]Use_2023!AC215</f>
        <v>1.9276870127068128E-2</v>
      </c>
      <c r="AB48" s="78">
        <f>[8]Use_2023!AD215</f>
        <v>0</v>
      </c>
      <c r="AC48" s="78">
        <f>[8]Use_2023!AE215</f>
        <v>2.5398194829568017E-3</v>
      </c>
      <c r="AD48" s="78">
        <f>[8]Use_2023!AF215</f>
        <v>1.4932243577801059</v>
      </c>
      <c r="AE48" s="78">
        <f>[8]Use_2023!AG215</f>
        <v>8.8426005780425868E-3</v>
      </c>
      <c r="AF48" s="78">
        <f>[8]Use_2023!AH215</f>
        <v>3.0631877713495816</v>
      </c>
      <c r="AG48" s="78">
        <f>[8]Use_2023!AI215</f>
        <v>1.0660116889680857</v>
      </c>
      <c r="AH48" s="78">
        <f>[8]Use_2023!AJ215</f>
        <v>5.8938862767650857</v>
      </c>
      <c r="AI48" s="78">
        <f>[8]Use_2023!AK215</f>
        <v>0</v>
      </c>
      <c r="AJ48" s="78">
        <f>[8]Use_2023!AL215</f>
        <v>6.1311555351889187E-4</v>
      </c>
      <c r="AK48" s="78">
        <f>[8]Use_2023!AM215</f>
        <v>1.2164186132378414</v>
      </c>
      <c r="AL48" s="78">
        <f>[8]Use_2023!AN215</f>
        <v>0</v>
      </c>
      <c r="AM48" s="78">
        <f>[8]Use_2023!AO215</f>
        <v>0.36237372392350603</v>
      </c>
      <c r="AN48" s="78">
        <f>[8]Use_2023!AP215</f>
        <v>0.10917783060210492</v>
      </c>
      <c r="AO48" s="78">
        <f>[8]Use_2023!AQ215</f>
        <v>4110.8984796049017</v>
      </c>
      <c r="AP48" s="78">
        <f>[8]Use_2023!AR215</f>
        <v>4560.8574426051136</v>
      </c>
      <c r="AQ48" s="78">
        <f>[8]Use_2023!AS215</f>
        <v>8.890658875003335E-2</v>
      </c>
      <c r="AR48" s="78">
        <f>[8]Use_2023!AT215</f>
        <v>4.9788329003913212</v>
      </c>
      <c r="AS48" s="78">
        <f>[8]Use_2023!AU215</f>
        <v>22.846842813683949</v>
      </c>
      <c r="AT48" s="78">
        <f>[8]Use_2023!AV215</f>
        <v>0.21652608398097373</v>
      </c>
      <c r="AU48" s="78">
        <f>[8]Use_2023!AW215+[8]Use_2023!AX215</f>
        <v>0.16540144265729795</v>
      </c>
      <c r="AV48" s="78">
        <f>[8]Use_2023!AY215</f>
        <v>0.82890864893871541</v>
      </c>
      <c r="AW48" s="78">
        <f>[8]Use_2023!AZ215</f>
        <v>0.53496478127992664</v>
      </c>
      <c r="AX48" s="78">
        <f>[8]Use_2023!BA215</f>
        <v>0</v>
      </c>
      <c r="AY48" s="78">
        <f>[8]Use_2023!BB215</f>
        <v>957.40787127619569</v>
      </c>
      <c r="AZ48" s="78">
        <f>[8]Use_2023!BC215</f>
        <v>0.21523136122806516</v>
      </c>
      <c r="BA48" s="78">
        <f>[8]Use_2023!BD215</f>
        <v>1.324741338482345E-5</v>
      </c>
      <c r="BB48" s="78">
        <f>[8]Use_2023!BE215</f>
        <v>0</v>
      </c>
      <c r="BC48" s="78">
        <f>[8]Use_2023!BF215</f>
        <v>5.2078470839261675</v>
      </c>
      <c r="BD48" s="78">
        <f>[8]Use_2023!BG215</f>
        <v>0.19381490122434505</v>
      </c>
      <c r="BE48" s="78">
        <f>[8]Use_2023!BH215</f>
        <v>0</v>
      </c>
      <c r="BF48" s="78">
        <f>[8]Use_2023!BI215</f>
        <v>7.3950497286067285E-2</v>
      </c>
      <c r="BG48" s="78">
        <f>[8]Use_2023!BJ215</f>
        <v>2.8931318209399421</v>
      </c>
      <c r="BH48" s="78">
        <f>[8]Use_2023!BK215</f>
        <v>1.4742125046300913E-2</v>
      </c>
      <c r="BI48" s="78">
        <f>[8]Use_2023!BL215</f>
        <v>33.662948831215978</v>
      </c>
      <c r="BJ48" s="78">
        <f>[8]Use_2023!BM215</f>
        <v>2.3501281098201252</v>
      </c>
      <c r="BK48" s="78">
        <f>[8]Use_2023!BN215</f>
        <v>6.8429909220321514</v>
      </c>
      <c r="BL48" s="78">
        <f>[8]Use_2023!BO215</f>
        <v>2.8994708596982346E-2</v>
      </c>
      <c r="BM48" s="78">
        <f>[8]Use_2023!BP215</f>
        <v>4.6213248053572707E-4</v>
      </c>
      <c r="BN48" s="78">
        <f>[8]Use_2023!BQ215</f>
        <v>0</v>
      </c>
      <c r="BO48" s="78">
        <f>[8]Use_2023!BR215</f>
        <v>0</v>
      </c>
      <c r="BP48" s="120">
        <f t="shared" si="0"/>
        <v>9725.0923382241781</v>
      </c>
      <c r="BQ48" s="78">
        <f>[8]Use_2023!BT215</f>
        <v>4556.6854117909406</v>
      </c>
      <c r="BR48" s="78">
        <f>[8]Use_2023!BU215</f>
        <v>1953.7519271842291</v>
      </c>
      <c r="BS48" s="120">
        <f t="shared" si="1"/>
        <v>6510.43733897517</v>
      </c>
      <c r="BT48" s="78">
        <f>[8]Use_2023!BW215</f>
        <v>0</v>
      </c>
      <c r="BU48" s="78">
        <f>[8]Use_2023!BX215</f>
        <v>0</v>
      </c>
      <c r="BV48" s="120">
        <f t="shared" si="2"/>
        <v>0</v>
      </c>
      <c r="BW48" s="78">
        <f>[8]Use_2023!BZ215</f>
        <v>7234.6843903945501</v>
      </c>
      <c r="BX48" s="120">
        <f t="shared" si="3"/>
        <v>13745.121729369719</v>
      </c>
      <c r="BY48" s="122">
        <f t="shared" si="4"/>
        <v>23470.214067593897</v>
      </c>
      <c r="BZ48" s="128"/>
      <c r="CB48" s="83"/>
    </row>
    <row r="49" spans="1:80" ht="14.25" customHeight="1">
      <c r="A49" s="32" t="s">
        <v>444</v>
      </c>
      <c r="B49" s="21" t="s">
        <v>376</v>
      </c>
      <c r="C49" s="85" t="s">
        <v>63</v>
      </c>
      <c r="D49" s="78">
        <f>[8]Use_2023!F216</f>
        <v>0</v>
      </c>
      <c r="E49" s="78">
        <f>[8]Use_2023!G216</f>
        <v>0.53078361715555644</v>
      </c>
      <c r="F49" s="78">
        <f>[8]Use_2023!H216</f>
        <v>0.10903395705237583</v>
      </c>
      <c r="G49" s="78">
        <f>[8]Use_2023!I216</f>
        <v>148.95922042324796</v>
      </c>
      <c r="H49" s="78">
        <f>[8]Use_2023!J216</f>
        <v>22.530040374269916</v>
      </c>
      <c r="I49" s="78">
        <f>[8]Use_2023!K216</f>
        <v>985.63398620859766</v>
      </c>
      <c r="J49" s="78">
        <f>[8]Use_2023!L216</f>
        <v>2.8595417233075768E-2</v>
      </c>
      <c r="K49" s="78">
        <f>[8]Use_2023!M216</f>
        <v>38.575377956533117</v>
      </c>
      <c r="L49" s="78">
        <f>[8]Use_2023!N216</f>
        <v>10.530979455328046</v>
      </c>
      <c r="M49" s="78">
        <f>[8]Use_2023!O216</f>
        <v>0.11459369712127995</v>
      </c>
      <c r="N49" s="78">
        <f>[8]Use_2023!P216</f>
        <v>23.204911936276879</v>
      </c>
      <c r="O49" s="78">
        <f>[8]Use_2023!Q216</f>
        <v>2.2666597825267014</v>
      </c>
      <c r="P49" s="78">
        <f>[8]Use_2023!R216</f>
        <v>5.8225761111312098</v>
      </c>
      <c r="Q49" s="78">
        <f>[8]Use_2023!S216</f>
        <v>43.671941701207189</v>
      </c>
      <c r="R49" s="78">
        <f>[8]Use_2023!T216</f>
        <v>1.525424456431864</v>
      </c>
      <c r="S49" s="78">
        <f>[8]Use_2023!U216</f>
        <v>1304.8977912079924</v>
      </c>
      <c r="T49" s="78">
        <f>[8]Use_2023!V216</f>
        <v>10.14759853530626</v>
      </c>
      <c r="U49" s="78">
        <f>[8]Use_2023!W216</f>
        <v>348.29147077071605</v>
      </c>
      <c r="V49" s="78">
        <f>[8]Use_2023!X216</f>
        <v>97.821126298827878</v>
      </c>
      <c r="W49" s="78">
        <f>[8]Use_2023!Y216</f>
        <v>132.53422582402553</v>
      </c>
      <c r="X49" s="78">
        <f>[8]Use_2023!Z216</f>
        <v>3.9548809163404277</v>
      </c>
      <c r="Y49" s="78">
        <f>[8]Use_2023!AA216</f>
        <v>59.957928688861614</v>
      </c>
      <c r="Z49" s="78">
        <f>[8]Use_2023!AB216</f>
        <v>16.773346368323026</v>
      </c>
      <c r="AA49" s="78">
        <f>[8]Use_2023!AC216</f>
        <v>199.85326131377619</v>
      </c>
      <c r="AB49" s="78">
        <f>[8]Use_2023!AD216</f>
        <v>0</v>
      </c>
      <c r="AC49" s="78">
        <f>[8]Use_2023!AE216</f>
        <v>10.962084483567983</v>
      </c>
      <c r="AD49" s="78">
        <f>[8]Use_2023!AF216</f>
        <v>1211.9969614423358</v>
      </c>
      <c r="AE49" s="78">
        <f>[8]Use_2023!AG216</f>
        <v>115.32076679083977</v>
      </c>
      <c r="AF49" s="78">
        <f>[8]Use_2023!AH216</f>
        <v>1499.5908484069714</v>
      </c>
      <c r="AG49" s="78">
        <f>[8]Use_2023!AI216</f>
        <v>119.35977612358296</v>
      </c>
      <c r="AH49" s="78">
        <f>[8]Use_2023!AJ216</f>
        <v>293.19346991243697</v>
      </c>
      <c r="AI49" s="78">
        <f>[8]Use_2023!AK216</f>
        <v>0.19810365951571385</v>
      </c>
      <c r="AJ49" s="78">
        <f>[8]Use_2023!AL216</f>
        <v>5.1277321779997207</v>
      </c>
      <c r="AK49" s="78">
        <f>[8]Use_2023!AM216</f>
        <v>590.51682509111572</v>
      </c>
      <c r="AL49" s="78">
        <f>[8]Use_2023!AN216</f>
        <v>71.521348483869787</v>
      </c>
      <c r="AM49" s="78">
        <f>[8]Use_2023!AO216</f>
        <v>342.00640418307586</v>
      </c>
      <c r="AN49" s="78">
        <f>[8]Use_2023!AP216</f>
        <v>16.491407138508542</v>
      </c>
      <c r="AO49" s="78">
        <f>[8]Use_2023!AQ216</f>
        <v>73.029323859982028</v>
      </c>
      <c r="AP49" s="78">
        <f>[8]Use_2023!AR216</f>
        <v>7623.4884684507306</v>
      </c>
      <c r="AQ49" s="78">
        <f>[8]Use_2023!AS216</f>
        <v>72.345066364773302</v>
      </c>
      <c r="AR49" s="78">
        <f>[8]Use_2023!AT216</f>
        <v>4452.2798818229348</v>
      </c>
      <c r="AS49" s="78">
        <f>[8]Use_2023!AU216</f>
        <v>1598.7552388102451</v>
      </c>
      <c r="AT49" s="78">
        <f>[8]Use_2023!AV216</f>
        <v>15.329707234057341</v>
      </c>
      <c r="AU49" s="78">
        <f>[8]Use_2023!AW216+[8]Use_2023!AX216</f>
        <v>384.51072797587568</v>
      </c>
      <c r="AV49" s="78">
        <f>[8]Use_2023!AY216</f>
        <v>492.74664152204292</v>
      </c>
      <c r="AW49" s="78">
        <f>[8]Use_2023!AZ216</f>
        <v>139.47552334198278</v>
      </c>
      <c r="AX49" s="78">
        <f>[8]Use_2023!BA216</f>
        <v>1.7144635036001503</v>
      </c>
      <c r="AY49" s="78">
        <f>[8]Use_2023!BB216</f>
        <v>130.87558552205223</v>
      </c>
      <c r="AZ49" s="78">
        <f>[8]Use_2023!BC216</f>
        <v>14.854600318236768</v>
      </c>
      <c r="BA49" s="78">
        <f>[8]Use_2023!BD216</f>
        <v>1.6994877174093173</v>
      </c>
      <c r="BB49" s="78">
        <f>[8]Use_2023!BE216</f>
        <v>53.546605137553414</v>
      </c>
      <c r="BC49" s="78">
        <f>[8]Use_2023!BF216</f>
        <v>2559.7073011578323</v>
      </c>
      <c r="BD49" s="78">
        <f>[8]Use_2023!BG216</f>
        <v>67.238147138618132</v>
      </c>
      <c r="BE49" s="78">
        <f>[8]Use_2023!BH216</f>
        <v>146.42804528517209</v>
      </c>
      <c r="BF49" s="78">
        <f>[8]Use_2023!BI216</f>
        <v>16.844157014536034</v>
      </c>
      <c r="BG49" s="78">
        <f>[8]Use_2023!BJ216</f>
        <v>104.84809790919921</v>
      </c>
      <c r="BH49" s="78">
        <f>[8]Use_2023!BK216</f>
        <v>2.5713214846297294</v>
      </c>
      <c r="BI49" s="78">
        <f>[8]Use_2023!BL216</f>
        <v>265.24892288829795</v>
      </c>
      <c r="BJ49" s="78">
        <f>[8]Use_2023!BM216</f>
        <v>14.496655575512172</v>
      </c>
      <c r="BK49" s="78">
        <f>[8]Use_2023!BN216</f>
        <v>779.6001005240106</v>
      </c>
      <c r="BL49" s="78">
        <f>[8]Use_2023!BO216</f>
        <v>4.8429147546482145</v>
      </c>
      <c r="BM49" s="78">
        <f>[8]Use_2023!BP216</f>
        <v>170.17664362397869</v>
      </c>
      <c r="BN49" s="78">
        <f>[8]Use_2023!BQ216</f>
        <v>0</v>
      </c>
      <c r="BO49" s="78">
        <f>[8]Use_2023!BR216</f>
        <v>0</v>
      </c>
      <c r="BP49" s="120">
        <f t="shared" si="0"/>
        <v>26920.675111850014</v>
      </c>
      <c r="BQ49" s="78">
        <f>[8]Use_2023!BT216</f>
        <v>32466.536082088642</v>
      </c>
      <c r="BR49" s="78">
        <f>[8]Use_2023!BU216</f>
        <v>0</v>
      </c>
      <c r="BS49" s="120">
        <f t="shared" si="1"/>
        <v>32466.536082088642</v>
      </c>
      <c r="BT49" s="78">
        <f>[8]Use_2023!BW216</f>
        <v>0</v>
      </c>
      <c r="BU49" s="78">
        <f>[8]Use_2023!BX216</f>
        <v>0</v>
      </c>
      <c r="BV49" s="120">
        <f t="shared" si="2"/>
        <v>0</v>
      </c>
      <c r="BW49" s="78">
        <f>[8]Use_2023!BZ216</f>
        <v>25437.523420308105</v>
      </c>
      <c r="BX49" s="120">
        <f t="shared" si="3"/>
        <v>57904.059502396747</v>
      </c>
      <c r="BY49" s="122">
        <f t="shared" si="4"/>
        <v>84824.734614246758</v>
      </c>
      <c r="BZ49" s="128"/>
      <c r="CB49" s="83"/>
    </row>
    <row r="50" spans="1:80" ht="14.25" customHeight="1">
      <c r="A50" s="32" t="s">
        <v>445</v>
      </c>
      <c r="B50" s="21" t="s">
        <v>377</v>
      </c>
      <c r="C50" s="85" t="s">
        <v>64</v>
      </c>
      <c r="D50" s="78">
        <f>[8]Use_2023!F217</f>
        <v>0</v>
      </c>
      <c r="E50" s="78">
        <f>[8]Use_2023!G217</f>
        <v>0</v>
      </c>
      <c r="F50" s="78">
        <f>[8]Use_2023!H217</f>
        <v>0</v>
      </c>
      <c r="G50" s="78">
        <f>[8]Use_2023!I217</f>
        <v>7.6930183601913988</v>
      </c>
      <c r="H50" s="78">
        <f>[8]Use_2023!J217</f>
        <v>2.5119226080022115</v>
      </c>
      <c r="I50" s="78">
        <f>[8]Use_2023!K217</f>
        <v>126.93923406483832</v>
      </c>
      <c r="J50" s="78">
        <f>[8]Use_2023!L217</f>
        <v>1.4923211813580712E-3</v>
      </c>
      <c r="K50" s="78">
        <f>[8]Use_2023!M217</f>
        <v>0.90316508418345587</v>
      </c>
      <c r="L50" s="78">
        <f>[8]Use_2023!N217</f>
        <v>33.488440643673393</v>
      </c>
      <c r="M50" s="78">
        <f>[8]Use_2023!O217</f>
        <v>5.9971443717956744E-3</v>
      </c>
      <c r="N50" s="78">
        <f>[8]Use_2023!P217</f>
        <v>0.96163647628973037</v>
      </c>
      <c r="O50" s="78">
        <f>[8]Use_2023!Q217</f>
        <v>0</v>
      </c>
      <c r="P50" s="78">
        <f>[8]Use_2023!R217</f>
        <v>2.4917134863686673E-4</v>
      </c>
      <c r="Q50" s="78">
        <f>[8]Use_2023!S217</f>
        <v>0.79432207180499392</v>
      </c>
      <c r="R50" s="78">
        <f>[8]Use_2023!T217</f>
        <v>0</v>
      </c>
      <c r="S50" s="78">
        <f>[8]Use_2023!U217</f>
        <v>20.298492951089354</v>
      </c>
      <c r="T50" s="78">
        <f>[8]Use_2023!V217</f>
        <v>0</v>
      </c>
      <c r="U50" s="78">
        <f>[8]Use_2023!W217</f>
        <v>0</v>
      </c>
      <c r="V50" s="78">
        <f>[8]Use_2023!X217</f>
        <v>5.4519820547651268</v>
      </c>
      <c r="W50" s="78">
        <f>[8]Use_2023!Y217</f>
        <v>7.38669854747301</v>
      </c>
      <c r="X50" s="78">
        <f>[8]Use_2023!Z217</f>
        <v>0.22042138763870969</v>
      </c>
      <c r="Y50" s="78">
        <f>[8]Use_2023!AA217</f>
        <v>3.7749364071392959</v>
      </c>
      <c r="Z50" s="78">
        <f>[8]Use_2023!AB217</f>
        <v>0.27467380146965747</v>
      </c>
      <c r="AA50" s="78">
        <f>[8]Use_2023!AC217</f>
        <v>3.980039799456931</v>
      </c>
      <c r="AB50" s="78">
        <f>[8]Use_2023!AD217</f>
        <v>0</v>
      </c>
      <c r="AC50" s="78">
        <f>[8]Use_2023!AE217</f>
        <v>2.0532059307638597E-2</v>
      </c>
      <c r="AD50" s="78">
        <f>[8]Use_2023!AF217</f>
        <v>22.771389954653728</v>
      </c>
      <c r="AE50" s="78">
        <f>[8]Use_2023!AG217</f>
        <v>0.22901291324712997</v>
      </c>
      <c r="AF50" s="78">
        <f>[8]Use_2023!AH217</f>
        <v>14.081517923851379</v>
      </c>
      <c r="AG50" s="78">
        <f>[8]Use_2023!AI217</f>
        <v>1.7718373613850076</v>
      </c>
      <c r="AH50" s="78">
        <f>[8]Use_2023!AJ217</f>
        <v>2.5061722588396038</v>
      </c>
      <c r="AI50" s="78">
        <f>[8]Use_2023!AK217</f>
        <v>0</v>
      </c>
      <c r="AJ50" s="78">
        <f>[8]Use_2023!AL217</f>
        <v>0.11195612172335941</v>
      </c>
      <c r="AK50" s="78">
        <f>[8]Use_2023!AM217</f>
        <v>23.678421410763804</v>
      </c>
      <c r="AL50" s="78">
        <f>[8]Use_2023!AN217</f>
        <v>0</v>
      </c>
      <c r="AM50" s="78">
        <f>[8]Use_2023!AO217</f>
        <v>15.141891005495772</v>
      </c>
      <c r="AN50" s="78">
        <f>[8]Use_2023!AP217</f>
        <v>0.76043093568622322</v>
      </c>
      <c r="AO50" s="78">
        <f>[8]Use_2023!AQ217</f>
        <v>2.8948328348059147</v>
      </c>
      <c r="AP50" s="78">
        <f>[8]Use_2023!AR217</f>
        <v>954.37151322173759</v>
      </c>
      <c r="AQ50" s="78">
        <f>[8]Use_2023!AS217</f>
        <v>736.28932782933111</v>
      </c>
      <c r="AR50" s="78">
        <f>[8]Use_2023!AT217</f>
        <v>833.29363125133978</v>
      </c>
      <c r="AS50" s="78">
        <f>[8]Use_2023!AU217</f>
        <v>284.56560356115057</v>
      </c>
      <c r="AT50" s="78">
        <f>[8]Use_2023!AV217</f>
        <v>2.7285644804178224</v>
      </c>
      <c r="AU50" s="78">
        <f>[8]Use_2023!AW217+[8]Use_2023!AX217</f>
        <v>12.717814786372784</v>
      </c>
      <c r="AV50" s="78">
        <f>[8]Use_2023!AY217</f>
        <v>30.584485469132147</v>
      </c>
      <c r="AW50" s="78">
        <f>[8]Use_2023!AZ217</f>
        <v>41.724995185335651</v>
      </c>
      <c r="AX50" s="78">
        <f>[8]Use_2023!BA217</f>
        <v>1.1649435260584319E-3</v>
      </c>
      <c r="AY50" s="78">
        <f>[8]Use_2023!BB217</f>
        <v>12.87881519608321</v>
      </c>
      <c r="AZ50" s="78">
        <f>[8]Use_2023!BC217</f>
        <v>0.60391913462600211</v>
      </c>
      <c r="BA50" s="78">
        <f>[8]Use_2023!BD217</f>
        <v>7.5969632410302912E-3</v>
      </c>
      <c r="BB50" s="78">
        <f>[8]Use_2023!BE217</f>
        <v>8.683281100685214</v>
      </c>
      <c r="BC50" s="78">
        <f>[8]Use_2023!BF217</f>
        <v>143.92705358203517</v>
      </c>
      <c r="BD50" s="78">
        <f>[8]Use_2023!BG217</f>
        <v>2.8330749647744087</v>
      </c>
      <c r="BE50" s="78">
        <f>[8]Use_2023!BH217</f>
        <v>0</v>
      </c>
      <c r="BF50" s="78">
        <f>[8]Use_2023!BI217</f>
        <v>0.24030275411153712</v>
      </c>
      <c r="BG50" s="78">
        <f>[8]Use_2023!BJ217</f>
        <v>19.839040190551614</v>
      </c>
      <c r="BH50" s="78">
        <f>[8]Use_2023!BK217</f>
        <v>7.2979629445015487E-2</v>
      </c>
      <c r="BI50" s="78">
        <f>[8]Use_2023!BL217</f>
        <v>7.485019014094239</v>
      </c>
      <c r="BJ50" s="78">
        <f>[8]Use_2023!BM217</f>
        <v>0.53460493053065417</v>
      </c>
      <c r="BK50" s="78">
        <f>[8]Use_2023!BN217</f>
        <v>55.361456828247753</v>
      </c>
      <c r="BL50" s="78">
        <f>[8]Use_2023!BO217</f>
        <v>1.3973496912579122</v>
      </c>
      <c r="BM50" s="78">
        <f>[8]Use_2023!BP217</f>
        <v>1.3014048542395991E-2</v>
      </c>
      <c r="BN50" s="78">
        <f>[8]Use_2023!BQ217</f>
        <v>0</v>
      </c>
      <c r="BO50" s="78">
        <f>[8]Use_2023!BR217</f>
        <v>0</v>
      </c>
      <c r="BP50" s="120">
        <f t="shared" si="0"/>
        <v>3448.8093264312465</v>
      </c>
      <c r="BQ50" s="78">
        <f>[8]Use_2023!BT217</f>
        <v>0</v>
      </c>
      <c r="BR50" s="78">
        <f>[8]Use_2023!BU217</f>
        <v>0</v>
      </c>
      <c r="BS50" s="120">
        <f t="shared" si="1"/>
        <v>0</v>
      </c>
      <c r="BT50" s="78">
        <f>[8]Use_2023!BW217</f>
        <v>19811.096833183765</v>
      </c>
      <c r="BU50" s="78">
        <f>[8]Use_2023!BX217</f>
        <v>0</v>
      </c>
      <c r="BV50" s="120">
        <f t="shared" si="2"/>
        <v>19811.096833183765</v>
      </c>
      <c r="BW50" s="78">
        <f>[8]Use_2023!BZ217</f>
        <v>31210.11501848956</v>
      </c>
      <c r="BX50" s="120">
        <f t="shared" si="3"/>
        <v>51021.211851673324</v>
      </c>
      <c r="BY50" s="122">
        <f t="shared" si="4"/>
        <v>54470.021178104573</v>
      </c>
      <c r="BZ50" s="128"/>
      <c r="CB50" s="83"/>
    </row>
    <row r="51" spans="1:80" ht="14.25" customHeight="1">
      <c r="A51" s="32" t="s">
        <v>446</v>
      </c>
      <c r="B51" s="21" t="s">
        <v>347</v>
      </c>
      <c r="C51" s="86" t="s">
        <v>147</v>
      </c>
      <c r="D51" s="78">
        <f>[8]Use_2023!F218</f>
        <v>315.12383550781152</v>
      </c>
      <c r="E51" s="78">
        <f>[8]Use_2023!G218</f>
        <v>4.0273776201360914</v>
      </c>
      <c r="F51" s="78">
        <f>[8]Use_2023!H218</f>
        <v>6.4125231661930568</v>
      </c>
      <c r="G51" s="78">
        <f>[8]Use_2023!I218</f>
        <v>352.81343557002953</v>
      </c>
      <c r="H51" s="78">
        <f>[8]Use_2023!J218</f>
        <v>802.36841140315948</v>
      </c>
      <c r="I51" s="78">
        <f>[8]Use_2023!K218</f>
        <v>1178.6248765194998</v>
      </c>
      <c r="J51" s="78">
        <f>[8]Use_2023!L218</f>
        <v>90.611439911299016</v>
      </c>
      <c r="K51" s="78">
        <f>[8]Use_2023!M218</f>
        <v>80.998640946055716</v>
      </c>
      <c r="L51" s="78">
        <f>[8]Use_2023!N218</f>
        <v>80.911785063688626</v>
      </c>
      <c r="M51" s="78">
        <f>[8]Use_2023!O218</f>
        <v>9.3857577567621178</v>
      </c>
      <c r="N51" s="78">
        <f>[8]Use_2023!P218</f>
        <v>29.044357198842402</v>
      </c>
      <c r="O51" s="78">
        <f>[8]Use_2023!Q218</f>
        <v>16.217569999422196</v>
      </c>
      <c r="P51" s="78">
        <f>[8]Use_2023!R218</f>
        <v>60.441079411314398</v>
      </c>
      <c r="Q51" s="78">
        <f>[8]Use_2023!S218</f>
        <v>397.3721562739031</v>
      </c>
      <c r="R51" s="78">
        <f>[8]Use_2023!T218</f>
        <v>287.04066184689032</v>
      </c>
      <c r="S51" s="78">
        <f>[8]Use_2023!U218</f>
        <v>1685.5867960969108</v>
      </c>
      <c r="T51" s="78">
        <f>[8]Use_2023!V218</f>
        <v>3.9343174005157993</v>
      </c>
      <c r="U51" s="78">
        <f>[8]Use_2023!W218</f>
        <v>54.91137393597829</v>
      </c>
      <c r="V51" s="78">
        <f>[8]Use_2023!X218</f>
        <v>31.838463674458954</v>
      </c>
      <c r="W51" s="78">
        <f>[8]Use_2023!Y218</f>
        <v>43.722157869823334</v>
      </c>
      <c r="X51" s="78">
        <f>[8]Use_2023!Z218</f>
        <v>1.5563594396958507</v>
      </c>
      <c r="Y51" s="78">
        <f>[8]Use_2023!AA218</f>
        <v>189.85133889865054</v>
      </c>
      <c r="Z51" s="78">
        <f>[8]Use_2023!AB218</f>
        <v>57.472755483204487</v>
      </c>
      <c r="AA51" s="78">
        <f>[8]Use_2023!AC218</f>
        <v>2405.0781399550879</v>
      </c>
      <c r="AB51" s="78">
        <f>[8]Use_2023!AD218</f>
        <v>4.1595314239783185</v>
      </c>
      <c r="AC51" s="78">
        <f>[8]Use_2023!AE218</f>
        <v>156.51182518261376</v>
      </c>
      <c r="AD51" s="78">
        <f>[8]Use_2023!AF218</f>
        <v>4527.5199574393864</v>
      </c>
      <c r="AE51" s="78">
        <f>[8]Use_2023!AG218</f>
        <v>882.55884562099618</v>
      </c>
      <c r="AF51" s="78">
        <f>[8]Use_2023!AH218</f>
        <v>4442.0007778397176</v>
      </c>
      <c r="AG51" s="78">
        <f>[8]Use_2023!AI218</f>
        <v>3173.7124784964676</v>
      </c>
      <c r="AH51" s="78">
        <f>[8]Use_2023!AJ218</f>
        <v>491.54508545229271</v>
      </c>
      <c r="AI51" s="78">
        <f>[8]Use_2023!AK218</f>
        <v>28.689086978961182</v>
      </c>
      <c r="AJ51" s="78">
        <f>[8]Use_2023!AL218</f>
        <v>38.45863618634845</v>
      </c>
      <c r="AK51" s="78">
        <f>[8]Use_2023!AM218</f>
        <v>284.26259853176566</v>
      </c>
      <c r="AL51" s="78">
        <f>[8]Use_2023!AN218</f>
        <v>55.939367212782827</v>
      </c>
      <c r="AM51" s="78">
        <f>[8]Use_2023!AO218</f>
        <v>2040.1421095603005</v>
      </c>
      <c r="AN51" s="78">
        <f>[8]Use_2023!AP218</f>
        <v>12.351965987029168</v>
      </c>
      <c r="AO51" s="78">
        <f>[8]Use_2023!AQ218</f>
        <v>60.277000355173485</v>
      </c>
      <c r="AP51" s="78">
        <f>[8]Use_2023!AR218</f>
        <v>233.33943188048278</v>
      </c>
      <c r="AQ51" s="78">
        <f>[8]Use_2023!AS218</f>
        <v>132.66445271482633</v>
      </c>
      <c r="AR51" s="78">
        <f>[8]Use_2023!AT218</f>
        <v>4585.9616115440385</v>
      </c>
      <c r="AS51" s="78">
        <f>[8]Use_2023!AU218</f>
        <v>461.16823039279745</v>
      </c>
      <c r="AT51" s="78">
        <f>[8]Use_2023!AV218</f>
        <v>0.92837198143357391</v>
      </c>
      <c r="AU51" s="78">
        <f>[8]Use_2023!AW218+[8]Use_2023!AX218</f>
        <v>8144.0140176806135</v>
      </c>
      <c r="AV51" s="78">
        <f>[8]Use_2023!AY218</f>
        <v>115.15632902187434</v>
      </c>
      <c r="AW51" s="78">
        <f>[8]Use_2023!AZ218</f>
        <v>82.730720121066042</v>
      </c>
      <c r="AX51" s="78">
        <f>[8]Use_2023!BA218</f>
        <v>1.9528438327448379</v>
      </c>
      <c r="AY51" s="78">
        <f>[8]Use_2023!BB218</f>
        <v>30.077294189297092</v>
      </c>
      <c r="AZ51" s="78">
        <f>[8]Use_2023!BC218</f>
        <v>98.019402504810273</v>
      </c>
      <c r="BA51" s="78">
        <f>[8]Use_2023!BD218</f>
        <v>21.823548778165012</v>
      </c>
      <c r="BB51" s="78">
        <f>[8]Use_2023!BE218</f>
        <v>2.1634914066089208</v>
      </c>
      <c r="BC51" s="78">
        <f>[8]Use_2023!BF218</f>
        <v>309.9617438753433</v>
      </c>
      <c r="BD51" s="78">
        <f>[8]Use_2023!BG218</f>
        <v>118.2988679880004</v>
      </c>
      <c r="BE51" s="78">
        <f>[8]Use_2023!BH218</f>
        <v>899.60248735629159</v>
      </c>
      <c r="BF51" s="78">
        <f>[8]Use_2023!BI218</f>
        <v>275.85839731657325</v>
      </c>
      <c r="BG51" s="78">
        <f>[8]Use_2023!BJ218</f>
        <v>378.55746697529707</v>
      </c>
      <c r="BH51" s="78">
        <f>[8]Use_2023!BK218</f>
        <v>5.2091850291127066</v>
      </c>
      <c r="BI51" s="78">
        <f>[8]Use_2023!BL218</f>
        <v>115.70743427289607</v>
      </c>
      <c r="BJ51" s="78">
        <f>[8]Use_2023!BM218</f>
        <v>39.525933885299274</v>
      </c>
      <c r="BK51" s="78">
        <f>[8]Use_2023!BN218</f>
        <v>251.76097107140555</v>
      </c>
      <c r="BL51" s="78">
        <f>[8]Use_2023!BO218</f>
        <v>386.31510718022724</v>
      </c>
      <c r="BM51" s="78">
        <f>[8]Use_2023!BP218</f>
        <v>852.87189061492654</v>
      </c>
      <c r="BN51" s="78">
        <f>[8]Use_2023!BQ218</f>
        <v>19.113577637416299</v>
      </c>
      <c r="BO51" s="78">
        <f>[8]Use_2023!BR218</f>
        <v>0</v>
      </c>
      <c r="BP51" s="120">
        <f t="shared" si="0"/>
        <v>41946.257686468693</v>
      </c>
      <c r="BQ51" s="78">
        <f>[8]Use_2023!BT218</f>
        <v>13093.931540493815</v>
      </c>
      <c r="BR51" s="78">
        <f>[8]Use_2023!BU218</f>
        <v>99.31433876880746</v>
      </c>
      <c r="BS51" s="120">
        <f t="shared" si="1"/>
        <v>13193.245879262622</v>
      </c>
      <c r="BT51" s="78">
        <f>[8]Use_2023!BW218</f>
        <v>0</v>
      </c>
      <c r="BU51" s="78">
        <f>[8]Use_2023!BX218</f>
        <v>0</v>
      </c>
      <c r="BV51" s="120">
        <f t="shared" si="2"/>
        <v>0</v>
      </c>
      <c r="BW51" s="78">
        <f>[8]Use_2023!BZ218</f>
        <v>18005.622344836764</v>
      </c>
      <c r="BX51" s="120">
        <f t="shared" si="3"/>
        <v>31198.868224099388</v>
      </c>
      <c r="BY51" s="122">
        <f t="shared" si="4"/>
        <v>73145.12591056808</v>
      </c>
      <c r="BZ51" s="128"/>
      <c r="CB51" s="83"/>
    </row>
    <row r="52" spans="1:80" ht="14.25" customHeight="1">
      <c r="A52" s="32" t="s">
        <v>447</v>
      </c>
      <c r="B52" s="21" t="s">
        <v>378</v>
      </c>
      <c r="C52" s="86" t="s">
        <v>148</v>
      </c>
      <c r="D52" s="78">
        <f>[8]Use_2023!F219</f>
        <v>0</v>
      </c>
      <c r="E52" s="78">
        <f>[8]Use_2023!G219</f>
        <v>0</v>
      </c>
      <c r="F52" s="78">
        <f>[8]Use_2023!H219</f>
        <v>0</v>
      </c>
      <c r="G52" s="78">
        <f>[8]Use_2023!I219</f>
        <v>70.65357150315424</v>
      </c>
      <c r="H52" s="78">
        <f>[8]Use_2023!J219</f>
        <v>148.63478129058589</v>
      </c>
      <c r="I52" s="78">
        <f>[8]Use_2023!K219</f>
        <v>189.13093398571164</v>
      </c>
      <c r="J52" s="78">
        <f>[8]Use_2023!L219</f>
        <v>0.77075188606356271</v>
      </c>
      <c r="K52" s="78">
        <f>[8]Use_2023!M219</f>
        <v>23.157100702395947</v>
      </c>
      <c r="L52" s="78">
        <f>[8]Use_2023!N219</f>
        <v>3.1917296456365651</v>
      </c>
      <c r="M52" s="78">
        <f>[8]Use_2023!O219</f>
        <v>0</v>
      </c>
      <c r="N52" s="78">
        <f>[8]Use_2023!P219</f>
        <v>13.242809397844713</v>
      </c>
      <c r="O52" s="78">
        <f>[8]Use_2023!Q219</f>
        <v>0.27795036299034365</v>
      </c>
      <c r="P52" s="78">
        <f>[8]Use_2023!R219</f>
        <v>3.4910051730873914</v>
      </c>
      <c r="Q52" s="78">
        <f>[8]Use_2023!S219</f>
        <v>44.922932975735051</v>
      </c>
      <c r="R52" s="78">
        <f>[8]Use_2023!T219</f>
        <v>0.91202524883338232</v>
      </c>
      <c r="S52" s="78">
        <f>[8]Use_2023!U219</f>
        <v>48.446040512236749</v>
      </c>
      <c r="T52" s="78">
        <f>[8]Use_2023!V219</f>
        <v>0</v>
      </c>
      <c r="U52" s="78">
        <f>[8]Use_2023!W219</f>
        <v>0.35426676551276604</v>
      </c>
      <c r="V52" s="78">
        <f>[8]Use_2023!X219</f>
        <v>1.5688518018405584</v>
      </c>
      <c r="W52" s="78">
        <f>[8]Use_2023!Y219</f>
        <v>0.61112430156722808</v>
      </c>
      <c r="X52" s="78">
        <f>[8]Use_2023!Z219</f>
        <v>0</v>
      </c>
      <c r="Y52" s="78">
        <f>[8]Use_2023!AA219</f>
        <v>7.1620051762068542</v>
      </c>
      <c r="Z52" s="78">
        <f>[8]Use_2023!AB219</f>
        <v>5.1264238587583408</v>
      </c>
      <c r="AA52" s="78">
        <f>[8]Use_2023!AC219</f>
        <v>0</v>
      </c>
      <c r="AB52" s="78">
        <f>[8]Use_2023!AD219</f>
        <v>2.6789126586238474</v>
      </c>
      <c r="AC52" s="78">
        <f>[8]Use_2023!AE219</f>
        <v>3.0766792994466918</v>
      </c>
      <c r="AD52" s="78">
        <f>[8]Use_2023!AF219</f>
        <v>390.76208076344005</v>
      </c>
      <c r="AE52" s="78">
        <f>[8]Use_2023!AG219</f>
        <v>44.518524965999575</v>
      </c>
      <c r="AF52" s="78">
        <f>[8]Use_2023!AH219</f>
        <v>904.22404646285634</v>
      </c>
      <c r="AG52" s="78">
        <f>[8]Use_2023!AI219</f>
        <v>371.51951078826283</v>
      </c>
      <c r="AH52" s="78">
        <f>[8]Use_2023!AJ219</f>
        <v>165.73238273710297</v>
      </c>
      <c r="AI52" s="78">
        <f>[8]Use_2023!AK219</f>
        <v>25.10233854297007</v>
      </c>
      <c r="AJ52" s="78">
        <f>[8]Use_2023!AL219</f>
        <v>0</v>
      </c>
      <c r="AK52" s="78">
        <f>[8]Use_2023!AM219</f>
        <v>151.03788749956323</v>
      </c>
      <c r="AL52" s="78">
        <f>[8]Use_2023!AN219</f>
        <v>4.735903985195975</v>
      </c>
      <c r="AM52" s="78">
        <f>[8]Use_2023!AO219</f>
        <v>133.72368495497344</v>
      </c>
      <c r="AN52" s="78">
        <f>[8]Use_2023!AP219</f>
        <v>1.0628595171667421</v>
      </c>
      <c r="AO52" s="78">
        <f>[8]Use_2023!AQ219</f>
        <v>19.835066975679066</v>
      </c>
      <c r="AP52" s="78">
        <f>[8]Use_2023!AR219</f>
        <v>5.5332560013273886</v>
      </c>
      <c r="AQ52" s="78">
        <f>[8]Use_2023!AS219</f>
        <v>11.878306932715198</v>
      </c>
      <c r="AR52" s="78">
        <f>[8]Use_2023!AT219</f>
        <v>3535.4453745350988</v>
      </c>
      <c r="AS52" s="78">
        <f>[8]Use_2023!AU219</f>
        <v>416.11261444522086</v>
      </c>
      <c r="AT52" s="78">
        <f>[8]Use_2023!AV219</f>
        <v>0</v>
      </c>
      <c r="AU52" s="78">
        <f>[8]Use_2023!AW219+[8]Use_2023!AX219</f>
        <v>42.254342693732013</v>
      </c>
      <c r="AV52" s="78">
        <f>[8]Use_2023!AY219</f>
        <v>73.146189390594898</v>
      </c>
      <c r="AW52" s="78">
        <f>[8]Use_2023!AZ219</f>
        <v>24.610673556089679</v>
      </c>
      <c r="AX52" s="78">
        <f>[8]Use_2023!BA219</f>
        <v>0.84888754885476336</v>
      </c>
      <c r="AY52" s="78">
        <f>[8]Use_2023!BB219</f>
        <v>10.11439419636757</v>
      </c>
      <c r="AZ52" s="78">
        <f>[8]Use_2023!BC219</f>
        <v>0.99717248900453348</v>
      </c>
      <c r="BA52" s="78">
        <f>[8]Use_2023!BD219</f>
        <v>27.502119963938714</v>
      </c>
      <c r="BB52" s="78">
        <f>[8]Use_2023!BE219</f>
        <v>0</v>
      </c>
      <c r="BC52" s="78">
        <f>[8]Use_2023!BF219</f>
        <v>56.791553808610139</v>
      </c>
      <c r="BD52" s="78">
        <f>[8]Use_2023!BG219</f>
        <v>21.265852246481391</v>
      </c>
      <c r="BE52" s="78">
        <f>[8]Use_2023!BH219</f>
        <v>1.8797152137610984</v>
      </c>
      <c r="BF52" s="78">
        <f>[8]Use_2023!BI219</f>
        <v>29.955502789438025</v>
      </c>
      <c r="BG52" s="78">
        <f>[8]Use_2023!BJ219</f>
        <v>51.450542399126114</v>
      </c>
      <c r="BH52" s="78">
        <f>[8]Use_2023!BK219</f>
        <v>3.8492942483469114E-2</v>
      </c>
      <c r="BI52" s="78">
        <f>[8]Use_2023!BL219</f>
        <v>260.32616605521935</v>
      </c>
      <c r="BJ52" s="78">
        <f>[8]Use_2023!BM219</f>
        <v>0.58677594001414102</v>
      </c>
      <c r="BK52" s="78">
        <f>[8]Use_2023!BN219</f>
        <v>0</v>
      </c>
      <c r="BL52" s="78">
        <f>[8]Use_2023!BO219</f>
        <v>0.72429742694447918</v>
      </c>
      <c r="BM52" s="78">
        <f>[8]Use_2023!BP219</f>
        <v>1.1175399449947307</v>
      </c>
      <c r="BN52" s="78">
        <f>[8]Use_2023!BQ219</f>
        <v>0</v>
      </c>
      <c r="BO52" s="78">
        <f>[8]Use_2023!BR219</f>
        <v>0</v>
      </c>
      <c r="BP52" s="120">
        <f t="shared" si="0"/>
        <v>7352.2439542594611</v>
      </c>
      <c r="BQ52" s="78">
        <f>[8]Use_2023!BT219</f>
        <v>8502.5201445824623</v>
      </c>
      <c r="BR52" s="78">
        <f>[8]Use_2023!BU219</f>
        <v>0</v>
      </c>
      <c r="BS52" s="120">
        <f t="shared" si="1"/>
        <v>8502.5201445824623</v>
      </c>
      <c r="BT52" s="78">
        <f>[8]Use_2023!BW219</f>
        <v>0</v>
      </c>
      <c r="BU52" s="78">
        <f>[8]Use_2023!BX219</f>
        <v>0</v>
      </c>
      <c r="BV52" s="120">
        <f t="shared" si="2"/>
        <v>0</v>
      </c>
      <c r="BW52" s="78">
        <f>[8]Use_2023!BZ219</f>
        <v>9667.8064570243114</v>
      </c>
      <c r="BX52" s="120">
        <f t="shared" si="3"/>
        <v>18170.326601606772</v>
      </c>
      <c r="BY52" s="122">
        <f t="shared" si="4"/>
        <v>25522.570555866234</v>
      </c>
      <c r="BZ52" s="128"/>
      <c r="CB52" s="83"/>
    </row>
    <row r="53" spans="1:80" ht="14.25" customHeight="1">
      <c r="A53" s="32" t="s">
        <v>448</v>
      </c>
      <c r="B53" s="21" t="s">
        <v>348</v>
      </c>
      <c r="C53" s="86" t="s">
        <v>149</v>
      </c>
      <c r="D53" s="78">
        <f>[8]Use_2023!F220</f>
        <v>0</v>
      </c>
      <c r="E53" s="78">
        <f>[8]Use_2023!G220</f>
        <v>8.0938672886955804E-2</v>
      </c>
      <c r="F53" s="78">
        <f>[8]Use_2023!H220</f>
        <v>0</v>
      </c>
      <c r="G53" s="78">
        <f>[8]Use_2023!I220</f>
        <v>14.674970290824515</v>
      </c>
      <c r="H53" s="78">
        <f>[8]Use_2023!J220</f>
        <v>0.68449400306219532</v>
      </c>
      <c r="I53" s="78">
        <f>[8]Use_2023!K220</f>
        <v>47.057902664698446</v>
      </c>
      <c r="J53" s="78">
        <f>[8]Use_2023!L220</f>
        <v>5.7100202237822669E-4</v>
      </c>
      <c r="K53" s="78">
        <f>[8]Use_2023!M220</f>
        <v>1.5791230508358876</v>
      </c>
      <c r="L53" s="78">
        <f>[8]Use_2023!N220</f>
        <v>3.0651120704039705E-2</v>
      </c>
      <c r="M53" s="78">
        <f>[8]Use_2023!O220</f>
        <v>1.7929291979957036E-2</v>
      </c>
      <c r="N53" s="78">
        <f>[8]Use_2023!P220</f>
        <v>7.5459606616002067E-2</v>
      </c>
      <c r="O53" s="78">
        <f>[8]Use_2023!Q220</f>
        <v>9.4017919350982943E-2</v>
      </c>
      <c r="P53" s="78">
        <f>[8]Use_2023!R220</f>
        <v>9.0691021969131383E-2</v>
      </c>
      <c r="Q53" s="78">
        <f>[8]Use_2023!S220</f>
        <v>2.0892582440613539</v>
      </c>
      <c r="R53" s="78">
        <f>[8]Use_2023!T220</f>
        <v>2.0557318813431241E-2</v>
      </c>
      <c r="S53" s="78">
        <f>[8]Use_2023!U220</f>
        <v>122.82807758010124</v>
      </c>
      <c r="T53" s="78">
        <f>[8]Use_2023!V220</f>
        <v>3.8498494094994583E-2</v>
      </c>
      <c r="U53" s="78">
        <f>[8]Use_2023!W220</f>
        <v>3.7221876180776339</v>
      </c>
      <c r="V53" s="78">
        <f>[8]Use_2023!X220</f>
        <v>0</v>
      </c>
      <c r="W53" s="78">
        <f>[8]Use_2023!Y220</f>
        <v>0</v>
      </c>
      <c r="X53" s="78">
        <f>[8]Use_2023!Z220</f>
        <v>0</v>
      </c>
      <c r="Y53" s="78">
        <f>[8]Use_2023!AA220</f>
        <v>1.7093888436297542</v>
      </c>
      <c r="Z53" s="78">
        <f>[8]Use_2023!AB220</f>
        <v>9.7322512224094535E-2</v>
      </c>
      <c r="AA53" s="78">
        <f>[8]Use_2023!AC220</f>
        <v>0.52999382691953811</v>
      </c>
      <c r="AB53" s="78">
        <f>[8]Use_2023!AD220</f>
        <v>0</v>
      </c>
      <c r="AC53" s="78">
        <f>[8]Use_2023!AE220</f>
        <v>0.26268654986267853</v>
      </c>
      <c r="AD53" s="78">
        <f>[8]Use_2023!AF220</f>
        <v>105.58011349653481</v>
      </c>
      <c r="AE53" s="78">
        <f>[8]Use_2023!AG220</f>
        <v>3.7481523730719837</v>
      </c>
      <c r="AF53" s="78">
        <f>[8]Use_2023!AH220</f>
        <v>103.17317867303147</v>
      </c>
      <c r="AG53" s="78">
        <f>[8]Use_2023!AI220</f>
        <v>4.081977368177399</v>
      </c>
      <c r="AH53" s="78">
        <f>[8]Use_2023!AJ220</f>
        <v>1.7659302705036677</v>
      </c>
      <c r="AI53" s="78">
        <f>[8]Use_2023!AK220</f>
        <v>3.585126032083135E-2</v>
      </c>
      <c r="AJ53" s="78">
        <f>[8]Use_2023!AL220</f>
        <v>0.47276802995803752</v>
      </c>
      <c r="AK53" s="78">
        <f>[8]Use_2023!AM220</f>
        <v>38.361045179174099</v>
      </c>
      <c r="AL53" s="78">
        <f>[8]Use_2023!AN220</f>
        <v>0.30925342172449333</v>
      </c>
      <c r="AM53" s="78">
        <f>[8]Use_2023!AO220</f>
        <v>5.8714009553262159</v>
      </c>
      <c r="AN53" s="78">
        <f>[8]Use_2023!AP220</f>
        <v>0.10500787549104845</v>
      </c>
      <c r="AO53" s="78">
        <f>[8]Use_2023!AQ220</f>
        <v>0.69437882379222104</v>
      </c>
      <c r="AP53" s="78">
        <f>[8]Use_2023!AR220</f>
        <v>4.5911935779837663</v>
      </c>
      <c r="AQ53" s="78">
        <f>[8]Use_2023!AS220</f>
        <v>1.1406743743813887</v>
      </c>
      <c r="AR53" s="78">
        <f>[8]Use_2023!AT220</f>
        <v>142.29127910969214</v>
      </c>
      <c r="AS53" s="78">
        <f>[8]Use_2023!AU220</f>
        <v>110.33832510114975</v>
      </c>
      <c r="AT53" s="78">
        <f>[8]Use_2023!AV220</f>
        <v>1.0569594640465612</v>
      </c>
      <c r="AU53" s="78">
        <f>[8]Use_2023!AW220+[8]Use_2023!AX220</f>
        <v>235.63056018215781</v>
      </c>
      <c r="AV53" s="78">
        <f>[8]Use_2023!AY220</f>
        <v>2.9221572814254348</v>
      </c>
      <c r="AW53" s="78">
        <f>[8]Use_2023!AZ220</f>
        <v>2.6448762339171128</v>
      </c>
      <c r="AX53" s="78">
        <f>[8]Use_2023!BA220</f>
        <v>2.7573871500013687E-5</v>
      </c>
      <c r="AY53" s="78">
        <f>[8]Use_2023!BB220</f>
        <v>0.24076813027950472</v>
      </c>
      <c r="AZ53" s="78">
        <f>[8]Use_2023!BC220</f>
        <v>0.37697519934233004</v>
      </c>
      <c r="BA53" s="78">
        <f>[8]Use_2023!BD220</f>
        <v>1.5179026439238899E-2</v>
      </c>
      <c r="BB53" s="78">
        <f>[8]Use_2023!BE220</f>
        <v>0</v>
      </c>
      <c r="BC53" s="78">
        <f>[8]Use_2023!BF220</f>
        <v>9.8757389281742594</v>
      </c>
      <c r="BD53" s="78">
        <f>[8]Use_2023!BG220</f>
        <v>2.799382908906316</v>
      </c>
      <c r="BE53" s="78">
        <f>[8]Use_2023!BH220</f>
        <v>0</v>
      </c>
      <c r="BF53" s="78">
        <f>[8]Use_2023!BI220</f>
        <v>5.8899626037680515E-2</v>
      </c>
      <c r="BG53" s="78">
        <f>[8]Use_2023!BJ220</f>
        <v>10.509627658209311</v>
      </c>
      <c r="BH53" s="78">
        <f>[8]Use_2023!BK220</f>
        <v>3.8658565088084393E-2</v>
      </c>
      <c r="BI53" s="78">
        <f>[8]Use_2023!BL220</f>
        <v>5.0763659198465714</v>
      </c>
      <c r="BJ53" s="78">
        <f>[8]Use_2023!BM220</f>
        <v>0.2872222758413297</v>
      </c>
      <c r="BK53" s="78">
        <f>[8]Use_2023!BN220</f>
        <v>8.6613106707835392</v>
      </c>
      <c r="BL53" s="78">
        <f>[8]Use_2023!BO220</f>
        <v>9.7554200651275083E-2</v>
      </c>
      <c r="BM53" s="78">
        <f>[8]Use_2023!BP220</f>
        <v>7.5316576858199227</v>
      </c>
      <c r="BN53" s="78">
        <f>[8]Use_2023!BQ220</f>
        <v>0</v>
      </c>
      <c r="BO53" s="78">
        <f>[8]Use_2023!BR220</f>
        <v>0</v>
      </c>
      <c r="BP53" s="120">
        <f t="shared" si="0"/>
        <v>1006.0691710538866</v>
      </c>
      <c r="BQ53" s="78">
        <f>[8]Use_2023!BT220</f>
        <v>0</v>
      </c>
      <c r="BR53" s="78">
        <f>[8]Use_2023!BU220</f>
        <v>0</v>
      </c>
      <c r="BS53" s="120">
        <f t="shared" si="1"/>
        <v>0</v>
      </c>
      <c r="BT53" s="78">
        <f>[8]Use_2023!BW220</f>
        <v>0</v>
      </c>
      <c r="BU53" s="78">
        <f>[8]Use_2023!BX220</f>
        <v>0</v>
      </c>
      <c r="BV53" s="120">
        <f t="shared" si="2"/>
        <v>0</v>
      </c>
      <c r="BW53" s="78">
        <f>[8]Use_2023!BZ220</f>
        <v>1116.0524809965834</v>
      </c>
      <c r="BX53" s="120">
        <f t="shared" si="3"/>
        <v>1116.0524809965834</v>
      </c>
      <c r="BY53" s="122">
        <f t="shared" si="4"/>
        <v>2122.1216520504699</v>
      </c>
      <c r="BZ53" s="128"/>
      <c r="CB53" s="83"/>
    </row>
    <row r="54" spans="1:80" ht="14.25" customHeight="1">
      <c r="A54" s="32" t="s">
        <v>449</v>
      </c>
      <c r="B54" s="21" t="s">
        <v>66</v>
      </c>
      <c r="C54" s="86" t="s">
        <v>65</v>
      </c>
      <c r="D54" s="78">
        <f>[8]Use_2023!F221+[8]Use_2023!F222</f>
        <v>0</v>
      </c>
      <c r="E54" s="78">
        <f>[8]Use_2023!G221+[8]Use_2023!G222</f>
        <v>32.03802354266427</v>
      </c>
      <c r="F54" s="78">
        <f>[8]Use_2023!H221+[8]Use_2023!H222</f>
        <v>0.16759931916519724</v>
      </c>
      <c r="G54" s="78">
        <f>[8]Use_2023!I221+[8]Use_2023!I222</f>
        <v>146.62258073552533</v>
      </c>
      <c r="H54" s="78">
        <f>[8]Use_2023!J221+[8]Use_2023!J222</f>
        <v>16.813864703820375</v>
      </c>
      <c r="I54" s="78">
        <f>[8]Use_2023!K221+[8]Use_2023!K222</f>
        <v>2663.384748551186</v>
      </c>
      <c r="J54" s="78">
        <f>[8]Use_2023!L221+[8]Use_2023!L222</f>
        <v>1.7600468751396679E-2</v>
      </c>
      <c r="K54" s="78">
        <f>[8]Use_2023!M221+[8]Use_2023!M222</f>
        <v>337.68962555398519</v>
      </c>
      <c r="L54" s="78">
        <f>[8]Use_2023!N221+[8]Use_2023!N222</f>
        <v>3.552139626573684</v>
      </c>
      <c r="M54" s="78">
        <f>[8]Use_2023!O221+[8]Use_2023!O222</f>
        <v>7.1310259751421384E-2</v>
      </c>
      <c r="N54" s="78">
        <f>[8]Use_2023!P221+[8]Use_2023!P222</f>
        <v>1.9280920716499577</v>
      </c>
      <c r="O54" s="78">
        <f>[8]Use_2023!Q221+[8]Use_2023!Q222</f>
        <v>13.635743071088839</v>
      </c>
      <c r="P54" s="78">
        <f>[8]Use_2023!R221+[8]Use_2023!R222</f>
        <v>1.7756282501726859</v>
      </c>
      <c r="Q54" s="78">
        <f>[8]Use_2023!S221+[8]Use_2023!S222</f>
        <v>25.60981898606174</v>
      </c>
      <c r="R54" s="78">
        <f>[8]Use_2023!T221+[8]Use_2023!T222</f>
        <v>0.7702009103134605</v>
      </c>
      <c r="S54" s="78">
        <f>[8]Use_2023!U221+[8]Use_2023!U222</f>
        <v>957.05894940161738</v>
      </c>
      <c r="T54" s="78">
        <f>[8]Use_2023!V221+[8]Use_2023!V222</f>
        <v>112.60898231828996</v>
      </c>
      <c r="U54" s="78">
        <f>[8]Use_2023!W221+[8]Use_2023!W222</f>
        <v>260.9902819743632</v>
      </c>
      <c r="V54" s="78">
        <f>[8]Use_2023!X221+[8]Use_2023!X222</f>
        <v>315.824882194444</v>
      </c>
      <c r="W54" s="78">
        <f>[8]Use_2023!Y221+[8]Use_2023!Y222</f>
        <v>427.89943268467528</v>
      </c>
      <c r="X54" s="78">
        <f>[8]Use_2023!Z221+[8]Use_2023!Z222</f>
        <v>12.768720329514501</v>
      </c>
      <c r="Y54" s="78">
        <f>[8]Use_2023!AA221+[8]Use_2023!AA222</f>
        <v>151.31456734903739</v>
      </c>
      <c r="Z54" s="78">
        <f>[8]Use_2023!AB221+[8]Use_2023!AB222</f>
        <v>9.3313432756548167</v>
      </c>
      <c r="AA54" s="78">
        <f>[8]Use_2023!AC221+[8]Use_2023!AC222</f>
        <v>22.376201426013093</v>
      </c>
      <c r="AB54" s="78">
        <f>[8]Use_2023!AD221+[8]Use_2023!AD222</f>
        <v>0</v>
      </c>
      <c r="AC54" s="78">
        <f>[8]Use_2023!AE221+[8]Use_2023!AE222</f>
        <v>12.922993289754384</v>
      </c>
      <c r="AD54" s="78">
        <f>[8]Use_2023!AF221+[8]Use_2023!AF222</f>
        <v>1336.3699260789449</v>
      </c>
      <c r="AE54" s="78">
        <f>[8]Use_2023!AG221+[8]Use_2023!AG222</f>
        <v>62.089076056526267</v>
      </c>
      <c r="AF54" s="78">
        <f>[8]Use_2023!AH221+[8]Use_2023!AH222</f>
        <v>1177.7526428051171</v>
      </c>
      <c r="AG54" s="78">
        <f>[8]Use_2023!AI221+[8]Use_2023!AI222</f>
        <v>273.58429632096716</v>
      </c>
      <c r="AH54" s="78">
        <f>[8]Use_2023!AJ221+[8]Use_2023!AJ222</f>
        <v>258.42842059574559</v>
      </c>
      <c r="AI54" s="78">
        <f>[8]Use_2023!AK221+[8]Use_2023!AK222</f>
        <v>2.3565318076299406E-2</v>
      </c>
      <c r="AJ54" s="78">
        <f>[8]Use_2023!AL221+[8]Use_2023!AL222</f>
        <v>28.737225914276642</v>
      </c>
      <c r="AK54" s="78">
        <f>[8]Use_2023!AM221+[8]Use_2023!AM222</f>
        <v>391.59816909374763</v>
      </c>
      <c r="AL54" s="78">
        <f>[8]Use_2023!AN221+[8]Use_2023!AN222</f>
        <v>38.743855216405002</v>
      </c>
      <c r="AM54" s="78">
        <f>[8]Use_2023!AO221+[8]Use_2023!AO222</f>
        <v>445.46598304092799</v>
      </c>
      <c r="AN54" s="78">
        <f>[8]Use_2023!AP221+[8]Use_2023!AP222</f>
        <v>15.904505608965303</v>
      </c>
      <c r="AO54" s="78">
        <f>[8]Use_2023!AQ221+[8]Use_2023!AQ222</f>
        <v>37.718836981007563</v>
      </c>
      <c r="AP54" s="78">
        <f>[8]Use_2023!AR221+[8]Use_2023!AR222</f>
        <v>934.3614035315436</v>
      </c>
      <c r="AQ54" s="78">
        <f>[8]Use_2023!AS221+[8]Use_2023!AS222</f>
        <v>102.86443447092543</v>
      </c>
      <c r="AR54" s="78">
        <f>[8]Use_2023!AT221+[8]Use_2023!AT222</f>
        <v>2018.7709874946122</v>
      </c>
      <c r="AS54" s="78">
        <f>[8]Use_2023!AU221+[8]Use_2023!AU222</f>
        <v>555.04211003635589</v>
      </c>
      <c r="AT54" s="78">
        <f>[8]Use_2023!AV221+[8]Use_2023!AV222</f>
        <v>5.3220368199018937</v>
      </c>
      <c r="AU54" s="78">
        <f>[8]Use_2023!$AW$221+[8]Use_2023!$AX$221+[8]Use_2023!$AW$222+[8]Use_2023!$AX$222</f>
        <v>2737.0011284056882</v>
      </c>
      <c r="AV54" s="78">
        <f>[8]Use_2023!AY221+[8]Use_2023!AY222</f>
        <v>357.73972161087954</v>
      </c>
      <c r="AW54" s="78">
        <f>[8]Use_2023!AZ221+[8]Use_2023!AZ222</f>
        <v>216.47888016956537</v>
      </c>
      <c r="AX54" s="78">
        <f>[8]Use_2023!BA221+[8]Use_2023!BA222</f>
        <v>19.097362864481319</v>
      </c>
      <c r="AY54" s="78">
        <f>[8]Use_2023!BB221+[8]Use_2023!BB222</f>
        <v>256.14310531702034</v>
      </c>
      <c r="AZ54" s="78">
        <f>[8]Use_2023!BC221+[8]Use_2023!BC222</f>
        <v>77.086098923107784</v>
      </c>
      <c r="BA54" s="78">
        <f>[8]Use_2023!BD221+[8]Use_2023!BD222</f>
        <v>6.4665133925975411</v>
      </c>
      <c r="BB54" s="78">
        <f>[8]Use_2023!BE221+[8]Use_2023!BE222</f>
        <v>23.561723320084035</v>
      </c>
      <c r="BC54" s="78">
        <f>[8]Use_2023!BF221+[8]Use_2023!BF222</f>
        <v>1345.0570124542342</v>
      </c>
      <c r="BD54" s="78">
        <f>[8]Use_2023!BG221+[8]Use_2023!BG222</f>
        <v>116.73139573800668</v>
      </c>
      <c r="BE54" s="78">
        <f>[8]Use_2023!BH221+[8]Use_2023!BH222</f>
        <v>839.56736192421795</v>
      </c>
      <c r="BF54" s="78">
        <f>[8]Use_2023!BI221+[8]Use_2023!BI222</f>
        <v>57.568362139207444</v>
      </c>
      <c r="BG54" s="78">
        <f>[8]Use_2023!BJ221+[8]Use_2023!BJ222</f>
        <v>34.237887824909976</v>
      </c>
      <c r="BH54" s="78">
        <f>[8]Use_2023!BK221+[8]Use_2023!BK222</f>
        <v>5.8733051793001865</v>
      </c>
      <c r="BI54" s="78">
        <f>[8]Use_2023!BL221+[8]Use_2023!BL222</f>
        <v>140.05019601689193</v>
      </c>
      <c r="BJ54" s="78">
        <f>[8]Use_2023!BM221+[8]Use_2023!BM222</f>
        <v>21.086665647610481</v>
      </c>
      <c r="BK54" s="78">
        <f>[8]Use_2023!BN221+[8]Use_2023!BN222</f>
        <v>62.426142600094636</v>
      </c>
      <c r="BL54" s="78">
        <f>[8]Use_2023!BO221+[8]Use_2023!BO222</f>
        <v>12.074271589993378</v>
      </c>
      <c r="BM54" s="78">
        <f>[8]Use_2023!BP221+[8]Use_2023!BP222</f>
        <v>744.24039551102089</v>
      </c>
      <c r="BN54" s="78">
        <f>[8]Use_2023!BQ221+[8]Use_2023!BQ222</f>
        <v>0</v>
      </c>
      <c r="BO54" s="78">
        <f>[8]Use_2023!BR221+[8]Use_2023!BR222</f>
        <v>0</v>
      </c>
      <c r="BP54" s="120">
        <f t="shared" si="0"/>
        <v>20282.438336307037</v>
      </c>
      <c r="BQ54" s="78">
        <f>[8]Use_2023!BT221+[8]Use_2023!BT222</f>
        <v>118793.61110237498</v>
      </c>
      <c r="BR54" s="78">
        <f>[8]Use_2023!BU221+[8]Use_2023!BU222</f>
        <v>215.97605487854821</v>
      </c>
      <c r="BS54" s="120">
        <f t="shared" si="1"/>
        <v>119009.58715725353</v>
      </c>
      <c r="BT54" s="78">
        <f>[8]Use_2023!$BW$221+[8]Use_2023!$BW$222</f>
        <v>0</v>
      </c>
      <c r="BU54" s="78">
        <f>[8]Use_2023!$BW$221+[8]Use_2023!$BW$222</f>
        <v>0</v>
      </c>
      <c r="BV54" s="120">
        <f t="shared" si="2"/>
        <v>0</v>
      </c>
      <c r="BW54" s="78">
        <f>[8]Use_2023!$BZ$221+[8]Use_2023!$BZ$222</f>
        <v>0</v>
      </c>
      <c r="BX54" s="120">
        <f t="shared" si="3"/>
        <v>119009.58715725353</v>
      </c>
      <c r="BY54" s="122">
        <f t="shared" si="4"/>
        <v>139292.02549356056</v>
      </c>
      <c r="BZ54" s="128"/>
      <c r="CB54" s="83"/>
    </row>
    <row r="55" spans="1:80" ht="14.25" customHeight="1">
      <c r="A55" s="32" t="s">
        <v>450</v>
      </c>
      <c r="B55" s="21" t="s">
        <v>379</v>
      </c>
      <c r="C55" s="86" t="s">
        <v>150</v>
      </c>
      <c r="D55" s="78">
        <f>[8]Use_2023!F223</f>
        <v>0</v>
      </c>
      <c r="E55" s="78">
        <f>[8]Use_2023!G223</f>
        <v>10.560800025431005</v>
      </c>
      <c r="F55" s="78">
        <f>[8]Use_2023!H223</f>
        <v>1.2538587367914822</v>
      </c>
      <c r="G55" s="78">
        <f>[8]Use_2023!I223</f>
        <v>66.761783689706675</v>
      </c>
      <c r="H55" s="78">
        <f>[8]Use_2023!J223</f>
        <v>24.894012215874071</v>
      </c>
      <c r="I55" s="78">
        <f>[8]Use_2023!K223</f>
        <v>678.86297695273458</v>
      </c>
      <c r="J55" s="78">
        <f>[8]Use_2023!L223</f>
        <v>1.497870377234997E-3</v>
      </c>
      <c r="K55" s="78">
        <f>[8]Use_2023!M223</f>
        <v>58.127909909706041</v>
      </c>
      <c r="L55" s="78">
        <f>[8]Use_2023!N223</f>
        <v>0.65715978693340671</v>
      </c>
      <c r="M55" s="78">
        <f>[8]Use_2023!O223</f>
        <v>4.0937801171783432</v>
      </c>
      <c r="N55" s="78">
        <f>[8]Use_2023!P223</f>
        <v>1.1237327089259117</v>
      </c>
      <c r="O55" s="78">
        <f>[8]Use_2023!Q223</f>
        <v>30.633129867962168</v>
      </c>
      <c r="P55" s="78">
        <f>[8]Use_2023!R223</f>
        <v>9.4604558503905201E-2</v>
      </c>
      <c r="Q55" s="78">
        <f>[8]Use_2023!S223</f>
        <v>12.675957428712437</v>
      </c>
      <c r="R55" s="78">
        <f>[8]Use_2023!T223</f>
        <v>0.17959095985167653</v>
      </c>
      <c r="S55" s="78">
        <f>[8]Use_2023!U223</f>
        <v>950.56295087904118</v>
      </c>
      <c r="T55" s="78">
        <f>[8]Use_2023!V223</f>
        <v>0</v>
      </c>
      <c r="U55" s="78">
        <f>[8]Use_2023!W223</f>
        <v>98.889320710324597</v>
      </c>
      <c r="V55" s="78">
        <f>[8]Use_2023!X223</f>
        <v>0</v>
      </c>
      <c r="W55" s="78">
        <f>[8]Use_2023!Y223</f>
        <v>0</v>
      </c>
      <c r="X55" s="78">
        <f>[8]Use_2023!Z223</f>
        <v>0</v>
      </c>
      <c r="Y55" s="78">
        <f>[8]Use_2023!AA223</f>
        <v>28.231424045257953</v>
      </c>
      <c r="Z55" s="78">
        <f>[8]Use_2023!AB223</f>
        <v>14.153635564693012</v>
      </c>
      <c r="AA55" s="78">
        <f>[8]Use_2023!AC223</f>
        <v>84.749656731658803</v>
      </c>
      <c r="AB55" s="78">
        <f>[8]Use_2023!AD223</f>
        <v>0</v>
      </c>
      <c r="AC55" s="78">
        <f>[8]Use_2023!AE223</f>
        <v>3.2575142670714552</v>
      </c>
      <c r="AD55" s="78">
        <f>[8]Use_2023!AF223</f>
        <v>3003.3034676793168</v>
      </c>
      <c r="AE55" s="78">
        <f>[8]Use_2023!AG223</f>
        <v>238.63653101191829</v>
      </c>
      <c r="AF55" s="78">
        <f>[8]Use_2023!AH223</f>
        <v>1771.5273619506686</v>
      </c>
      <c r="AG55" s="78">
        <f>[8]Use_2023!AI223</f>
        <v>1223.4831690848271</v>
      </c>
      <c r="AH55" s="78">
        <f>[8]Use_2023!AJ223</f>
        <v>3001.9695790776095</v>
      </c>
      <c r="AI55" s="78">
        <f>[8]Use_2023!AK223</f>
        <v>0.1330181686369141</v>
      </c>
      <c r="AJ55" s="78">
        <f>[8]Use_2023!AL223</f>
        <v>27.058078690291957</v>
      </c>
      <c r="AK55" s="78">
        <f>[8]Use_2023!AM223</f>
        <v>857.76174205452344</v>
      </c>
      <c r="AL55" s="78">
        <f>[8]Use_2023!AN223</f>
        <v>19.824729058161115</v>
      </c>
      <c r="AM55" s="78">
        <f>[8]Use_2023!AO223</f>
        <v>198.73023256914243</v>
      </c>
      <c r="AN55" s="78">
        <f>[8]Use_2023!AP223</f>
        <v>11.351029912901907</v>
      </c>
      <c r="AO55" s="78">
        <f>[8]Use_2023!AQ223</f>
        <v>123.59305380868109</v>
      </c>
      <c r="AP55" s="78">
        <f>[8]Use_2023!AR223</f>
        <v>785.74920191780075</v>
      </c>
      <c r="AQ55" s="78">
        <f>[8]Use_2023!AS223</f>
        <v>30.516157292723683</v>
      </c>
      <c r="AR55" s="78">
        <f>[8]Use_2023!AT223</f>
        <v>1592.2692916270189</v>
      </c>
      <c r="AS55" s="78">
        <f>[8]Use_2023!AU223</f>
        <v>307.99540487517157</v>
      </c>
      <c r="AT55" s="78">
        <f>[8]Use_2023!AV223</f>
        <v>2.9532207558722572</v>
      </c>
      <c r="AU55" s="78">
        <f>[8]Use_2023!AW223+[8]Use_2023!AX223</f>
        <v>51.143989500728239</v>
      </c>
      <c r="AV55" s="78">
        <f>[8]Use_2023!AY223</f>
        <v>413.84627646057521</v>
      </c>
      <c r="AW55" s="78">
        <f>[8]Use_2023!AZ223</f>
        <v>1032.8926985528853</v>
      </c>
      <c r="AX55" s="78">
        <f>[8]Use_2023!BA223</f>
        <v>1.1923480004257504E-2</v>
      </c>
      <c r="AY55" s="78">
        <f>[8]Use_2023!BB223</f>
        <v>131.43693141002575</v>
      </c>
      <c r="AZ55" s="78">
        <f>[8]Use_2023!BC223</f>
        <v>4.5617074716644517</v>
      </c>
      <c r="BA55" s="78">
        <f>[8]Use_2023!BD223</f>
        <v>4.6800499568506106</v>
      </c>
      <c r="BB55" s="78">
        <f>[8]Use_2023!BE223</f>
        <v>0</v>
      </c>
      <c r="BC55" s="78">
        <f>[8]Use_2023!BF223</f>
        <v>1268.7022795718667</v>
      </c>
      <c r="BD55" s="78">
        <f>[8]Use_2023!BG223</f>
        <v>57.529464037162562</v>
      </c>
      <c r="BE55" s="78">
        <f>[8]Use_2023!BH223</f>
        <v>0</v>
      </c>
      <c r="BF55" s="78">
        <f>[8]Use_2023!BI223</f>
        <v>2.4013716547054503E-2</v>
      </c>
      <c r="BG55" s="78">
        <f>[8]Use_2023!BJ223</f>
        <v>2.9835313433041861</v>
      </c>
      <c r="BH55" s="78">
        <f>[8]Use_2023!BK223</f>
        <v>1.0971238210362864E-2</v>
      </c>
      <c r="BI55" s="78">
        <f>[8]Use_2023!BL223</f>
        <v>186.48428801583245</v>
      </c>
      <c r="BJ55" s="78">
        <f>[8]Use_2023!BM223</f>
        <v>9.8053280110612775</v>
      </c>
      <c r="BK55" s="78">
        <f>[8]Use_2023!BN223</f>
        <v>210.61141635311287</v>
      </c>
      <c r="BL55" s="78">
        <f>[8]Use_2023!BO223</f>
        <v>6.54179693799066</v>
      </c>
      <c r="BM55" s="78">
        <f>[8]Use_2023!BP223</f>
        <v>2.7915834013354157</v>
      </c>
      <c r="BN55" s="78">
        <f>[8]Use_2023!BQ223</f>
        <v>0</v>
      </c>
      <c r="BO55" s="78">
        <f>[8]Use_2023!BR223</f>
        <v>0</v>
      </c>
      <c r="BP55" s="120">
        <f t="shared" si="0"/>
        <v>18650.678816021154</v>
      </c>
      <c r="BQ55" s="78">
        <f>[8]Use_2023!BT223</f>
        <v>111.23922732062763</v>
      </c>
      <c r="BR55" s="78">
        <f>[8]Use_2023!BU223</f>
        <v>0</v>
      </c>
      <c r="BS55" s="120">
        <f t="shared" si="1"/>
        <v>111.23922732062763</v>
      </c>
      <c r="BT55" s="78">
        <f>[8]Use_2023!BW223</f>
        <v>0</v>
      </c>
      <c r="BU55" s="78">
        <f>[8]Use_2023!BX223</f>
        <v>0</v>
      </c>
      <c r="BV55" s="120">
        <f t="shared" si="2"/>
        <v>0</v>
      </c>
      <c r="BW55" s="78">
        <f>[8]Use_2023!BZ223</f>
        <v>52479.627416765943</v>
      </c>
      <c r="BX55" s="120">
        <f t="shared" si="3"/>
        <v>52590.866644086571</v>
      </c>
      <c r="BY55" s="122">
        <f t="shared" si="4"/>
        <v>71241.545460107722</v>
      </c>
      <c r="BZ55" s="128"/>
      <c r="CB55" s="83"/>
    </row>
    <row r="56" spans="1:80" ht="14.25" customHeight="1">
      <c r="A56" s="32" t="s">
        <v>451</v>
      </c>
      <c r="B56" s="21" t="s">
        <v>349</v>
      </c>
      <c r="C56" s="86" t="s">
        <v>151</v>
      </c>
      <c r="D56" s="78">
        <f>[8]Use_2023!F224</f>
        <v>0</v>
      </c>
      <c r="E56" s="78">
        <f>[8]Use_2023!G224</f>
        <v>0</v>
      </c>
      <c r="F56" s="78">
        <f>[8]Use_2023!H224</f>
        <v>0</v>
      </c>
      <c r="G56" s="78">
        <f>[8]Use_2023!I224</f>
        <v>150.27803966636085</v>
      </c>
      <c r="H56" s="78">
        <f>[8]Use_2023!J224</f>
        <v>24.697567513120848</v>
      </c>
      <c r="I56" s="78">
        <f>[8]Use_2023!K224</f>
        <v>658.71748095031182</v>
      </c>
      <c r="J56" s="78">
        <f>[8]Use_2023!L224</f>
        <v>2.5531622306720217E-3</v>
      </c>
      <c r="K56" s="78">
        <f>[8]Use_2023!M224</f>
        <v>17.822644862697448</v>
      </c>
      <c r="L56" s="78">
        <f>[8]Use_2023!N224</f>
        <v>10.234175952397633</v>
      </c>
      <c r="M56" s="78">
        <f>[8]Use_2023!O224</f>
        <v>0</v>
      </c>
      <c r="N56" s="78">
        <f>[8]Use_2023!P224</f>
        <v>2.9725212835961527E-2</v>
      </c>
      <c r="O56" s="78">
        <f>[8]Use_2023!Q224</f>
        <v>2.1207163748324666E-3</v>
      </c>
      <c r="P56" s="78">
        <f>[8]Use_2023!R224</f>
        <v>0.28701091562440356</v>
      </c>
      <c r="Q56" s="78">
        <f>[8]Use_2023!S224</f>
        <v>13.36682723886344</v>
      </c>
      <c r="R56" s="78">
        <f>[8]Use_2023!T224</f>
        <v>0</v>
      </c>
      <c r="S56" s="78">
        <f>[8]Use_2023!U224</f>
        <v>145.06289955115321</v>
      </c>
      <c r="T56" s="78">
        <f>[8]Use_2023!V224</f>
        <v>0</v>
      </c>
      <c r="U56" s="78">
        <f>[8]Use_2023!W224</f>
        <v>0</v>
      </c>
      <c r="V56" s="78">
        <f>[8]Use_2023!X224</f>
        <v>0</v>
      </c>
      <c r="W56" s="78">
        <f>[8]Use_2023!Y224</f>
        <v>0</v>
      </c>
      <c r="X56" s="78">
        <f>[8]Use_2023!Z224</f>
        <v>0</v>
      </c>
      <c r="Y56" s="78">
        <f>[8]Use_2023!AA224</f>
        <v>72.957819619232339</v>
      </c>
      <c r="Z56" s="78">
        <f>[8]Use_2023!AB224</f>
        <v>3.1699443078445357</v>
      </c>
      <c r="AA56" s="78">
        <f>[8]Use_2023!AC224</f>
        <v>0</v>
      </c>
      <c r="AB56" s="78">
        <f>[8]Use_2023!AD224</f>
        <v>0</v>
      </c>
      <c r="AC56" s="78">
        <f>[8]Use_2023!AE224</f>
        <v>0.70130299034492383</v>
      </c>
      <c r="AD56" s="78">
        <f>[8]Use_2023!AF224</f>
        <v>19197.658979884225</v>
      </c>
      <c r="AE56" s="78">
        <f>[8]Use_2023!AG224</f>
        <v>52.939093942836443</v>
      </c>
      <c r="AF56" s="78">
        <f>[8]Use_2023!AH224</f>
        <v>606.67854112725797</v>
      </c>
      <c r="AG56" s="78">
        <f>[8]Use_2023!AI224</f>
        <v>7.9849805122962252</v>
      </c>
      <c r="AH56" s="78">
        <f>[8]Use_2023!AJ224</f>
        <v>50.060021569774165</v>
      </c>
      <c r="AI56" s="78">
        <f>[8]Use_2023!AK224</f>
        <v>0</v>
      </c>
      <c r="AJ56" s="78">
        <f>[8]Use_2023!AL224</f>
        <v>98.499165901472821</v>
      </c>
      <c r="AK56" s="78">
        <f>[8]Use_2023!AM224</f>
        <v>381.2558281469951</v>
      </c>
      <c r="AL56" s="78">
        <f>[8]Use_2023!AN224</f>
        <v>8.4263172244191595E-3</v>
      </c>
      <c r="AM56" s="78">
        <f>[8]Use_2023!AO224</f>
        <v>18.443413224081961</v>
      </c>
      <c r="AN56" s="78">
        <f>[8]Use_2023!AP224</f>
        <v>5.074357772985878</v>
      </c>
      <c r="AO56" s="78">
        <f>[8]Use_2023!AQ224</f>
        <v>108.53576064912761</v>
      </c>
      <c r="AP56" s="78">
        <f>[8]Use_2023!AR224</f>
        <v>233.84600541274474</v>
      </c>
      <c r="AQ56" s="78">
        <f>[8]Use_2023!AS224</f>
        <v>14.109074567514824</v>
      </c>
      <c r="AR56" s="78">
        <f>[8]Use_2023!AT224</f>
        <v>5789.7688904946281</v>
      </c>
      <c r="AS56" s="78">
        <f>[8]Use_2023!AU224</f>
        <v>1121.1987435598028</v>
      </c>
      <c r="AT56" s="78">
        <f>[8]Use_2023!AV224</f>
        <v>10.324113333553738</v>
      </c>
      <c r="AU56" s="78">
        <f>[8]Use_2023!AW224+[8]Use_2023!AX224</f>
        <v>51.747068665111456</v>
      </c>
      <c r="AV56" s="78">
        <f>[8]Use_2023!AY224</f>
        <v>395.73197462744827</v>
      </c>
      <c r="AW56" s="78">
        <f>[8]Use_2023!AZ224</f>
        <v>4960.1048681770135</v>
      </c>
      <c r="AX56" s="78">
        <f>[8]Use_2023!BA224</f>
        <v>1.3065245513619468E-2</v>
      </c>
      <c r="AY56" s="78">
        <f>[8]Use_2023!BB224</f>
        <v>144.40467284739915</v>
      </c>
      <c r="AZ56" s="78">
        <f>[8]Use_2023!BC224</f>
        <v>48.954909812848086</v>
      </c>
      <c r="BA56" s="78">
        <f>[8]Use_2023!BD224</f>
        <v>0.33170934792273227</v>
      </c>
      <c r="BB56" s="78">
        <f>[8]Use_2023!BE224</f>
        <v>0</v>
      </c>
      <c r="BC56" s="78">
        <f>[8]Use_2023!BF224</f>
        <v>1771.7028907227029</v>
      </c>
      <c r="BD56" s="78">
        <f>[8]Use_2023!BG224</f>
        <v>80.991513282453752</v>
      </c>
      <c r="BE56" s="78">
        <f>[8]Use_2023!BH224</f>
        <v>0</v>
      </c>
      <c r="BF56" s="78">
        <f>[8]Use_2023!BI224</f>
        <v>8.1044773642533083E-2</v>
      </c>
      <c r="BG56" s="78">
        <f>[8]Use_2023!BJ224</f>
        <v>10.673034798078801</v>
      </c>
      <c r="BH56" s="78">
        <f>[8]Use_2023!BK224</f>
        <v>3.9266089041356186E-2</v>
      </c>
      <c r="BI56" s="78">
        <f>[8]Use_2023!BL224</f>
        <v>425.3537735493934</v>
      </c>
      <c r="BJ56" s="78">
        <f>[8]Use_2023!BM224</f>
        <v>30.086029698474146</v>
      </c>
      <c r="BK56" s="78">
        <f>[8]Use_2023!BN224</f>
        <v>370.51209902811058</v>
      </c>
      <c r="BL56" s="78">
        <f>[8]Use_2023!BO224</f>
        <v>5.3273138954023738</v>
      </c>
      <c r="BM56" s="78">
        <f>[8]Use_2023!BP224</f>
        <v>0</v>
      </c>
      <c r="BN56" s="78">
        <f>[8]Use_2023!BQ224</f>
        <v>0</v>
      </c>
      <c r="BO56" s="78">
        <f>[8]Use_2023!BR224</f>
        <v>0</v>
      </c>
      <c r="BP56" s="120">
        <f t="shared" si="0"/>
        <v>37089.770743636473</v>
      </c>
      <c r="BQ56" s="78">
        <f>[8]Use_2023!BT224</f>
        <v>1316.5395514278655</v>
      </c>
      <c r="BR56" s="78">
        <f>[8]Use_2023!BU224</f>
        <v>2622.589959943808</v>
      </c>
      <c r="BS56" s="120">
        <f t="shared" si="1"/>
        <v>3939.1295113716733</v>
      </c>
      <c r="BT56" s="78">
        <f>[8]Use_2023!BW224</f>
        <v>33.804269487515334</v>
      </c>
      <c r="BU56" s="78">
        <f>[8]Use_2023!BX224</f>
        <v>0</v>
      </c>
      <c r="BV56" s="120">
        <f t="shared" si="2"/>
        <v>33.804269487515334</v>
      </c>
      <c r="BW56" s="78">
        <f>[8]Use_2023!BZ224</f>
        <v>6783.6834423292548</v>
      </c>
      <c r="BX56" s="120">
        <f t="shared" si="3"/>
        <v>10756.617223188443</v>
      </c>
      <c r="BY56" s="122">
        <f t="shared" si="4"/>
        <v>47846.387966824914</v>
      </c>
      <c r="BZ56" s="128"/>
      <c r="CB56" s="83"/>
    </row>
    <row r="57" spans="1:80" ht="14.25" customHeight="1">
      <c r="A57" s="32" t="s">
        <v>452</v>
      </c>
      <c r="B57" s="21" t="s">
        <v>380</v>
      </c>
      <c r="C57" s="86" t="s">
        <v>152</v>
      </c>
      <c r="D57" s="78">
        <f>[8]Use_2023!F225</f>
        <v>0</v>
      </c>
      <c r="E57" s="78">
        <f>[8]Use_2023!G225</f>
        <v>0</v>
      </c>
      <c r="F57" s="78">
        <f>[8]Use_2023!H225</f>
        <v>0</v>
      </c>
      <c r="G57" s="78">
        <f>[8]Use_2023!I225</f>
        <v>15.618075156316788</v>
      </c>
      <c r="H57" s="78">
        <f>[8]Use_2023!J225</f>
        <v>4.9708515642789253E-4</v>
      </c>
      <c r="I57" s="78">
        <f>[8]Use_2023!K225</f>
        <v>0.1775280502680151</v>
      </c>
      <c r="J57" s="78">
        <f>[8]Use_2023!L225</f>
        <v>7.8760189155690427E-3</v>
      </c>
      <c r="K57" s="78">
        <f>[8]Use_2023!M225</f>
        <v>2.3862946727724421E-4</v>
      </c>
      <c r="L57" s="78">
        <f>[8]Use_2023!N225</f>
        <v>4.6578317851365031E-4</v>
      </c>
      <c r="M57" s="78">
        <f>[8]Use_2023!O225</f>
        <v>0</v>
      </c>
      <c r="N57" s="78">
        <f>[8]Use_2023!P225</f>
        <v>1.4855151581028182E-5</v>
      </c>
      <c r="O57" s="78">
        <f>[8]Use_2023!Q225</f>
        <v>0</v>
      </c>
      <c r="P57" s="78">
        <f>[8]Use_2023!R225</f>
        <v>3.4848997033818837E-6</v>
      </c>
      <c r="Q57" s="78">
        <f>[8]Use_2023!S225</f>
        <v>4.6962575982066976E-2</v>
      </c>
      <c r="R57" s="78">
        <f>[8]Use_2023!T225</f>
        <v>0</v>
      </c>
      <c r="S57" s="78">
        <f>[8]Use_2023!U225</f>
        <v>2.1570750689629884E-2</v>
      </c>
      <c r="T57" s="78">
        <f>[8]Use_2023!V225</f>
        <v>0</v>
      </c>
      <c r="U57" s="78">
        <f>[8]Use_2023!W225</f>
        <v>0</v>
      </c>
      <c r="V57" s="78">
        <f>[8]Use_2023!X225</f>
        <v>0</v>
      </c>
      <c r="W57" s="78">
        <f>[8]Use_2023!Y225</f>
        <v>0</v>
      </c>
      <c r="X57" s="78">
        <f>[8]Use_2023!Z225</f>
        <v>0</v>
      </c>
      <c r="Y57" s="78">
        <f>[8]Use_2023!AA225</f>
        <v>1.9652598500843394E-4</v>
      </c>
      <c r="Z57" s="78">
        <f>[8]Use_2023!AB225</f>
        <v>2.1859975189805953E-3</v>
      </c>
      <c r="AA57" s="78">
        <f>[8]Use_2023!AC225</f>
        <v>4.3549218373834204</v>
      </c>
      <c r="AB57" s="78">
        <f>[8]Use_2023!AD225</f>
        <v>0</v>
      </c>
      <c r="AC57" s="78">
        <f>[8]Use_2023!AE225</f>
        <v>2.4872043602742859E-4</v>
      </c>
      <c r="AD57" s="78">
        <f>[8]Use_2023!AF225</f>
        <v>248.92926073482894</v>
      </c>
      <c r="AE57" s="78">
        <f>[8]Use_2023!AG225</f>
        <v>12.125309143632089</v>
      </c>
      <c r="AF57" s="78">
        <f>[8]Use_2023!AH225</f>
        <v>91.376815277178039</v>
      </c>
      <c r="AG57" s="78">
        <f>[8]Use_2023!AI225</f>
        <v>9.743676667125408</v>
      </c>
      <c r="AH57" s="78">
        <f>[8]Use_2023!AJ225</f>
        <v>1.8761064259043152E-2</v>
      </c>
      <c r="AI57" s="78">
        <f>[8]Use_2023!AK225</f>
        <v>0</v>
      </c>
      <c r="AJ57" s="78">
        <f>[8]Use_2023!AL225</f>
        <v>3.1339364500276634E-2</v>
      </c>
      <c r="AK57" s="78">
        <f>[8]Use_2023!AM225</f>
        <v>0.15615169251756028</v>
      </c>
      <c r="AL57" s="78">
        <f>[8]Use_2023!AN225</f>
        <v>0</v>
      </c>
      <c r="AM57" s="78">
        <f>[8]Use_2023!AO225</f>
        <v>8.0690035456856563E-3</v>
      </c>
      <c r="AN57" s="78">
        <f>[8]Use_2023!AP225</f>
        <v>2.7844143908567895E-3</v>
      </c>
      <c r="AO57" s="78">
        <f>[8]Use_2023!AQ225</f>
        <v>4.1146352450634831</v>
      </c>
      <c r="AP57" s="78">
        <f>[8]Use_2023!AR225</f>
        <v>0.21236285574212543</v>
      </c>
      <c r="AQ57" s="78">
        <f>[8]Use_2023!AS225</f>
        <v>3.573403973746108E-2</v>
      </c>
      <c r="AR57" s="78">
        <f>[8]Use_2023!AT225</f>
        <v>2.8728935173075296</v>
      </c>
      <c r="AS57" s="78">
        <f>[8]Use_2023!AU225</f>
        <v>0.70863035889991532</v>
      </c>
      <c r="AT57" s="78">
        <f>[8]Use_2023!AV225</f>
        <v>6.793723399126558E-3</v>
      </c>
      <c r="AU57" s="78">
        <f>[8]Use_2023!AW225+[8]Use_2023!AX225</f>
        <v>1.7212888709527474E-2</v>
      </c>
      <c r="AV57" s="78">
        <f>[8]Use_2023!AY225</f>
        <v>17.989158810377489</v>
      </c>
      <c r="AW57" s="78">
        <f>[8]Use_2023!AZ225</f>
        <v>5.8704978180776273</v>
      </c>
      <c r="AX57" s="78">
        <f>[8]Use_2023!BA225</f>
        <v>39.285382346515149</v>
      </c>
      <c r="AY57" s="78">
        <f>[8]Use_2023!BB225</f>
        <v>4.5927311384342433</v>
      </c>
      <c r="AZ57" s="78">
        <f>[8]Use_2023!BC225</f>
        <v>1.2913003906578507E-3</v>
      </c>
      <c r="BA57" s="78">
        <f>[8]Use_2023!BD225</f>
        <v>9.6197567369644143E-6</v>
      </c>
      <c r="BB57" s="78">
        <f>[8]Use_2023!BE225</f>
        <v>0</v>
      </c>
      <c r="BC57" s="78">
        <f>[8]Use_2023!BF225</f>
        <v>0.7362712333193806</v>
      </c>
      <c r="BD57" s="78">
        <f>[8]Use_2023!BG225</f>
        <v>0.25625929417192017</v>
      </c>
      <c r="BE57" s="78">
        <f>[8]Use_2023!BH225</f>
        <v>3827.4131736659619</v>
      </c>
      <c r="BF57" s="78">
        <f>[8]Use_2023!BI225</f>
        <v>3.2174092173999362E-4</v>
      </c>
      <c r="BG57" s="78">
        <f>[8]Use_2023!BJ225</f>
        <v>4.8206374511428979E-2</v>
      </c>
      <c r="BH57" s="78">
        <f>[8]Use_2023!BK225</f>
        <v>1.0209997627178398E-4</v>
      </c>
      <c r="BI57" s="78">
        <f>[8]Use_2023!BL225</f>
        <v>1.6839780722052979</v>
      </c>
      <c r="BJ57" s="78">
        <f>[8]Use_2023!BM225</f>
        <v>1.0243870444148734E-2</v>
      </c>
      <c r="BK57" s="78">
        <f>[8]Use_2023!BN225</f>
        <v>3.037747303260327</v>
      </c>
      <c r="BL57" s="78">
        <f>[8]Use_2023!BO225</f>
        <v>61.435210815988</v>
      </c>
      <c r="BM57" s="78">
        <f>[8]Use_2023!BP225</f>
        <v>3.8685224393022766E-4</v>
      </c>
      <c r="BN57" s="78">
        <f>[8]Use_2023!BQ225</f>
        <v>0</v>
      </c>
      <c r="BO57" s="78">
        <f>[8]Use_2023!BR225</f>
        <v>0</v>
      </c>
      <c r="BP57" s="120">
        <f t="shared" si="0"/>
        <v>4352.9521878187434</v>
      </c>
      <c r="BQ57" s="78">
        <f>[8]Use_2023!BT225</f>
        <v>3.1213265356200282E-4</v>
      </c>
      <c r="BR57" s="78">
        <f>[8]Use_2023!BU225</f>
        <v>973.68034112709188</v>
      </c>
      <c r="BS57" s="120">
        <f t="shared" si="1"/>
        <v>973.68065325974544</v>
      </c>
      <c r="BT57" s="78">
        <f>[8]Use_2023!BW225</f>
        <v>0</v>
      </c>
      <c r="BU57" s="78">
        <f>[8]Use_2023!BX225</f>
        <v>0</v>
      </c>
      <c r="BV57" s="120">
        <f t="shared" si="2"/>
        <v>0</v>
      </c>
      <c r="BW57" s="78">
        <f>[8]Use_2023!BZ225</f>
        <v>237.94370979714481</v>
      </c>
      <c r="BX57" s="120">
        <f t="shared" si="3"/>
        <v>1211.6243630568902</v>
      </c>
      <c r="BY57" s="122">
        <f t="shared" si="4"/>
        <v>5564.576550875634</v>
      </c>
      <c r="BZ57" s="128"/>
      <c r="CB57" s="83"/>
    </row>
    <row r="58" spans="1:80" ht="14.25" customHeight="1">
      <c r="A58" s="32" t="s">
        <v>453</v>
      </c>
      <c r="B58" s="22" t="s">
        <v>381</v>
      </c>
      <c r="C58" s="86" t="s">
        <v>153</v>
      </c>
      <c r="D58" s="78">
        <f>[8]Use_2023!F226</f>
        <v>0</v>
      </c>
      <c r="E58" s="78">
        <f>[8]Use_2023!G226</f>
        <v>0</v>
      </c>
      <c r="F58" s="78">
        <f>[8]Use_2023!H226</f>
        <v>1.3971803093404813</v>
      </c>
      <c r="G58" s="78">
        <f>[8]Use_2023!I226</f>
        <v>104.23800386675616</v>
      </c>
      <c r="H58" s="78">
        <f>[8]Use_2023!J226</f>
        <v>96.376984783889839</v>
      </c>
      <c r="I58" s="78">
        <f>[8]Use_2023!K226</f>
        <v>514.21938849382423</v>
      </c>
      <c r="J58" s="78">
        <f>[8]Use_2023!L226</f>
        <v>3.9287787625794476E-2</v>
      </c>
      <c r="K58" s="78">
        <f>[8]Use_2023!M226</f>
        <v>3.0698417157248903</v>
      </c>
      <c r="L58" s="78">
        <f>[8]Use_2023!N226</f>
        <v>1.6535786253183533</v>
      </c>
      <c r="M58" s="78">
        <f>[8]Use_2023!O226</f>
        <v>0</v>
      </c>
      <c r="N58" s="78">
        <f>[8]Use_2023!P226</f>
        <v>0.2012667143724659</v>
      </c>
      <c r="O58" s="78">
        <f>[8]Use_2023!Q226</f>
        <v>0</v>
      </c>
      <c r="P58" s="78">
        <f>[8]Use_2023!R226</f>
        <v>4.771240432034176E-2</v>
      </c>
      <c r="Q58" s="78">
        <f>[8]Use_2023!S226</f>
        <v>3.3667546043050942</v>
      </c>
      <c r="R58" s="78">
        <f>[8]Use_2023!T226</f>
        <v>0</v>
      </c>
      <c r="S58" s="78">
        <f>[8]Use_2023!U226</f>
        <v>306.29567181938557</v>
      </c>
      <c r="T58" s="78">
        <f>[8]Use_2023!V226</f>
        <v>0</v>
      </c>
      <c r="U58" s="78">
        <f>[8]Use_2023!W226</f>
        <v>808.63339731030226</v>
      </c>
      <c r="V58" s="78">
        <f>[8]Use_2023!X226</f>
        <v>0</v>
      </c>
      <c r="W58" s="78">
        <f>[8]Use_2023!Y226</f>
        <v>0</v>
      </c>
      <c r="X58" s="78">
        <f>[8]Use_2023!Z226</f>
        <v>0</v>
      </c>
      <c r="Y58" s="78">
        <f>[8]Use_2023!AA226</f>
        <v>50.805948623289538</v>
      </c>
      <c r="Z58" s="78">
        <f>[8]Use_2023!AB226</f>
        <v>2.0466716583676252</v>
      </c>
      <c r="AA58" s="78">
        <f>[8]Use_2023!AC226</f>
        <v>31.700579223606979</v>
      </c>
      <c r="AB58" s="78">
        <f>[8]Use_2023!AD226</f>
        <v>0</v>
      </c>
      <c r="AC58" s="78">
        <f>[8]Use_2023!AE226</f>
        <v>10.697659501373549</v>
      </c>
      <c r="AD58" s="78">
        <f>[8]Use_2023!AF226</f>
        <v>340.01651777163886</v>
      </c>
      <c r="AE58" s="78">
        <f>[8]Use_2023!AG226</f>
        <v>185.03863481910659</v>
      </c>
      <c r="AF58" s="78">
        <f>[8]Use_2023!AH226</f>
        <v>1450.9084857025932</v>
      </c>
      <c r="AG58" s="78">
        <f>[8]Use_2023!AI226</f>
        <v>145.73370763021038</v>
      </c>
      <c r="AH58" s="78">
        <f>[8]Use_2023!AJ226</f>
        <v>31.208601656011151</v>
      </c>
      <c r="AI58" s="78">
        <f>[8]Use_2023!AK226</f>
        <v>0.32235674234907663</v>
      </c>
      <c r="AJ58" s="78">
        <f>[8]Use_2023!AL226</f>
        <v>59.149555363688457</v>
      </c>
      <c r="AK58" s="78">
        <f>[8]Use_2023!AM226</f>
        <v>460.13796186157828</v>
      </c>
      <c r="AL58" s="78">
        <f>[8]Use_2023!AN226</f>
        <v>88.070923119673424</v>
      </c>
      <c r="AM58" s="78">
        <f>[8]Use_2023!AO226</f>
        <v>124.42757667279776</v>
      </c>
      <c r="AN58" s="78">
        <f>[8]Use_2023!AP226</f>
        <v>24.101612258265053</v>
      </c>
      <c r="AO58" s="78">
        <f>[8]Use_2023!AQ226</f>
        <v>162.23799142630688</v>
      </c>
      <c r="AP58" s="78">
        <f>[8]Use_2023!AR226</f>
        <v>6432.5348195820325</v>
      </c>
      <c r="AQ58" s="78">
        <f>[8]Use_2023!AS226</f>
        <v>15.369830887163358</v>
      </c>
      <c r="AR58" s="78">
        <f>[8]Use_2023!AT226</f>
        <v>3476.4527392730006</v>
      </c>
      <c r="AS58" s="78">
        <f>[8]Use_2023!AU226</f>
        <v>673.43840374802573</v>
      </c>
      <c r="AT58" s="78">
        <f>[8]Use_2023!AV226</f>
        <v>6.4572797685684087</v>
      </c>
      <c r="AU58" s="78">
        <f>[8]Use_2023!AW226+[8]Use_2023!AX226</f>
        <v>480.03500977410647</v>
      </c>
      <c r="AV58" s="78">
        <f>[8]Use_2023!AY226</f>
        <v>242.87903630607661</v>
      </c>
      <c r="AW58" s="78">
        <f>[8]Use_2023!AZ226</f>
        <v>120.09315984537345</v>
      </c>
      <c r="AX58" s="78">
        <f>[8]Use_2023!BA226</f>
        <v>2.0293635197303105E-2</v>
      </c>
      <c r="AY58" s="78">
        <f>[8]Use_2023!BB226</f>
        <v>223.6779319608585</v>
      </c>
      <c r="AZ58" s="78">
        <f>[8]Use_2023!BC226</f>
        <v>3.9650904473026869</v>
      </c>
      <c r="BA58" s="78">
        <f>[8]Use_2023!BD226</f>
        <v>3.0122232320983757</v>
      </c>
      <c r="BB58" s="78">
        <f>[8]Use_2023!BE226</f>
        <v>0</v>
      </c>
      <c r="BC58" s="78">
        <f>[8]Use_2023!BF226</f>
        <v>1647.1887972585614</v>
      </c>
      <c r="BD58" s="78">
        <f>[8]Use_2023!BG226</f>
        <v>32.684923793898577</v>
      </c>
      <c r="BE58" s="78">
        <f>[8]Use_2023!BH226</f>
        <v>0</v>
      </c>
      <c r="BF58" s="78">
        <f>[8]Use_2023!BI226</f>
        <v>5.3738662566343888E-2</v>
      </c>
      <c r="BG58" s="78">
        <f>[8]Use_2023!BJ226</f>
        <v>6.5667302230311257</v>
      </c>
      <c r="BH58" s="78">
        <f>[8]Use_2023!BK226</f>
        <v>2.4161143183897619E-2</v>
      </c>
      <c r="BI58" s="78">
        <f>[8]Use_2023!BL226</f>
        <v>276.91009687531238</v>
      </c>
      <c r="BJ58" s="78">
        <f>[8]Use_2023!BM226</f>
        <v>23.139419400269109</v>
      </c>
      <c r="BK58" s="78">
        <f>[8]Use_2023!BN226</f>
        <v>267.96472684376658</v>
      </c>
      <c r="BL58" s="78">
        <f>[8]Use_2023!BO226</f>
        <v>2.8280501155828435</v>
      </c>
      <c r="BM58" s="78">
        <f>[8]Use_2023!BP226</f>
        <v>290.71822214216297</v>
      </c>
      <c r="BN58" s="78">
        <f>[8]Use_2023!BQ226</f>
        <v>0</v>
      </c>
      <c r="BO58" s="78">
        <f>[8]Use_2023!BR226</f>
        <v>0</v>
      </c>
      <c r="BP58" s="120">
        <f t="shared" si="0"/>
        <v>19232.158537384155</v>
      </c>
      <c r="BQ58" s="78">
        <f>[8]Use_2023!BT226</f>
        <v>1.1285876607871614E-3</v>
      </c>
      <c r="BR58" s="78">
        <f>[8]Use_2023!BU226</f>
        <v>0</v>
      </c>
      <c r="BS58" s="120">
        <f t="shared" si="1"/>
        <v>1.1285876607871614E-3</v>
      </c>
      <c r="BT58" s="78">
        <f>[8]Use_2023!BW226</f>
        <v>27.709621515822576</v>
      </c>
      <c r="BU58" s="78">
        <f>[8]Use_2023!BX226</f>
        <v>0</v>
      </c>
      <c r="BV58" s="120">
        <f t="shared" si="2"/>
        <v>27.709621515822576</v>
      </c>
      <c r="BW58" s="78">
        <f>[8]Use_2023!BZ226</f>
        <v>266.42402138342146</v>
      </c>
      <c r="BX58" s="120">
        <f t="shared" si="3"/>
        <v>294.13477148690481</v>
      </c>
      <c r="BY58" s="122">
        <f t="shared" si="4"/>
        <v>19526.29330887106</v>
      </c>
      <c r="BZ58" s="128"/>
      <c r="CB58" s="83"/>
    </row>
    <row r="59" spans="1:80" ht="14.25" customHeight="1">
      <c r="A59" s="32" t="s">
        <v>454</v>
      </c>
      <c r="B59" s="21" t="s">
        <v>350</v>
      </c>
      <c r="C59" s="86" t="s">
        <v>154</v>
      </c>
      <c r="D59" s="78">
        <f>[8]Use_2023!F227</f>
        <v>403.22233193665193</v>
      </c>
      <c r="E59" s="78">
        <f>[8]Use_2023!G227</f>
        <v>0</v>
      </c>
      <c r="F59" s="78">
        <f>[8]Use_2023!H227</f>
        <v>1.2439326644682213E-2</v>
      </c>
      <c r="G59" s="78">
        <f>[8]Use_2023!I227</f>
        <v>10.843217971403986</v>
      </c>
      <c r="H59" s="78">
        <f>[8]Use_2023!J227</f>
        <v>3.9495663074715743</v>
      </c>
      <c r="I59" s="78">
        <f>[8]Use_2023!K227</f>
        <v>139.0151413582748</v>
      </c>
      <c r="J59" s="78">
        <f>[8]Use_2023!L227</f>
        <v>9.3562889909026888E-3</v>
      </c>
      <c r="K59" s="78">
        <f>[8]Use_2023!M227</f>
        <v>2.7222174234331797</v>
      </c>
      <c r="L59" s="78">
        <f>[8]Use_2023!N227</f>
        <v>2.2739420229381286</v>
      </c>
      <c r="M59" s="78">
        <f>[8]Use_2023!O227</f>
        <v>0</v>
      </c>
      <c r="N59" s="78">
        <f>[8]Use_2023!P227</f>
        <v>0.99537879603456025</v>
      </c>
      <c r="O59" s="78">
        <f>[8]Use_2023!Q227</f>
        <v>0</v>
      </c>
      <c r="P59" s="78">
        <f>[8]Use_2023!R227</f>
        <v>0.33788850115509966</v>
      </c>
      <c r="Q59" s="78">
        <f>[8]Use_2023!S227</f>
        <v>6.0493270005218509</v>
      </c>
      <c r="R59" s="78">
        <f>[8]Use_2023!T227</f>
        <v>0.19584017673967336</v>
      </c>
      <c r="S59" s="78">
        <f>[8]Use_2023!U227</f>
        <v>130.40972130455722</v>
      </c>
      <c r="T59" s="78">
        <f>[8]Use_2023!V227</f>
        <v>6.1835730203959813E-2</v>
      </c>
      <c r="U59" s="78">
        <f>[8]Use_2023!W227</f>
        <v>124.14991785992042</v>
      </c>
      <c r="V59" s="78">
        <f>[8]Use_2023!X227</f>
        <v>1.0770431023528679</v>
      </c>
      <c r="W59" s="78">
        <f>[8]Use_2023!Y227</f>
        <v>1.460760361442724</v>
      </c>
      <c r="X59" s="78">
        <f>[8]Use_2023!Z227</f>
        <v>4.3639299485402717E-2</v>
      </c>
      <c r="Y59" s="78">
        <f>[8]Use_2023!AA227</f>
        <v>7.0500111955897333</v>
      </c>
      <c r="Z59" s="78">
        <f>[8]Use_2023!AB227</f>
        <v>1.3694397554937654</v>
      </c>
      <c r="AA59" s="78">
        <f>[8]Use_2023!AC227</f>
        <v>15.163294389702317</v>
      </c>
      <c r="AB59" s="78">
        <f>[8]Use_2023!AD227</f>
        <v>0</v>
      </c>
      <c r="AC59" s="78">
        <f>[8]Use_2023!AE227</f>
        <v>1.6758331467666743</v>
      </c>
      <c r="AD59" s="78">
        <f>[8]Use_2023!AF227</f>
        <v>175.63790102092904</v>
      </c>
      <c r="AE59" s="78">
        <f>[8]Use_2023!AG227</f>
        <v>4.8463118612892542</v>
      </c>
      <c r="AF59" s="78">
        <f>[8]Use_2023!AH227</f>
        <v>21.401541934950988</v>
      </c>
      <c r="AG59" s="78">
        <f>[8]Use_2023!AI227</f>
        <v>12.266450039702638</v>
      </c>
      <c r="AH59" s="78">
        <f>[8]Use_2023!AJ227</f>
        <v>6.944858549274568</v>
      </c>
      <c r="AI59" s="78">
        <f>[8]Use_2023!AK227</f>
        <v>0</v>
      </c>
      <c r="AJ59" s="78">
        <f>[8]Use_2023!AL227</f>
        <v>3.8451397331843382</v>
      </c>
      <c r="AK59" s="78">
        <f>[8]Use_2023!AM227</f>
        <v>29.791504213433939</v>
      </c>
      <c r="AL59" s="78">
        <f>[8]Use_2023!AN227</f>
        <v>0.78260691134817506</v>
      </c>
      <c r="AM59" s="78">
        <f>[8]Use_2023!AO227</f>
        <v>29.668655438437099</v>
      </c>
      <c r="AN59" s="78">
        <f>[8]Use_2023!AP227</f>
        <v>5.1070889498122698</v>
      </c>
      <c r="AO59" s="78">
        <f>[8]Use_2023!AQ227</f>
        <v>5.6541067668967813</v>
      </c>
      <c r="AP59" s="78">
        <f>[8]Use_2023!AR227</f>
        <v>98.311436702689775</v>
      </c>
      <c r="AQ59" s="78">
        <f>[8]Use_2023!AS227</f>
        <v>0.53867767859519433</v>
      </c>
      <c r="AR59" s="78">
        <f>[8]Use_2023!AT227</f>
        <v>226.77404865019082</v>
      </c>
      <c r="AS59" s="78">
        <f>[8]Use_2023!AU227</f>
        <v>43.908260360898439</v>
      </c>
      <c r="AT59" s="78">
        <f>[8]Use_2023!AV227</f>
        <v>0.42115017274549216</v>
      </c>
      <c r="AU59" s="78">
        <f>[8]Use_2023!AW227+[8]Use_2023!AX227</f>
        <v>9.0698943613918761</v>
      </c>
      <c r="AV59" s="78">
        <f>[8]Use_2023!AY227</f>
        <v>36.118169148087887</v>
      </c>
      <c r="AW59" s="78">
        <f>[8]Use_2023!AZ227</f>
        <v>83.959481541689243</v>
      </c>
      <c r="AX59" s="78">
        <f>[8]Use_2023!BA227</f>
        <v>1.4781572912295081E-2</v>
      </c>
      <c r="AY59" s="78">
        <f>[8]Use_2023!BB227</f>
        <v>6.8293942445332538</v>
      </c>
      <c r="AZ59" s="78">
        <f>[8]Use_2023!BC227</f>
        <v>3.2327687279162722</v>
      </c>
      <c r="BA59" s="78">
        <f>[8]Use_2023!BD227</f>
        <v>5.7526102203098159E-6</v>
      </c>
      <c r="BB59" s="78">
        <f>[8]Use_2023!BE227</f>
        <v>14.820689963318459</v>
      </c>
      <c r="BC59" s="78">
        <f>[8]Use_2023!BF227</f>
        <v>125.8393594600861</v>
      </c>
      <c r="BD59" s="78">
        <f>[8]Use_2023!BG227</f>
        <v>12.209268160596391</v>
      </c>
      <c r="BE59" s="78">
        <f>[8]Use_2023!BH227</f>
        <v>184.32413906934045</v>
      </c>
      <c r="BF59" s="78">
        <f>[8]Use_2023!BI227</f>
        <v>3.4721467816448222</v>
      </c>
      <c r="BG59" s="78">
        <f>[8]Use_2023!BJ227</f>
        <v>25.962439231644467</v>
      </c>
      <c r="BH59" s="78">
        <f>[8]Use_2023!BK227</f>
        <v>1.5217188810304749E-3</v>
      </c>
      <c r="BI59" s="78">
        <f>[8]Use_2023!BL227</f>
        <v>23.195259490175928</v>
      </c>
      <c r="BJ59" s="78">
        <f>[8]Use_2023!BM227</f>
        <v>1.2393357835077103</v>
      </c>
      <c r="BK59" s="78">
        <f>[8]Use_2023!BN227</f>
        <v>14.518812460664261</v>
      </c>
      <c r="BL59" s="78">
        <f>[8]Use_2023!BO227</f>
        <v>2.7043571800128993E-2</v>
      </c>
      <c r="BM59" s="78">
        <f>[8]Use_2023!BP227</f>
        <v>48.758584365568019</v>
      </c>
      <c r="BN59" s="78">
        <f>[8]Use_2023!BQ227</f>
        <v>0</v>
      </c>
      <c r="BO59" s="78">
        <f>[8]Use_2023!BR227</f>
        <v>0</v>
      </c>
      <c r="BP59" s="120">
        <f t="shared" si="0"/>
        <v>2111.5809776465235</v>
      </c>
      <c r="BQ59" s="78">
        <f>[8]Use_2023!BT227</f>
        <v>3916.0840660806693</v>
      </c>
      <c r="BR59" s="78">
        <f>[8]Use_2023!BU227</f>
        <v>260.93659127481237</v>
      </c>
      <c r="BS59" s="120">
        <f t="shared" si="1"/>
        <v>4177.0206573554815</v>
      </c>
      <c r="BT59" s="78">
        <f>[8]Use_2023!BW227</f>
        <v>8.057144231063166</v>
      </c>
      <c r="BU59" s="78">
        <f>[8]Use_2023!BX227</f>
        <v>0</v>
      </c>
      <c r="BV59" s="120">
        <f t="shared" si="2"/>
        <v>8.057144231063166</v>
      </c>
      <c r="BW59" s="78">
        <f>[8]Use_2023!BZ227</f>
        <v>6955.678934837465</v>
      </c>
      <c r="BX59" s="120">
        <f t="shared" si="3"/>
        <v>11140.756736424009</v>
      </c>
      <c r="BY59" s="122">
        <f t="shared" si="4"/>
        <v>13252.337714070532</v>
      </c>
      <c r="BZ59" s="128"/>
      <c r="CB59" s="83"/>
    </row>
    <row r="60" spans="1:80" ht="14.25" customHeight="1">
      <c r="A60" s="32" t="s">
        <v>455</v>
      </c>
      <c r="B60" s="21" t="s">
        <v>382</v>
      </c>
      <c r="C60" s="86" t="s">
        <v>155</v>
      </c>
      <c r="D60" s="78">
        <f>[8]Use_2023!F228</f>
        <v>0</v>
      </c>
      <c r="E60" s="78">
        <f>[8]Use_2023!G228</f>
        <v>0.65320808658013063</v>
      </c>
      <c r="F60" s="78">
        <f>[8]Use_2023!H228</f>
        <v>0</v>
      </c>
      <c r="G60" s="78">
        <f>[8]Use_2023!I228</f>
        <v>58.585484725798736</v>
      </c>
      <c r="H60" s="78">
        <f>[8]Use_2023!J228</f>
        <v>0.98904393878679442</v>
      </c>
      <c r="I60" s="78">
        <f>[8]Use_2023!K228</f>
        <v>139.35886042582081</v>
      </c>
      <c r="J60" s="78">
        <f>[8]Use_2023!L228</f>
        <v>3.9470164511956033E-4</v>
      </c>
      <c r="K60" s="78">
        <f>[8]Use_2023!M228</f>
        <v>0.4893165097119368</v>
      </c>
      <c r="L60" s="78">
        <f>[8]Use_2023!N228</f>
        <v>5.5210886826156443E-2</v>
      </c>
      <c r="M60" s="78">
        <f>[8]Use_2023!O228</f>
        <v>0</v>
      </c>
      <c r="N60" s="78">
        <f>[8]Use_2023!P228</f>
        <v>3.1523900990008694E-2</v>
      </c>
      <c r="O60" s="78">
        <f>[8]Use_2023!Q228</f>
        <v>0</v>
      </c>
      <c r="P60" s="78">
        <f>[8]Use_2023!R228</f>
        <v>9.8081531036461972E-2</v>
      </c>
      <c r="Q60" s="78">
        <f>[8]Use_2023!S228</f>
        <v>0.48946005984822627</v>
      </c>
      <c r="R60" s="78">
        <f>[8]Use_2023!T228</f>
        <v>0</v>
      </c>
      <c r="S60" s="78">
        <f>[8]Use_2023!U228</f>
        <v>197.00387642216762</v>
      </c>
      <c r="T60" s="78">
        <f>[8]Use_2023!V228</f>
        <v>0</v>
      </c>
      <c r="U60" s="78">
        <f>[8]Use_2023!W228</f>
        <v>0</v>
      </c>
      <c r="V60" s="78">
        <f>[8]Use_2023!X228</f>
        <v>0</v>
      </c>
      <c r="W60" s="78">
        <f>[8]Use_2023!Y228</f>
        <v>0</v>
      </c>
      <c r="X60" s="78">
        <f>[8]Use_2023!Z228</f>
        <v>0</v>
      </c>
      <c r="Y60" s="78">
        <f>[8]Use_2023!AA228</f>
        <v>0.63389262011635583</v>
      </c>
      <c r="Z60" s="78">
        <f>[8]Use_2023!AB228</f>
        <v>0.87756784013955635</v>
      </c>
      <c r="AA60" s="78">
        <f>[8]Use_2023!AC228</f>
        <v>0.153571843524379</v>
      </c>
      <c r="AB60" s="78">
        <f>[8]Use_2023!AD228</f>
        <v>0</v>
      </c>
      <c r="AC60" s="78">
        <f>[8]Use_2023!AE228</f>
        <v>2.3174915066682913</v>
      </c>
      <c r="AD60" s="78">
        <f>[8]Use_2023!AF228</f>
        <v>180.06798146867538</v>
      </c>
      <c r="AE60" s="78">
        <f>[8]Use_2023!AG228</f>
        <v>1.2174064299030594</v>
      </c>
      <c r="AF60" s="78">
        <f>[8]Use_2023!AH228</f>
        <v>498.97613963850483</v>
      </c>
      <c r="AG60" s="78">
        <f>[8]Use_2023!AI228</f>
        <v>3.4312322679529865</v>
      </c>
      <c r="AH60" s="78">
        <f>[8]Use_2023!AJ228</f>
        <v>58.272356984101819</v>
      </c>
      <c r="AI60" s="78">
        <f>[8]Use_2023!AK228</f>
        <v>0</v>
      </c>
      <c r="AJ60" s="78">
        <f>[8]Use_2023!AL228</f>
        <v>6.2074763415696612</v>
      </c>
      <c r="AK60" s="78">
        <f>[8]Use_2023!AM228</f>
        <v>44.17349709523279</v>
      </c>
      <c r="AL60" s="78">
        <f>[8]Use_2023!AN228</f>
        <v>0</v>
      </c>
      <c r="AM60" s="78">
        <f>[8]Use_2023!AO228</f>
        <v>7.8999132164388932</v>
      </c>
      <c r="AN60" s="78">
        <f>[8]Use_2023!AP228</f>
        <v>0.32916937669214191</v>
      </c>
      <c r="AO60" s="78">
        <f>[8]Use_2023!AQ228</f>
        <v>2.8488795949640804</v>
      </c>
      <c r="AP60" s="78">
        <f>[8]Use_2023!AR228</f>
        <v>0.50480620075484783</v>
      </c>
      <c r="AQ60" s="78">
        <f>[8]Use_2023!AS228</f>
        <v>3.7846950831072967</v>
      </c>
      <c r="AR60" s="78">
        <f>[8]Use_2023!AT228</f>
        <v>146.15543560592809</v>
      </c>
      <c r="AS60" s="78">
        <f>[8]Use_2023!AU228</f>
        <v>43.948999308012098</v>
      </c>
      <c r="AT60" s="78">
        <f>[8]Use_2023!AV228</f>
        <v>0.42140881293875715</v>
      </c>
      <c r="AU60" s="78">
        <f>[8]Use_2023!AW228+[8]Use_2023!AX228</f>
        <v>1.2508528338581335</v>
      </c>
      <c r="AV60" s="78">
        <f>[8]Use_2023!AY228</f>
        <v>11.867303241071644</v>
      </c>
      <c r="AW60" s="78">
        <f>[8]Use_2023!AZ228</f>
        <v>4.7876203889307236</v>
      </c>
      <c r="AX60" s="78">
        <f>[8]Use_2023!BA228</f>
        <v>0.1128861229409914</v>
      </c>
      <c r="AY60" s="78">
        <f>[8]Use_2023!BB228</f>
        <v>7.1226960351897475</v>
      </c>
      <c r="AZ60" s="78">
        <f>[8]Use_2023!BC228</f>
        <v>0.13778850865901227</v>
      </c>
      <c r="BA60" s="78">
        <f>[8]Use_2023!BD228</f>
        <v>9.7677744006041956E-3</v>
      </c>
      <c r="BB60" s="78">
        <f>[8]Use_2023!BE228</f>
        <v>0</v>
      </c>
      <c r="BC60" s="78">
        <f>[8]Use_2023!BF228</f>
        <v>208.28429861054374</v>
      </c>
      <c r="BD60" s="78">
        <f>[8]Use_2023!BG228</f>
        <v>0.53737692314211882</v>
      </c>
      <c r="BE60" s="78">
        <f>[8]Use_2023!BH228</f>
        <v>196.09768795066043</v>
      </c>
      <c r="BF60" s="78">
        <f>[8]Use_2023!BI228</f>
        <v>2.7247923915108467</v>
      </c>
      <c r="BG60" s="78">
        <f>[8]Use_2023!BJ228</f>
        <v>0.97752319517926867</v>
      </c>
      <c r="BH60" s="78">
        <f>[8]Use_2023!BK228</f>
        <v>9.7088818045085595E-2</v>
      </c>
      <c r="BI60" s="78">
        <f>[8]Use_2023!BL228</f>
        <v>13.055191098110814</v>
      </c>
      <c r="BJ60" s="78">
        <f>[8]Use_2023!BM228</f>
        <v>0.7462841411269826</v>
      </c>
      <c r="BK60" s="78">
        <f>[8]Use_2023!BN228</f>
        <v>28.098209829246859</v>
      </c>
      <c r="BL60" s="78">
        <f>[8]Use_2023!BO228</f>
        <v>0.26439727104809407</v>
      </c>
      <c r="BM60" s="78">
        <f>[8]Use_2023!BP228</f>
        <v>0.25251810349005166</v>
      </c>
      <c r="BN60" s="78">
        <f>[8]Use_2023!BQ228</f>
        <v>0</v>
      </c>
      <c r="BO60" s="78">
        <f>[8]Use_2023!BR228</f>
        <v>0</v>
      </c>
      <c r="BP60" s="120">
        <f t="shared" si="0"/>
        <v>1876.4006656615923</v>
      </c>
      <c r="BQ60" s="78">
        <f>[8]Use_2023!BT228</f>
        <v>17194.777883173178</v>
      </c>
      <c r="BR60" s="78">
        <f>[8]Use_2023!BU228</f>
        <v>2.1506612220756224E-2</v>
      </c>
      <c r="BS60" s="120">
        <f t="shared" si="1"/>
        <v>17194.799389785399</v>
      </c>
      <c r="BT60" s="78">
        <f>[8]Use_2023!BW228</f>
        <v>0</v>
      </c>
      <c r="BU60" s="78">
        <f>[8]Use_2023!BX228</f>
        <v>0</v>
      </c>
      <c r="BV60" s="120">
        <f t="shared" si="2"/>
        <v>0</v>
      </c>
      <c r="BW60" s="78">
        <f>[8]Use_2023!BZ228</f>
        <v>3747.8574239408999</v>
      </c>
      <c r="BX60" s="120">
        <f t="shared" si="3"/>
        <v>20942.656813726298</v>
      </c>
      <c r="BY60" s="122">
        <f t="shared" si="4"/>
        <v>22819.057479387891</v>
      </c>
      <c r="BZ60" s="128"/>
      <c r="CB60" s="83"/>
    </row>
    <row r="61" spans="1:80" ht="14.25" customHeight="1">
      <c r="A61" s="32" t="s">
        <v>456</v>
      </c>
      <c r="B61" s="21" t="s">
        <v>383</v>
      </c>
      <c r="C61" s="86" t="s">
        <v>156</v>
      </c>
      <c r="D61" s="78">
        <f>[8]Use_2023!F229</f>
        <v>0</v>
      </c>
      <c r="E61" s="78">
        <f>[8]Use_2023!G229</f>
        <v>0</v>
      </c>
      <c r="F61" s="78">
        <f>[8]Use_2023!H229</f>
        <v>0</v>
      </c>
      <c r="G61" s="78">
        <f>[8]Use_2023!I229</f>
        <v>72.343233458921674</v>
      </c>
      <c r="H61" s="78">
        <f>[8]Use_2023!J229</f>
        <v>0.75178723900472988</v>
      </c>
      <c r="I61" s="78">
        <f>[8]Use_2023!K229</f>
        <v>58.881106692446409</v>
      </c>
      <c r="J61" s="78">
        <f>[8]Use_2023!L229</f>
        <v>2.9818239359188535E-5</v>
      </c>
      <c r="K61" s="78">
        <f>[8]Use_2023!M229</f>
        <v>0.36753069862408094</v>
      </c>
      <c r="L61" s="78">
        <f>[8]Use_2023!N229</f>
        <v>0.45813634587278979</v>
      </c>
      <c r="M61" s="78">
        <f>[8]Use_2023!O229</f>
        <v>0</v>
      </c>
      <c r="N61" s="78">
        <f>[8]Use_2023!P229</f>
        <v>1.5678637605473316E-2</v>
      </c>
      <c r="O61" s="78">
        <f>[8]Use_2023!Q229</f>
        <v>0</v>
      </c>
      <c r="P61" s="78">
        <f>[8]Use_2023!R229</f>
        <v>5.2704764893594961E-3</v>
      </c>
      <c r="Q61" s="78">
        <f>[8]Use_2023!S229</f>
        <v>2.6548197700705371E-2</v>
      </c>
      <c r="R61" s="78">
        <f>[8]Use_2023!T229</f>
        <v>0</v>
      </c>
      <c r="S61" s="78">
        <f>[8]Use_2023!U229</f>
        <v>4.738906297608918</v>
      </c>
      <c r="T61" s="78">
        <f>[8]Use_2023!V229</f>
        <v>0</v>
      </c>
      <c r="U61" s="78">
        <f>[8]Use_2023!W229</f>
        <v>0</v>
      </c>
      <c r="V61" s="78">
        <f>[8]Use_2023!X229</f>
        <v>0</v>
      </c>
      <c r="W61" s="78">
        <f>[8]Use_2023!Y229</f>
        <v>0</v>
      </c>
      <c r="X61" s="78">
        <f>[8]Use_2023!Z229</f>
        <v>0</v>
      </c>
      <c r="Y61" s="78">
        <f>[8]Use_2023!AA229</f>
        <v>0.14807378399301444</v>
      </c>
      <c r="Z61" s="78">
        <f>[8]Use_2023!AB229</f>
        <v>1.6810446006930773</v>
      </c>
      <c r="AA61" s="78">
        <f>[8]Use_2023!AC229</f>
        <v>0.39546346510017549</v>
      </c>
      <c r="AB61" s="78">
        <f>[8]Use_2023!AD229</f>
        <v>0</v>
      </c>
      <c r="AC61" s="78">
        <f>[8]Use_2023!AE229</f>
        <v>0.46388250643891005</v>
      </c>
      <c r="AD61" s="78">
        <f>[8]Use_2023!AF229</f>
        <v>171.48532139542269</v>
      </c>
      <c r="AE61" s="78">
        <f>[8]Use_2023!AG229</f>
        <v>1.4349033768135933</v>
      </c>
      <c r="AF61" s="78">
        <f>[8]Use_2023!AH229</f>
        <v>65.728684175972319</v>
      </c>
      <c r="AG61" s="78">
        <f>[8]Use_2023!AI229</f>
        <v>3.4564159122552307</v>
      </c>
      <c r="AH61" s="78">
        <f>[8]Use_2023!AJ229</f>
        <v>26.423730283226789</v>
      </c>
      <c r="AI61" s="78">
        <f>[8]Use_2023!AK229</f>
        <v>0</v>
      </c>
      <c r="AJ61" s="78">
        <f>[8]Use_2023!AL229</f>
        <v>52.550127676899507</v>
      </c>
      <c r="AK61" s="78">
        <f>[8]Use_2023!AM229</f>
        <v>199.51124611122239</v>
      </c>
      <c r="AL61" s="78">
        <f>[8]Use_2023!AN229</f>
        <v>0</v>
      </c>
      <c r="AM61" s="78">
        <f>[8]Use_2023!AO229</f>
        <v>6.3041662550635174</v>
      </c>
      <c r="AN61" s="78">
        <f>[8]Use_2023!AP229</f>
        <v>2.7071030916058096</v>
      </c>
      <c r="AO61" s="78">
        <f>[8]Use_2023!AQ229</f>
        <v>76.947891950005584</v>
      </c>
      <c r="AP61" s="78">
        <f>[8]Use_2023!AR229</f>
        <v>8.1082797596240912</v>
      </c>
      <c r="AQ61" s="78">
        <f>[8]Use_2023!AS229</f>
        <v>5.5234361818002151</v>
      </c>
      <c r="AR61" s="78">
        <f>[8]Use_2023!AT229</f>
        <v>82.486756208650107</v>
      </c>
      <c r="AS61" s="78">
        <f>[8]Use_2023!AU229</f>
        <v>598.03973220878731</v>
      </c>
      <c r="AT61" s="78">
        <f>[8]Use_2023!AV229</f>
        <v>5.7343161723797849</v>
      </c>
      <c r="AU61" s="78">
        <f>[8]Use_2023!AW229+[8]Use_2023!AX229</f>
        <v>26.932064206222815</v>
      </c>
      <c r="AV61" s="78">
        <f>[8]Use_2023!AY229</f>
        <v>128.26948820615377</v>
      </c>
      <c r="AW61" s="78">
        <f>[8]Use_2023!AZ229</f>
        <v>51.747661904758729</v>
      </c>
      <c r="AX61" s="78">
        <f>[8]Use_2023!BA229</f>
        <v>6.9780723006963811E-3</v>
      </c>
      <c r="AY61" s="78">
        <f>[8]Use_2023!BB229</f>
        <v>76.986741345689239</v>
      </c>
      <c r="AZ61" s="78">
        <f>[8]Use_2023!BC229</f>
        <v>1.7531758863744795</v>
      </c>
      <c r="BA61" s="78">
        <f>[8]Use_2023!BD229</f>
        <v>0</v>
      </c>
      <c r="BB61" s="78">
        <f>[8]Use_2023!BE229</f>
        <v>0</v>
      </c>
      <c r="BC61" s="78">
        <f>[8]Use_2023!BF229</f>
        <v>940.72371390493765</v>
      </c>
      <c r="BD61" s="78">
        <f>[8]Use_2023!BG229</f>
        <v>5.8995072421622226</v>
      </c>
      <c r="BE61" s="78">
        <f>[8]Use_2023!BH229</f>
        <v>10.431134540429317</v>
      </c>
      <c r="BF61" s="78">
        <f>[8]Use_2023!BI229</f>
        <v>0.28811204718863481</v>
      </c>
      <c r="BG61" s="78">
        <f>[8]Use_2023!BJ229</f>
        <v>5.5568499173056036</v>
      </c>
      <c r="BH61" s="78">
        <f>[8]Use_2023!BK229</f>
        <v>4.2083459123499853E-2</v>
      </c>
      <c r="BI61" s="78">
        <f>[8]Use_2023!BL229</f>
        <v>38.438899559097528</v>
      </c>
      <c r="BJ61" s="78">
        <f>[8]Use_2023!BM229</f>
        <v>16.293605072275895</v>
      </c>
      <c r="BK61" s="78">
        <f>[8]Use_2023!BN229</f>
        <v>197.6075369418781</v>
      </c>
      <c r="BL61" s="78">
        <f>[8]Use_2023!BO229</f>
        <v>0.36635940321393262</v>
      </c>
      <c r="BM61" s="78">
        <f>[8]Use_2023!BP229</f>
        <v>0.62443132419165326</v>
      </c>
      <c r="BN61" s="78">
        <f>[8]Use_2023!BQ229</f>
        <v>0</v>
      </c>
      <c r="BO61" s="78">
        <f>[8]Use_2023!BR229</f>
        <v>0</v>
      </c>
      <c r="BP61" s="120">
        <f t="shared" si="0"/>
        <v>2948.6871460117718</v>
      </c>
      <c r="BQ61" s="78">
        <f>[8]Use_2023!BT229</f>
        <v>154.75251237809877</v>
      </c>
      <c r="BR61" s="78">
        <f>[8]Use_2023!BU229</f>
        <v>0</v>
      </c>
      <c r="BS61" s="120">
        <f t="shared" si="1"/>
        <v>154.75251237809877</v>
      </c>
      <c r="BT61" s="78">
        <f>[8]Use_2023!BW229</f>
        <v>0</v>
      </c>
      <c r="BU61" s="78">
        <f>[8]Use_2023!BX229</f>
        <v>0</v>
      </c>
      <c r="BV61" s="120">
        <f t="shared" si="2"/>
        <v>0</v>
      </c>
      <c r="BW61" s="78">
        <f>[8]Use_2023!BZ229</f>
        <v>0</v>
      </c>
      <c r="BX61" s="120">
        <f t="shared" si="3"/>
        <v>154.75251237809877</v>
      </c>
      <c r="BY61" s="122">
        <f t="shared" si="4"/>
        <v>3103.4396583898706</v>
      </c>
      <c r="BZ61" s="128"/>
      <c r="CB61" s="83"/>
    </row>
    <row r="62" spans="1:80" ht="14.25" customHeight="1">
      <c r="A62" s="32" t="s">
        <v>457</v>
      </c>
      <c r="B62" s="21" t="s">
        <v>384</v>
      </c>
      <c r="C62" s="86" t="s">
        <v>157</v>
      </c>
      <c r="D62" s="78">
        <f>[8]Use_2023!F230</f>
        <v>0</v>
      </c>
      <c r="E62" s="78">
        <f>[8]Use_2023!G230</f>
        <v>0</v>
      </c>
      <c r="F62" s="78">
        <f>[8]Use_2023!H230</f>
        <v>5.9165824550762368E-4</v>
      </c>
      <c r="G62" s="78">
        <f>[8]Use_2023!I230</f>
        <v>61.286213447931765</v>
      </c>
      <c r="H62" s="78">
        <f>[8]Use_2023!J230</f>
        <v>3.1568368734789298</v>
      </c>
      <c r="I62" s="78">
        <f>[8]Use_2023!K230</f>
        <v>212.48895997286621</v>
      </c>
      <c r="J62" s="78">
        <f>[8]Use_2023!L230</f>
        <v>4.8958935615413752E-3</v>
      </c>
      <c r="K62" s="78">
        <f>[8]Use_2023!M230</f>
        <v>41.015634031515837</v>
      </c>
      <c r="L62" s="78">
        <f>[8]Use_2023!N230</f>
        <v>2.5861646664291811E-2</v>
      </c>
      <c r="M62" s="78">
        <f>[8]Use_2023!O230</f>
        <v>0</v>
      </c>
      <c r="N62" s="78">
        <f>[8]Use_2023!P230</f>
        <v>0.11278896167802803</v>
      </c>
      <c r="O62" s="78">
        <f>[8]Use_2023!Q230</f>
        <v>0.10199882770810327</v>
      </c>
      <c r="P62" s="78">
        <f>[8]Use_2023!R230</f>
        <v>0.86196402318085963</v>
      </c>
      <c r="Q62" s="78">
        <f>[8]Use_2023!S230</f>
        <v>12.457875045750864</v>
      </c>
      <c r="R62" s="78">
        <f>[8]Use_2023!T230</f>
        <v>2.6252398626274993</v>
      </c>
      <c r="S62" s="78">
        <f>[8]Use_2023!U230</f>
        <v>21.526571297243404</v>
      </c>
      <c r="T62" s="78">
        <f>[8]Use_2023!V230</f>
        <v>1.1218276367662932</v>
      </c>
      <c r="U62" s="78">
        <f>[8]Use_2023!W230</f>
        <v>437.13509366298177</v>
      </c>
      <c r="V62" s="78">
        <f>[8]Use_2023!X230</f>
        <v>21.86880731088781</v>
      </c>
      <c r="W62" s="78">
        <f>[8]Use_2023!Y230</f>
        <v>29.629176075224319</v>
      </c>
      <c r="X62" s="78">
        <f>[8]Use_2023!Z230</f>
        <v>0.88416460886047143</v>
      </c>
      <c r="Y62" s="78">
        <f>[8]Use_2023!AA230</f>
        <v>9.4166855035958275</v>
      </c>
      <c r="Z62" s="78">
        <f>[8]Use_2023!AB230</f>
        <v>8.3095046126673449</v>
      </c>
      <c r="AA62" s="78">
        <f>[8]Use_2023!AC230</f>
        <v>8.0653907025279814</v>
      </c>
      <c r="AB62" s="78">
        <f>[8]Use_2023!AD230</f>
        <v>0</v>
      </c>
      <c r="AC62" s="78">
        <f>[8]Use_2023!AE230</f>
        <v>0.65965657663869093</v>
      </c>
      <c r="AD62" s="78">
        <f>[8]Use_2023!AF230</f>
        <v>292.34421406982563</v>
      </c>
      <c r="AE62" s="78">
        <f>[8]Use_2023!AG230</f>
        <v>12.753984329023064</v>
      </c>
      <c r="AF62" s="78">
        <f>[8]Use_2023!AH230</f>
        <v>77.432482735571369</v>
      </c>
      <c r="AG62" s="78">
        <f>[8]Use_2023!AI230</f>
        <v>2.6938631117727829</v>
      </c>
      <c r="AH62" s="78">
        <f>[8]Use_2023!AJ230</f>
        <v>268.77766182923051</v>
      </c>
      <c r="AI62" s="78">
        <f>[8]Use_2023!AK230</f>
        <v>0.57926787323699269</v>
      </c>
      <c r="AJ62" s="78">
        <f>[8]Use_2023!AL230</f>
        <v>72.983147796148302</v>
      </c>
      <c r="AK62" s="78">
        <f>[8]Use_2023!AM230</f>
        <v>232.10610817821919</v>
      </c>
      <c r="AL62" s="78">
        <f>[8]Use_2023!AN230</f>
        <v>31.480339433704486</v>
      </c>
      <c r="AM62" s="78">
        <f>[8]Use_2023!AO230</f>
        <v>5.0941127884645994</v>
      </c>
      <c r="AN62" s="78">
        <f>[8]Use_2023!AP230</f>
        <v>7.2034366770073716E-2</v>
      </c>
      <c r="AO62" s="78">
        <f>[8]Use_2023!AQ230</f>
        <v>4.7310129231240206</v>
      </c>
      <c r="AP62" s="78">
        <f>[8]Use_2023!AR230</f>
        <v>281.31773158974153</v>
      </c>
      <c r="AQ62" s="78">
        <f>[8]Use_2023!AS230</f>
        <v>17.453702280916918</v>
      </c>
      <c r="AR62" s="78">
        <f>[8]Use_2023!AT230</f>
        <v>10.044109086209644</v>
      </c>
      <c r="AS62" s="78">
        <f>[8]Use_2023!AU230</f>
        <v>5.1063835081682667</v>
      </c>
      <c r="AT62" s="78">
        <f>[8]Use_2023!AV230</f>
        <v>4.8964693656897242E-2</v>
      </c>
      <c r="AU62" s="78">
        <f>[8]Use_2023!AW230+[8]Use_2023!AX230</f>
        <v>12.201527618094124</v>
      </c>
      <c r="AV62" s="78">
        <f>[8]Use_2023!AY230</f>
        <v>84.641381932484705</v>
      </c>
      <c r="AW62" s="78">
        <f>[8]Use_2023!AZ230</f>
        <v>48.577741132763762</v>
      </c>
      <c r="AX62" s="78">
        <f>[8]Use_2023!BA230</f>
        <v>2.322721323935338E-3</v>
      </c>
      <c r="AY62" s="78">
        <f>[8]Use_2023!BB230</f>
        <v>25.518519143929762</v>
      </c>
      <c r="AZ62" s="78">
        <f>[8]Use_2023!BC230</f>
        <v>0.9839108325268775</v>
      </c>
      <c r="BA62" s="78">
        <f>[8]Use_2023!BD230</f>
        <v>0.27963457187949986</v>
      </c>
      <c r="BB62" s="78">
        <f>[8]Use_2023!BE230</f>
        <v>7.6903824829467373</v>
      </c>
      <c r="BC62" s="78">
        <f>[8]Use_2023!BF230</f>
        <v>1736.7453042537006</v>
      </c>
      <c r="BD62" s="78">
        <f>[8]Use_2023!BG230</f>
        <v>59.699646931734087</v>
      </c>
      <c r="BE62" s="78">
        <f>[8]Use_2023!BH230</f>
        <v>0</v>
      </c>
      <c r="BF62" s="78">
        <f>[8]Use_2023!BI230</f>
        <v>1.7158487875514772E-2</v>
      </c>
      <c r="BG62" s="78">
        <f>[8]Use_2023!BJ230</f>
        <v>3.9405351079046027</v>
      </c>
      <c r="BH62" s="78">
        <f>[8]Use_2023!BK230</f>
        <v>1.4496154267590804E-2</v>
      </c>
      <c r="BI62" s="78">
        <f>[8]Use_2023!BL230</f>
        <v>9.3787954048006181</v>
      </c>
      <c r="BJ62" s="78">
        <f>[8]Use_2023!BM230</f>
        <v>1.022088022975848</v>
      </c>
      <c r="BK62" s="78">
        <f>[8]Use_2023!BN230</f>
        <v>69.1063820649657</v>
      </c>
      <c r="BL62" s="78">
        <f>[8]Use_2023!BO230</f>
        <v>0.27038882544157677</v>
      </c>
      <c r="BM62" s="78">
        <f>[8]Use_2023!BP230</f>
        <v>0.22524822020341606</v>
      </c>
      <c r="BN62" s="78">
        <f>[8]Use_2023!BQ230</f>
        <v>0</v>
      </c>
      <c r="BO62" s="78">
        <f>[8]Use_2023!BR230</f>
        <v>0</v>
      </c>
      <c r="BP62" s="120">
        <f t="shared" si="0"/>
        <v>4248.0903227362069</v>
      </c>
      <c r="BQ62" s="78">
        <f>[8]Use_2023!BT230</f>
        <v>22034.811846443306</v>
      </c>
      <c r="BR62" s="78">
        <f>[8]Use_2023!BU230</f>
        <v>0</v>
      </c>
      <c r="BS62" s="120">
        <f t="shared" si="1"/>
        <v>22034.811846443306</v>
      </c>
      <c r="BT62" s="78">
        <f>[8]Use_2023!BW230</f>
        <v>0</v>
      </c>
      <c r="BU62" s="78">
        <f>[8]Use_2023!BX230</f>
        <v>0</v>
      </c>
      <c r="BV62" s="120">
        <f t="shared" si="2"/>
        <v>0</v>
      </c>
      <c r="BW62" s="78">
        <f>[8]Use_2023!BZ230</f>
        <v>33455.940033065126</v>
      </c>
      <c r="BX62" s="120">
        <f t="shared" si="3"/>
        <v>55490.751879508432</v>
      </c>
      <c r="BY62" s="122">
        <f t="shared" si="4"/>
        <v>59738.842202244639</v>
      </c>
      <c r="BZ62" s="128"/>
      <c r="CB62" s="83"/>
    </row>
    <row r="63" spans="1:80" ht="14.25" customHeight="1">
      <c r="A63" s="32" t="s">
        <v>458</v>
      </c>
      <c r="B63" s="21" t="s">
        <v>385</v>
      </c>
      <c r="C63" s="86" t="s">
        <v>158</v>
      </c>
      <c r="D63" s="78">
        <f>[8]Use_2023!F231</f>
        <v>0.16531266207212592</v>
      </c>
      <c r="E63" s="78">
        <f>[8]Use_2023!G231</f>
        <v>7.6650278520174977</v>
      </c>
      <c r="F63" s="78">
        <f>[8]Use_2023!H231</f>
        <v>0</v>
      </c>
      <c r="G63" s="78">
        <f>[8]Use_2023!I231</f>
        <v>173.29886764039441</v>
      </c>
      <c r="H63" s="78">
        <f>[8]Use_2023!J231</f>
        <v>35.043122072424516</v>
      </c>
      <c r="I63" s="78">
        <f>[8]Use_2023!K231</f>
        <v>1350.4226973664611</v>
      </c>
      <c r="J63" s="78">
        <f>[8]Use_2023!L231</f>
        <v>4.1806718470259019E-2</v>
      </c>
      <c r="K63" s="78">
        <f>[8]Use_2023!M231</f>
        <v>44.919414690624393</v>
      </c>
      <c r="L63" s="78">
        <f>[8]Use_2023!N231</f>
        <v>10.334546267253009</v>
      </c>
      <c r="M63" s="78">
        <f>[8]Use_2023!O231</f>
        <v>0</v>
      </c>
      <c r="N63" s="78">
        <f>[8]Use_2023!P231</f>
        <v>4.115982466512464</v>
      </c>
      <c r="O63" s="78">
        <f>[8]Use_2023!Q231</f>
        <v>23.113781946862748</v>
      </c>
      <c r="P63" s="78">
        <f>[8]Use_2023!R231</f>
        <v>6.6913493951381637</v>
      </c>
      <c r="Q63" s="78">
        <f>[8]Use_2023!S231</f>
        <v>40.875313517920517</v>
      </c>
      <c r="R63" s="78">
        <f>[8]Use_2023!T231</f>
        <v>0.65659284531346418</v>
      </c>
      <c r="S63" s="78">
        <f>[8]Use_2023!U231</f>
        <v>2071.4697612567343</v>
      </c>
      <c r="T63" s="78">
        <f>[8]Use_2023!V231</f>
        <v>2.6848695246007512</v>
      </c>
      <c r="U63" s="78">
        <f>[8]Use_2023!W231</f>
        <v>467.41692892213405</v>
      </c>
      <c r="V63" s="78">
        <f>[8]Use_2023!X231</f>
        <v>4.3423204505853725</v>
      </c>
      <c r="W63" s="78">
        <f>[8]Use_2023!Y231</f>
        <v>5.8832443170474917</v>
      </c>
      <c r="X63" s="78">
        <f>[8]Use_2023!Z231</f>
        <v>0.17555702755502395</v>
      </c>
      <c r="Y63" s="78">
        <f>[8]Use_2023!AA231</f>
        <v>48.43369232473502</v>
      </c>
      <c r="Z63" s="78">
        <f>[8]Use_2023!AB231</f>
        <v>78.240245753482185</v>
      </c>
      <c r="AA63" s="78">
        <f>[8]Use_2023!AC231</f>
        <v>157.16046050222243</v>
      </c>
      <c r="AB63" s="78">
        <f>[8]Use_2023!AD231</f>
        <v>0</v>
      </c>
      <c r="AC63" s="78">
        <f>[8]Use_2023!AE231</f>
        <v>93.281766304961806</v>
      </c>
      <c r="AD63" s="78">
        <f>[8]Use_2023!AF231</f>
        <v>5950.8358505752158</v>
      </c>
      <c r="AE63" s="78">
        <f>[8]Use_2023!AG231</f>
        <v>46.579643776267098</v>
      </c>
      <c r="AF63" s="78">
        <f>[8]Use_2023!AH231</f>
        <v>1049.410935976272</v>
      </c>
      <c r="AG63" s="78">
        <f>[8]Use_2023!AI231</f>
        <v>127.90304003975314</v>
      </c>
      <c r="AH63" s="78">
        <f>[8]Use_2023!AJ231</f>
        <v>7138.684178957692</v>
      </c>
      <c r="AI63" s="78">
        <f>[8]Use_2023!AK231</f>
        <v>3.5526139587568013E-2</v>
      </c>
      <c r="AJ63" s="78">
        <f>[8]Use_2023!AL231</f>
        <v>13.036656474329062</v>
      </c>
      <c r="AK63" s="78">
        <f>[8]Use_2023!AM231</f>
        <v>495.5117909527371</v>
      </c>
      <c r="AL63" s="78">
        <f>[8]Use_2023!AN231</f>
        <v>14.422055312931136</v>
      </c>
      <c r="AM63" s="78">
        <f>[8]Use_2023!AO231</f>
        <v>382.69850159342855</v>
      </c>
      <c r="AN63" s="78">
        <f>[8]Use_2023!AP231</f>
        <v>73.996516078803666</v>
      </c>
      <c r="AO63" s="78">
        <f>[8]Use_2023!AQ231</f>
        <v>108.00522565240595</v>
      </c>
      <c r="AP63" s="78">
        <f>[8]Use_2023!AR231</f>
        <v>4853.5231002706078</v>
      </c>
      <c r="AQ63" s="78">
        <f>[8]Use_2023!AS231</f>
        <v>8.0106609174643513</v>
      </c>
      <c r="AR63" s="78">
        <f>[8]Use_2023!AT231</f>
        <v>1317.019464220002</v>
      </c>
      <c r="AS63" s="78">
        <f>[8]Use_2023!AU231</f>
        <v>201.06002084402007</v>
      </c>
      <c r="AT63" s="78">
        <f>[8]Use_2023!AV231</f>
        <v>1.9188710760936187</v>
      </c>
      <c r="AU63" s="78">
        <f>[8]Use_2023!AW231+[8]Use_2023!AX231</f>
        <v>177.3140073165639</v>
      </c>
      <c r="AV63" s="78">
        <f>[8]Use_2023!AY231</f>
        <v>408.52098219152845</v>
      </c>
      <c r="AW63" s="78">
        <f>[8]Use_2023!AZ231</f>
        <v>1140.1091860438437</v>
      </c>
      <c r="AX63" s="78">
        <f>[8]Use_2023!BA231</f>
        <v>51.086973868746156</v>
      </c>
      <c r="AY63" s="78">
        <f>[8]Use_2023!BB231</f>
        <v>107.23757241277619</v>
      </c>
      <c r="AZ63" s="78">
        <f>[8]Use_2023!BC231</f>
        <v>66.185112415554798</v>
      </c>
      <c r="BA63" s="78">
        <f>[8]Use_2023!BD231</f>
        <v>2.8472715907894054E-5</v>
      </c>
      <c r="BB63" s="78">
        <f>[8]Use_2023!BE231</f>
        <v>50.275552508691632</v>
      </c>
      <c r="BC63" s="78">
        <f>[8]Use_2023!BF231</f>
        <v>1136.100985804535</v>
      </c>
      <c r="BD63" s="78">
        <f>[8]Use_2023!BG231</f>
        <v>283.1048401209905</v>
      </c>
      <c r="BE63" s="78">
        <f>[8]Use_2023!BH231</f>
        <v>5069.0360029766189</v>
      </c>
      <c r="BF63" s="78">
        <f>[8]Use_2023!BI231</f>
        <v>165.03308135053075</v>
      </c>
      <c r="BG63" s="78">
        <f>[8]Use_2023!BJ231</f>
        <v>3036.7177160841088</v>
      </c>
      <c r="BH63" s="78">
        <f>[8]Use_2023!BK231</f>
        <v>58.43045855847798</v>
      </c>
      <c r="BI63" s="78">
        <f>[8]Use_2023!BL231</f>
        <v>271.72032792611878</v>
      </c>
      <c r="BJ63" s="78">
        <f>[8]Use_2023!BM231</f>
        <v>13.366536096075894</v>
      </c>
      <c r="BK63" s="78">
        <f>[8]Use_2023!BN231</f>
        <v>146.66609959968503</v>
      </c>
      <c r="BL63" s="78">
        <f>[8]Use_2023!BO231</f>
        <v>1.9002938328344907</v>
      </c>
      <c r="BM63" s="78">
        <f>[8]Use_2023!BP231</f>
        <v>193.28962758917052</v>
      </c>
      <c r="BN63" s="78">
        <f>[8]Use_2023!BQ231</f>
        <v>0</v>
      </c>
      <c r="BO63" s="78">
        <f>[8]Use_2023!BR231</f>
        <v>0</v>
      </c>
      <c r="BP63" s="120">
        <f t="shared" si="0"/>
        <v>38785.180085852699</v>
      </c>
      <c r="BQ63" s="78">
        <f>[8]Use_2023!BT231</f>
        <v>2336.5318550231441</v>
      </c>
      <c r="BR63" s="78">
        <f>[8]Use_2023!BU231</f>
        <v>1584.6336053907285</v>
      </c>
      <c r="BS63" s="120">
        <f t="shared" si="1"/>
        <v>3921.1654604138726</v>
      </c>
      <c r="BT63" s="78">
        <f>[8]Use_2023!BW231</f>
        <v>0</v>
      </c>
      <c r="BU63" s="78">
        <f>[8]Use_2023!BX231</f>
        <v>0</v>
      </c>
      <c r="BV63" s="120">
        <f t="shared" si="2"/>
        <v>0</v>
      </c>
      <c r="BW63" s="78">
        <f>[8]Use_2023!BZ231</f>
        <v>37021.293790868942</v>
      </c>
      <c r="BX63" s="120">
        <f t="shared" si="3"/>
        <v>40942.459251282817</v>
      </c>
      <c r="BY63" s="122">
        <f t="shared" si="4"/>
        <v>79727.639337135508</v>
      </c>
      <c r="BZ63" s="128"/>
      <c r="CB63" s="83"/>
    </row>
    <row r="64" spans="1:80" ht="14.25" customHeight="1">
      <c r="A64" s="32" t="s">
        <v>459</v>
      </c>
      <c r="B64" s="21" t="s">
        <v>386</v>
      </c>
      <c r="C64" s="86" t="s">
        <v>67</v>
      </c>
      <c r="D64" s="78">
        <f>[8]Use_2023!F232</f>
        <v>0</v>
      </c>
      <c r="E64" s="78">
        <f>[8]Use_2023!G232</f>
        <v>2.0993007909463373</v>
      </c>
      <c r="F64" s="78">
        <f>[8]Use_2023!H232</f>
        <v>0</v>
      </c>
      <c r="G64" s="78">
        <f>[8]Use_2023!I232</f>
        <v>0</v>
      </c>
      <c r="H64" s="78">
        <f>[8]Use_2023!J232</f>
        <v>0</v>
      </c>
      <c r="I64" s="78">
        <f>[8]Use_2023!K232</f>
        <v>0</v>
      </c>
      <c r="J64" s="78">
        <f>[8]Use_2023!L232</f>
        <v>0</v>
      </c>
      <c r="K64" s="78">
        <f>[8]Use_2023!M232</f>
        <v>0</v>
      </c>
      <c r="L64" s="78">
        <f>[8]Use_2023!N232</f>
        <v>0.45999857853956649</v>
      </c>
      <c r="M64" s="78">
        <f>[8]Use_2023!O232</f>
        <v>0</v>
      </c>
      <c r="N64" s="78">
        <f>[8]Use_2023!P232</f>
        <v>0</v>
      </c>
      <c r="O64" s="78">
        <f>[8]Use_2023!Q232</f>
        <v>0</v>
      </c>
      <c r="P64" s="78">
        <f>[8]Use_2023!R232</f>
        <v>0</v>
      </c>
      <c r="Q64" s="78">
        <f>[8]Use_2023!S232</f>
        <v>0</v>
      </c>
      <c r="R64" s="78">
        <f>[8]Use_2023!T232</f>
        <v>0</v>
      </c>
      <c r="S64" s="78">
        <f>[8]Use_2023!U232</f>
        <v>0</v>
      </c>
      <c r="T64" s="78">
        <f>[8]Use_2023!V232</f>
        <v>0</v>
      </c>
      <c r="U64" s="78">
        <f>[8]Use_2023!W232</f>
        <v>0</v>
      </c>
      <c r="V64" s="78">
        <f>[8]Use_2023!X232</f>
        <v>0</v>
      </c>
      <c r="W64" s="78">
        <f>[8]Use_2023!Y232</f>
        <v>0</v>
      </c>
      <c r="X64" s="78">
        <f>[8]Use_2023!Z232</f>
        <v>0</v>
      </c>
      <c r="Y64" s="78">
        <f>[8]Use_2023!AA232</f>
        <v>0</v>
      </c>
      <c r="Z64" s="78">
        <f>[8]Use_2023!AB232</f>
        <v>0.93730662564075795</v>
      </c>
      <c r="AA64" s="78">
        <f>[8]Use_2023!AC232</f>
        <v>0</v>
      </c>
      <c r="AB64" s="78">
        <f>[8]Use_2023!AD232</f>
        <v>0</v>
      </c>
      <c r="AC64" s="78">
        <f>[8]Use_2023!AE232</f>
        <v>273.00213709050234</v>
      </c>
      <c r="AD64" s="78">
        <f>[8]Use_2023!AF232</f>
        <v>137.35909377471083</v>
      </c>
      <c r="AE64" s="78">
        <f>[8]Use_2023!AG232</f>
        <v>0</v>
      </c>
      <c r="AF64" s="78">
        <f>[8]Use_2023!AH232</f>
        <v>239.1699329209076</v>
      </c>
      <c r="AG64" s="78">
        <f>[8]Use_2023!AI232</f>
        <v>0</v>
      </c>
      <c r="AH64" s="78">
        <f>[8]Use_2023!AJ232</f>
        <v>37.828281852913101</v>
      </c>
      <c r="AI64" s="78">
        <f>[8]Use_2023!AK232</f>
        <v>0</v>
      </c>
      <c r="AJ64" s="78">
        <f>[8]Use_2023!AL232</f>
        <v>0</v>
      </c>
      <c r="AK64" s="78">
        <f>[8]Use_2023!AM232</f>
        <v>13.283377164723971</v>
      </c>
      <c r="AL64" s="78">
        <f>[8]Use_2023!AN232</f>
        <v>0</v>
      </c>
      <c r="AM64" s="78">
        <f>[8]Use_2023!AO232</f>
        <v>16.243920685101529</v>
      </c>
      <c r="AN64" s="78">
        <f>[8]Use_2023!AP232</f>
        <v>0</v>
      </c>
      <c r="AO64" s="78">
        <f>[8]Use_2023!AQ232</f>
        <v>0.44408058142142171</v>
      </c>
      <c r="AP64" s="78">
        <f>[8]Use_2023!AR232</f>
        <v>0</v>
      </c>
      <c r="AQ64" s="78">
        <f>[8]Use_2023!AS232</f>
        <v>0</v>
      </c>
      <c r="AR64" s="78">
        <f>[8]Use_2023!AT232</f>
        <v>0</v>
      </c>
      <c r="AS64" s="78">
        <f>[8]Use_2023!AU232</f>
        <v>0</v>
      </c>
      <c r="AT64" s="78">
        <f>[8]Use_2023!AV232</f>
        <v>0</v>
      </c>
      <c r="AU64" s="78">
        <f>[8]Use_2023!AW232+[8]Use_2023!AX232</f>
        <v>0</v>
      </c>
      <c r="AV64" s="78">
        <f>[8]Use_2023!AY232</f>
        <v>0</v>
      </c>
      <c r="AW64" s="78">
        <f>[8]Use_2023!AZ232</f>
        <v>213.21699773569566</v>
      </c>
      <c r="AX64" s="78">
        <f>[8]Use_2023!BA232</f>
        <v>62.886855872187532</v>
      </c>
      <c r="AY64" s="78">
        <f>[8]Use_2023!BB232</f>
        <v>0</v>
      </c>
      <c r="AZ64" s="78">
        <f>[8]Use_2023!BC232</f>
        <v>11.213803584942193</v>
      </c>
      <c r="BA64" s="78">
        <f>[8]Use_2023!BD232</f>
        <v>0</v>
      </c>
      <c r="BB64" s="78">
        <f>[8]Use_2023!BE232</f>
        <v>0</v>
      </c>
      <c r="BC64" s="78">
        <f>[8]Use_2023!BF232</f>
        <v>0</v>
      </c>
      <c r="BD64" s="78">
        <f>[8]Use_2023!BG232</f>
        <v>187.48552938107542</v>
      </c>
      <c r="BE64" s="78">
        <f>[8]Use_2023!BH232</f>
        <v>5167.5903470930352</v>
      </c>
      <c r="BF64" s="78">
        <f>[8]Use_2023!BI232</f>
        <v>453.88103775582408</v>
      </c>
      <c r="BG64" s="78">
        <f>[8]Use_2023!BJ232</f>
        <v>3142.7022009319126</v>
      </c>
      <c r="BH64" s="78">
        <f>[8]Use_2023!BK232</f>
        <v>42.177884622862834</v>
      </c>
      <c r="BI64" s="78">
        <f>[8]Use_2023!BL232</f>
        <v>313.6591600599566</v>
      </c>
      <c r="BJ64" s="78">
        <f>[8]Use_2023!BM232</f>
        <v>280.05703682678757</v>
      </c>
      <c r="BK64" s="78">
        <f>[8]Use_2023!BN232</f>
        <v>6.161384504265162</v>
      </c>
      <c r="BL64" s="78">
        <f>[8]Use_2023!BO232</f>
        <v>0</v>
      </c>
      <c r="BM64" s="78">
        <f>[8]Use_2023!BP232</f>
        <v>17.730720035828618</v>
      </c>
      <c r="BN64" s="78">
        <f>[8]Use_2023!BQ232</f>
        <v>0</v>
      </c>
      <c r="BO64" s="78">
        <f>[8]Use_2023!BR232</f>
        <v>0</v>
      </c>
      <c r="BP64" s="120">
        <f t="shared" si="0"/>
        <v>10619.59038846978</v>
      </c>
      <c r="BQ64" s="78">
        <f>[8]Use_2023!BT232</f>
        <v>88.265677060652891</v>
      </c>
      <c r="BR64" s="78">
        <f>[8]Use_2023!BU232</f>
        <v>144302.34890781308</v>
      </c>
      <c r="BS64" s="120">
        <f t="shared" si="1"/>
        <v>144390.61458487372</v>
      </c>
      <c r="BT64" s="78">
        <f>[8]Use_2023!BW232</f>
        <v>0</v>
      </c>
      <c r="BU64" s="78">
        <f>[8]Use_2023!BX232</f>
        <v>0</v>
      </c>
      <c r="BV64" s="120">
        <f t="shared" si="2"/>
        <v>0</v>
      </c>
      <c r="BW64" s="78">
        <f>[8]Use_2023!BZ232</f>
        <v>4372.1904456367529</v>
      </c>
      <c r="BX64" s="120">
        <f t="shared" si="3"/>
        <v>148762.80503051047</v>
      </c>
      <c r="BY64" s="122">
        <f t="shared" si="4"/>
        <v>159382.39541898025</v>
      </c>
      <c r="BZ64" s="128"/>
      <c r="CB64" s="83"/>
    </row>
    <row r="65" spans="1:80" ht="14.25" customHeight="1">
      <c r="A65" s="32" t="s">
        <v>460</v>
      </c>
      <c r="B65" s="21" t="s">
        <v>387</v>
      </c>
      <c r="C65" s="86" t="s">
        <v>68</v>
      </c>
      <c r="D65" s="78">
        <f>[8]Use_2023!F233</f>
        <v>0</v>
      </c>
      <c r="E65" s="78">
        <f>[8]Use_2023!G233</f>
        <v>0</v>
      </c>
      <c r="F65" s="78">
        <f>[8]Use_2023!H233</f>
        <v>0</v>
      </c>
      <c r="G65" s="78">
        <f>[8]Use_2023!I233</f>
        <v>14.938061259587506</v>
      </c>
      <c r="H65" s="78">
        <f>[8]Use_2023!J233</f>
        <v>5.5255334186172844E-2</v>
      </c>
      <c r="I65" s="78">
        <f>[8]Use_2023!K233</f>
        <v>9.8461613167969322</v>
      </c>
      <c r="J65" s="78">
        <f>[8]Use_2023!L233</f>
        <v>2.0505530903740103E-5</v>
      </c>
      <c r="K65" s="78">
        <f>[8]Use_2023!M233</f>
        <v>1.7835838602982598E-2</v>
      </c>
      <c r="L65" s="78">
        <f>[8]Use_2023!N233</f>
        <v>2.1180392718927877E-3</v>
      </c>
      <c r="M65" s="78">
        <f>[8]Use_2023!O233</f>
        <v>0</v>
      </c>
      <c r="N65" s="78">
        <f>[8]Use_2023!P233</f>
        <v>2.5686412058918396E-3</v>
      </c>
      <c r="O65" s="78">
        <f>[8]Use_2023!Q233</f>
        <v>0</v>
      </c>
      <c r="P65" s="78">
        <f>[8]Use_2023!R233</f>
        <v>2.4549664535063762E-4</v>
      </c>
      <c r="Q65" s="78">
        <f>[8]Use_2023!S233</f>
        <v>1.3258826572608743E-2</v>
      </c>
      <c r="R65" s="78">
        <f>[8]Use_2023!T233</f>
        <v>0</v>
      </c>
      <c r="S65" s="78">
        <f>[8]Use_2023!U233</f>
        <v>0.79890843322481098</v>
      </c>
      <c r="T65" s="78">
        <f>[8]Use_2023!V233</f>
        <v>0</v>
      </c>
      <c r="U65" s="78">
        <f>[8]Use_2023!W233</f>
        <v>0</v>
      </c>
      <c r="V65" s="78">
        <f>[8]Use_2023!X233</f>
        <v>0</v>
      </c>
      <c r="W65" s="78">
        <f>[8]Use_2023!Y233</f>
        <v>0</v>
      </c>
      <c r="X65" s="78">
        <f>[8]Use_2023!Z233</f>
        <v>0</v>
      </c>
      <c r="Y65" s="78">
        <f>[8]Use_2023!AA233</f>
        <v>2.6197459157059559E-2</v>
      </c>
      <c r="Z65" s="78">
        <f>[8]Use_2023!AB233</f>
        <v>4.2186627360770341</v>
      </c>
      <c r="AA65" s="78">
        <f>[8]Use_2023!AC233</f>
        <v>1.618783549983235E-2</v>
      </c>
      <c r="AB65" s="78">
        <f>[8]Use_2023!AD233</f>
        <v>0</v>
      </c>
      <c r="AC65" s="78">
        <f>[8]Use_2023!AE233</f>
        <v>0.1174824537385708</v>
      </c>
      <c r="AD65" s="78">
        <f>[8]Use_2023!AF233</f>
        <v>27.352981697068834</v>
      </c>
      <c r="AE65" s="78">
        <f>[8]Use_2023!AG233</f>
        <v>7.1801124719322512E-2</v>
      </c>
      <c r="AF65" s="78">
        <f>[8]Use_2023!AH233</f>
        <v>4.5840715710734941</v>
      </c>
      <c r="AG65" s="78">
        <f>[8]Use_2023!AI233</f>
        <v>0.3203812576369568</v>
      </c>
      <c r="AH65" s="78">
        <f>[8]Use_2023!AJ233</f>
        <v>15.498962289169132</v>
      </c>
      <c r="AI65" s="78">
        <f>[8]Use_2023!AK233</f>
        <v>0</v>
      </c>
      <c r="AJ65" s="78">
        <f>[8]Use_2023!AL233</f>
        <v>1.7570935717374125E-2</v>
      </c>
      <c r="AK65" s="78">
        <f>[8]Use_2023!AM233</f>
        <v>10.326235345248781</v>
      </c>
      <c r="AL65" s="78">
        <f>[8]Use_2023!AN233</f>
        <v>0</v>
      </c>
      <c r="AM65" s="78">
        <f>[8]Use_2023!AO233</f>
        <v>1.603425139427672</v>
      </c>
      <c r="AN65" s="78">
        <f>[8]Use_2023!AP233</f>
        <v>1.2660952358343072E-2</v>
      </c>
      <c r="AO65" s="78">
        <f>[8]Use_2023!AQ233</f>
        <v>4.6478733117755766</v>
      </c>
      <c r="AP65" s="78">
        <f>[8]Use_2023!AR233</f>
        <v>0.22695621931298893</v>
      </c>
      <c r="AQ65" s="78">
        <f>[8]Use_2023!AS233</f>
        <v>0.17802309966019944</v>
      </c>
      <c r="AR65" s="78">
        <f>[8]Use_2023!AT233</f>
        <v>132.00329043750966</v>
      </c>
      <c r="AS65" s="78">
        <f>[8]Use_2023!AU233</f>
        <v>0.20506169987370537</v>
      </c>
      <c r="AT65" s="78">
        <f>[8]Use_2023!AV233</f>
        <v>1.9623258473156443E-3</v>
      </c>
      <c r="AU65" s="78">
        <f>[8]Use_2023!AW233+[8]Use_2023!AX233</f>
        <v>0.32663845822664067</v>
      </c>
      <c r="AV65" s="78">
        <f>[8]Use_2023!AY233</f>
        <v>30.227045980396575</v>
      </c>
      <c r="AW65" s="78">
        <f>[8]Use_2023!AZ233</f>
        <v>12.5987887259766</v>
      </c>
      <c r="AX65" s="78">
        <f>[8]Use_2023!BA233</f>
        <v>1.0870847696103096E-2</v>
      </c>
      <c r="AY65" s="78">
        <f>[8]Use_2023!BB233</f>
        <v>18.142140345601717</v>
      </c>
      <c r="AZ65" s="78">
        <f>[8]Use_2023!BC233</f>
        <v>0.34470615703659585</v>
      </c>
      <c r="BA65" s="78">
        <f>[8]Use_2023!BD233</f>
        <v>3.3883586459061577E-3</v>
      </c>
      <c r="BB65" s="78">
        <f>[8]Use_2023!BE233</f>
        <v>0</v>
      </c>
      <c r="BC65" s="78">
        <f>[8]Use_2023!BF233</f>
        <v>48.381404979596631</v>
      </c>
      <c r="BD65" s="78">
        <f>[8]Use_2023!BG233</f>
        <v>1.3687501419350023</v>
      </c>
      <c r="BE65" s="78">
        <f>[8]Use_2023!BH233</f>
        <v>12.808956681753735</v>
      </c>
      <c r="BF65" s="78">
        <f>[8]Use_2023!BI233</f>
        <v>5003.4668641436783</v>
      </c>
      <c r="BG65" s="78">
        <f>[8]Use_2023!BJ233</f>
        <v>4.4255898010278969</v>
      </c>
      <c r="BH65" s="78">
        <f>[8]Use_2023!BK233</f>
        <v>0.42017484730457721</v>
      </c>
      <c r="BI65" s="78">
        <f>[8]Use_2023!BL233</f>
        <v>13.776045999434501</v>
      </c>
      <c r="BJ65" s="78">
        <f>[8]Use_2023!BM233</f>
        <v>0.98527675858200958</v>
      </c>
      <c r="BK65" s="78">
        <f>[8]Use_2023!BN233</f>
        <v>1.6868089351363862</v>
      </c>
      <c r="BL65" s="78">
        <f>[8]Use_2023!BO233</f>
        <v>1.4201134057328394E-2</v>
      </c>
      <c r="BM65" s="78">
        <f>[8]Use_2023!BP233</f>
        <v>3.1974236674154541E-2</v>
      </c>
      <c r="BN65" s="78">
        <f>[8]Use_2023!BQ233</f>
        <v>0</v>
      </c>
      <c r="BO65" s="78">
        <f>[8]Use_2023!BR233</f>
        <v>0</v>
      </c>
      <c r="BP65" s="120">
        <f t="shared" si="0"/>
        <v>5376.1238481152568</v>
      </c>
      <c r="BQ65" s="78">
        <f>[8]Use_2023!BT233</f>
        <v>32218.25466482815</v>
      </c>
      <c r="BR65" s="78">
        <f>[8]Use_2023!BU233</f>
        <v>43934.871354845542</v>
      </c>
      <c r="BS65" s="120">
        <f t="shared" si="1"/>
        <v>76153.126019673684</v>
      </c>
      <c r="BT65" s="78">
        <f>[8]Use_2023!BW233</f>
        <v>0</v>
      </c>
      <c r="BU65" s="78">
        <f>[8]Use_2023!BX233</f>
        <v>0</v>
      </c>
      <c r="BV65" s="120">
        <f t="shared" si="2"/>
        <v>0</v>
      </c>
      <c r="BW65" s="78">
        <f>[8]Use_2023!BZ233</f>
        <v>182.33658128201418</v>
      </c>
      <c r="BX65" s="120">
        <f t="shared" si="3"/>
        <v>76335.462600955696</v>
      </c>
      <c r="BY65" s="122">
        <f t="shared" si="4"/>
        <v>81711.58644907095</v>
      </c>
      <c r="BZ65" s="128"/>
      <c r="CB65" s="83"/>
    </row>
    <row r="66" spans="1:80" ht="14.25" customHeight="1">
      <c r="A66" s="32" t="s">
        <v>461</v>
      </c>
      <c r="B66" s="21" t="s">
        <v>388</v>
      </c>
      <c r="C66" s="86" t="s">
        <v>69</v>
      </c>
      <c r="D66" s="78">
        <f>[8]Use_2023!F234</f>
        <v>0</v>
      </c>
      <c r="E66" s="78">
        <f>[8]Use_2023!G234</f>
        <v>0</v>
      </c>
      <c r="F66" s="78">
        <f>[8]Use_2023!H234</f>
        <v>0</v>
      </c>
      <c r="G66" s="78">
        <f>[8]Use_2023!I234</f>
        <v>7.3952511586830818</v>
      </c>
      <c r="H66" s="78">
        <f>[8]Use_2023!J234</f>
        <v>2.7359758231545718E-2</v>
      </c>
      <c r="I66" s="78">
        <f>[8]Use_2023!K234</f>
        <v>4.8941228677244411</v>
      </c>
      <c r="J66" s="78">
        <f>[8]Use_2023!L234</f>
        <v>9.283914626020126E-6</v>
      </c>
      <c r="K66" s="78">
        <f>[8]Use_2023!M234</f>
        <v>8.8336651048715256E-3</v>
      </c>
      <c r="L66" s="78">
        <f>[8]Use_2023!N234</f>
        <v>9.8690835144103609E-4</v>
      </c>
      <c r="M66" s="78">
        <f>[8]Use_2023!O234</f>
        <v>0</v>
      </c>
      <c r="N66" s="78">
        <f>[8]Use_2023!P234</f>
        <v>1.2780777256893787E-3</v>
      </c>
      <c r="O66" s="78">
        <f>[8]Use_2023!Q234</f>
        <v>0</v>
      </c>
      <c r="P66" s="78">
        <f>[8]Use_2023!R234</f>
        <v>1.2786731535613114E-4</v>
      </c>
      <c r="Q66" s="78">
        <f>[8]Use_2023!S234</f>
        <v>6.6355325468017909E-3</v>
      </c>
      <c r="R66" s="78">
        <f>[8]Use_2023!T234</f>
        <v>0</v>
      </c>
      <c r="S66" s="78">
        <f>[8]Use_2023!U234</f>
        <v>0.40923432984914265</v>
      </c>
      <c r="T66" s="78">
        <f>[8]Use_2023!V234</f>
        <v>0</v>
      </c>
      <c r="U66" s="78">
        <f>[8]Use_2023!W234</f>
        <v>0</v>
      </c>
      <c r="V66" s="78">
        <f>[8]Use_2023!X234</f>
        <v>0</v>
      </c>
      <c r="W66" s="78">
        <f>[8]Use_2023!Y234</f>
        <v>0</v>
      </c>
      <c r="X66" s="78">
        <f>[8]Use_2023!Z234</f>
        <v>0</v>
      </c>
      <c r="Y66" s="78">
        <f>[8]Use_2023!AA234</f>
        <v>1.3178312277343064E-2</v>
      </c>
      <c r="Z66" s="78">
        <f>[8]Use_2023!AB234</f>
        <v>2.090043484423262</v>
      </c>
      <c r="AA66" s="78">
        <f>[8]Use_2023!AC234</f>
        <v>7.9767314351492456E-3</v>
      </c>
      <c r="AB66" s="78">
        <f>[8]Use_2023!AD234</f>
        <v>0</v>
      </c>
      <c r="AC66" s="78">
        <f>[8]Use_2023!AE234</f>
        <v>4.6904676727757381E-2</v>
      </c>
      <c r="AD66" s="78">
        <f>[8]Use_2023!AF234</f>
        <v>13.46962215331501</v>
      </c>
      <c r="AE66" s="78">
        <f>[8]Use_2023!AG234</f>
        <v>3.55055319677662E-2</v>
      </c>
      <c r="AF66" s="78">
        <f>[8]Use_2023!AH234</f>
        <v>2.2773916767393501</v>
      </c>
      <c r="AG66" s="78">
        <f>[8]Use_2023!AI234</f>
        <v>0.15858506233152631</v>
      </c>
      <c r="AH66" s="78">
        <f>[8]Use_2023!AJ234</f>
        <v>7.7002315693008816</v>
      </c>
      <c r="AI66" s="78">
        <f>[8]Use_2023!AK234</f>
        <v>0</v>
      </c>
      <c r="AJ66" s="78">
        <f>[8]Use_2023!AL234</f>
        <v>8.4144270230445579E-3</v>
      </c>
      <c r="AK66" s="78">
        <f>[8]Use_2023!AM234</f>
        <v>5.2644304815883673</v>
      </c>
      <c r="AL66" s="78">
        <f>[8]Use_2023!AN234</f>
        <v>0</v>
      </c>
      <c r="AM66" s="78">
        <f>[8]Use_2023!AO234</f>
        <v>0.79396647873823023</v>
      </c>
      <c r="AN66" s="78">
        <f>[8]Use_2023!AP234</f>
        <v>6.0069774392773542E-3</v>
      </c>
      <c r="AO66" s="78">
        <f>[8]Use_2023!AQ234</f>
        <v>4.2312225050091543</v>
      </c>
      <c r="AP66" s="78">
        <f>[8]Use_2023!AR234</f>
        <v>0.11107373267234059</v>
      </c>
      <c r="AQ66" s="78">
        <f>[8]Use_2023!AS234</f>
        <v>0.10387053977129243</v>
      </c>
      <c r="AR66" s="78">
        <f>[8]Use_2023!AT234</f>
        <v>9.6696183890155829E-2</v>
      </c>
      <c r="AS66" s="78">
        <f>[8]Use_2023!AU234</f>
        <v>5.4017186747581047E-2</v>
      </c>
      <c r="AT66" s="78">
        <f>[8]Use_2023!AV234</f>
        <v>5.1560894484069275E-4</v>
      </c>
      <c r="AU66" s="78">
        <f>[8]Use_2023!AW234+[8]Use_2023!AX234</f>
        <v>0.15741747062551736</v>
      </c>
      <c r="AV66" s="78">
        <f>[8]Use_2023!AY234</f>
        <v>14.961567539249636</v>
      </c>
      <c r="AW66" s="78">
        <f>[8]Use_2023!AZ234</f>
        <v>6.0358991062336038</v>
      </c>
      <c r="AX66" s="78">
        <f>[8]Use_2023!BA234</f>
        <v>8.1594827192511105E-4</v>
      </c>
      <c r="AY66" s="78">
        <f>[8]Use_2023!BB234</f>
        <v>8.9798045136024243</v>
      </c>
      <c r="AZ66" s="78">
        <f>[8]Use_2023!BC234</f>
        <v>0.17756001044140593</v>
      </c>
      <c r="BA66" s="78">
        <f>[8]Use_2023!BD234</f>
        <v>1.6918044217495824E-3</v>
      </c>
      <c r="BB66" s="78">
        <f>[8]Use_2023!BE234</f>
        <v>0</v>
      </c>
      <c r="BC66" s="78">
        <f>[8]Use_2023!BF234</f>
        <v>24.822627236786317</v>
      </c>
      <c r="BD66" s="78">
        <f>[8]Use_2023!BG234</f>
        <v>0.67747400591407703</v>
      </c>
      <c r="BE66" s="78">
        <f>[8]Use_2023!BH234</f>
        <v>9405.2896054856592</v>
      </c>
      <c r="BF66" s="78">
        <f>[8]Use_2023!BI234</f>
        <v>2.804364396909699E-2</v>
      </c>
      <c r="BG66" s="78">
        <f>[8]Use_2023!BJ234</f>
        <v>917.01237880420649</v>
      </c>
      <c r="BH66" s="78">
        <f>[8]Use_2023!BK234</f>
        <v>6.6547966594102019E-3</v>
      </c>
      <c r="BI66" s="78">
        <f>[8]Use_2023!BL234</f>
        <v>12.536240192642573</v>
      </c>
      <c r="BJ66" s="78">
        <f>[8]Use_2023!BM234</f>
        <v>0.8931242128452368</v>
      </c>
      <c r="BK66" s="78">
        <f>[8]Use_2023!BN234</f>
        <v>1.2430737678655466</v>
      </c>
      <c r="BL66" s="78">
        <f>[8]Use_2023!BO234</f>
        <v>7.9845226372793048E-3</v>
      </c>
      <c r="BM66" s="78">
        <f>[8]Use_2023!BP234</f>
        <v>1.5757043987712088E-2</v>
      </c>
      <c r="BN66" s="78">
        <f>[8]Use_2023!BQ234</f>
        <v>0</v>
      </c>
      <c r="BO66" s="78">
        <f>[8]Use_2023!BR234</f>
        <v>0</v>
      </c>
      <c r="BP66" s="120">
        <f t="shared" si="0"/>
        <v>10442.061212875813</v>
      </c>
      <c r="BQ66" s="78">
        <f>[8]Use_2023!BT234</f>
        <v>47200.283565498474</v>
      </c>
      <c r="BR66" s="78">
        <f>[8]Use_2023!BU234</f>
        <v>29051.020385754757</v>
      </c>
      <c r="BS66" s="120">
        <f t="shared" si="1"/>
        <v>76251.303951253227</v>
      </c>
      <c r="BT66" s="78">
        <f>[8]Use_2023!BW234</f>
        <v>0</v>
      </c>
      <c r="BU66" s="78">
        <f>[8]Use_2023!BX234</f>
        <v>0</v>
      </c>
      <c r="BV66" s="120">
        <f t="shared" si="2"/>
        <v>0</v>
      </c>
      <c r="BW66" s="78">
        <f>[8]Use_2023!BZ234</f>
        <v>9521.7738442485461</v>
      </c>
      <c r="BX66" s="120">
        <f t="shared" si="3"/>
        <v>85773.077795501769</v>
      </c>
      <c r="BY66" s="122">
        <f t="shared" si="4"/>
        <v>96215.139008377577</v>
      </c>
      <c r="BZ66" s="128"/>
      <c r="CB66" s="83"/>
    </row>
    <row r="67" spans="1:80" ht="14.25" customHeight="1">
      <c r="A67" s="32" t="s">
        <v>462</v>
      </c>
      <c r="B67" s="21" t="s">
        <v>389</v>
      </c>
      <c r="C67" s="86" t="s">
        <v>159</v>
      </c>
      <c r="D67" s="78">
        <f>[8]Use_2023!F235</f>
        <v>0</v>
      </c>
      <c r="E67" s="78">
        <f>[8]Use_2023!G235</f>
        <v>0</v>
      </c>
      <c r="F67" s="78">
        <f>[8]Use_2023!H235</f>
        <v>0</v>
      </c>
      <c r="G67" s="78">
        <f>[8]Use_2023!I235</f>
        <v>1.6680114566016532E-3</v>
      </c>
      <c r="H67" s="78">
        <f>[8]Use_2023!J235</f>
        <v>0</v>
      </c>
      <c r="I67" s="78">
        <f>[8]Use_2023!K235</f>
        <v>1.1135506383358354E-3</v>
      </c>
      <c r="J67" s="78">
        <f>[8]Use_2023!L235</f>
        <v>0</v>
      </c>
      <c r="K67" s="78">
        <f>[8]Use_2023!M235</f>
        <v>0</v>
      </c>
      <c r="L67" s="78">
        <f>[8]Use_2023!N235</f>
        <v>0</v>
      </c>
      <c r="M67" s="78">
        <f>[8]Use_2023!O235</f>
        <v>0</v>
      </c>
      <c r="N67" s="78">
        <f>[8]Use_2023!P235</f>
        <v>0</v>
      </c>
      <c r="O67" s="78">
        <f>[8]Use_2023!Q235</f>
        <v>0</v>
      </c>
      <c r="P67" s="78">
        <f>[8]Use_2023!R235</f>
        <v>0</v>
      </c>
      <c r="Q67" s="78">
        <f>[8]Use_2023!S235</f>
        <v>0</v>
      </c>
      <c r="R67" s="78">
        <f>[8]Use_2023!T235</f>
        <v>0</v>
      </c>
      <c r="S67" s="78">
        <f>[8]Use_2023!U235</f>
        <v>9.4772241056847816E-5</v>
      </c>
      <c r="T67" s="78">
        <f>[8]Use_2023!V235</f>
        <v>0</v>
      </c>
      <c r="U67" s="78">
        <f>[8]Use_2023!W235</f>
        <v>0</v>
      </c>
      <c r="V67" s="78">
        <f>[8]Use_2023!X235</f>
        <v>0</v>
      </c>
      <c r="W67" s="78">
        <f>[8]Use_2023!Y235</f>
        <v>0</v>
      </c>
      <c r="X67" s="78">
        <f>[8]Use_2023!Z235</f>
        <v>0</v>
      </c>
      <c r="Y67" s="78">
        <f>[8]Use_2023!AA235</f>
        <v>0</v>
      </c>
      <c r="Z67" s="78">
        <f>[8]Use_2023!AB235</f>
        <v>4.4237389351811348E-4</v>
      </c>
      <c r="AA67" s="78">
        <f>[8]Use_2023!AC235</f>
        <v>1.7725495957103402E-6</v>
      </c>
      <c r="AB67" s="78">
        <f>[8]Use_2023!AD235</f>
        <v>0</v>
      </c>
      <c r="AC67" s="78">
        <f>[8]Use_2023!AE235</f>
        <v>0</v>
      </c>
      <c r="AD67" s="78">
        <f>[8]Use_2023!AF235</f>
        <v>3.0395435938106023E-3</v>
      </c>
      <c r="AE67" s="78">
        <f>[8]Use_2023!AG235</f>
        <v>3.1424888599193626E-5</v>
      </c>
      <c r="AF67" s="78">
        <f>[8]Use_2023!AH235</f>
        <v>4.9461548017766847E-4</v>
      </c>
      <c r="AG67" s="78">
        <f>[8]Use_2023!AI235</f>
        <v>4.6613750206029483E-5</v>
      </c>
      <c r="AH67" s="78">
        <f>[8]Use_2023!AJ235</f>
        <v>1.7178397154793447E-3</v>
      </c>
      <c r="AI67" s="78">
        <f>[8]Use_2023!AK235</f>
        <v>0</v>
      </c>
      <c r="AJ67" s="78">
        <f>[8]Use_2023!AL235</f>
        <v>0</v>
      </c>
      <c r="AK67" s="78">
        <f>[8]Use_2023!AM235</f>
        <v>1.1337543865256035E-3</v>
      </c>
      <c r="AL67" s="78">
        <f>[8]Use_2023!AN235</f>
        <v>0</v>
      </c>
      <c r="AM67" s="78">
        <f>[8]Use_2023!AO235</f>
        <v>1.8711661113815132E-4</v>
      </c>
      <c r="AN67" s="78">
        <f>[8]Use_2023!AP235</f>
        <v>0</v>
      </c>
      <c r="AO67" s="78">
        <f>[8]Use_2023!AQ235</f>
        <v>9.7118852104661373E-4</v>
      </c>
      <c r="AP67" s="78">
        <f>[8]Use_2023!AR235</f>
        <v>3.8346421026863474E-5</v>
      </c>
      <c r="AQ67" s="78">
        <f>[8]Use_2023!AS235</f>
        <v>3.5949077222566447E-5</v>
      </c>
      <c r="AR67" s="78">
        <f>[8]Use_2023!AT235</f>
        <v>0</v>
      </c>
      <c r="AS67" s="78">
        <f>[8]Use_2023!AU235</f>
        <v>0</v>
      </c>
      <c r="AT67" s="78">
        <f>[8]Use_2023!AV235</f>
        <v>0</v>
      </c>
      <c r="AU67" s="78">
        <f>[8]Use_2023!AW235+[8]Use_2023!AX235</f>
        <v>4.7246757354172223E-5</v>
      </c>
      <c r="AV67" s="78">
        <f>[8]Use_2023!AY235</f>
        <v>3.4050215711468319E-3</v>
      </c>
      <c r="AW67" s="78">
        <f>[8]Use_2023!AZ235</f>
        <v>1.3412103586815498E-3</v>
      </c>
      <c r="AX67" s="78">
        <f>[8]Use_2023!BA235</f>
        <v>0</v>
      </c>
      <c r="AY67" s="78">
        <f>[8]Use_2023!BB235</f>
        <v>2.0299409774015703E-3</v>
      </c>
      <c r="AZ67" s="78">
        <f>[8]Use_2023!BC235</f>
        <v>4.5855334129312469E-5</v>
      </c>
      <c r="BA67" s="78">
        <f>[8]Use_2023!BD235</f>
        <v>0</v>
      </c>
      <c r="BB67" s="78">
        <f>[8]Use_2023!BE235</f>
        <v>0</v>
      </c>
      <c r="BC67" s="78">
        <f>[8]Use_2023!BF235</f>
        <v>5.3840458208766788E-3</v>
      </c>
      <c r="BD67" s="78">
        <f>[8]Use_2023!BG235</f>
        <v>1.6703858519877669E-4</v>
      </c>
      <c r="BE67" s="78">
        <f>[8]Use_2023!BH235</f>
        <v>0</v>
      </c>
      <c r="BF67" s="78">
        <f>[8]Use_2023!BI235</f>
        <v>1.3334783859484237E-5</v>
      </c>
      <c r="BG67" s="78">
        <f>[8]Use_2023!BJ235</f>
        <v>3.8332297049791436E-4</v>
      </c>
      <c r="BH67" s="78">
        <f>[8]Use_2023!BK235</f>
        <v>109.26672359693559</v>
      </c>
      <c r="BI67" s="78">
        <f>[8]Use_2023!BL235</f>
        <v>4.3802750201162546</v>
      </c>
      <c r="BJ67" s="78">
        <f>[8]Use_2023!BM235</f>
        <v>2.2482376957435842E-4</v>
      </c>
      <c r="BK67" s="78">
        <f>[8]Use_2023!BN235</f>
        <v>5.7112195222636366</v>
      </c>
      <c r="BL67" s="78">
        <f>[8]Use_2023!BO235</f>
        <v>0</v>
      </c>
      <c r="BM67" s="78">
        <f>[8]Use_2023!BP235</f>
        <v>0</v>
      </c>
      <c r="BN67" s="78">
        <f>[8]Use_2023!BQ235</f>
        <v>0</v>
      </c>
      <c r="BO67" s="78">
        <f>[8]Use_2023!BR235</f>
        <v>0</v>
      </c>
      <c r="BP67" s="120">
        <f t="shared" si="0"/>
        <v>119.38227685346854</v>
      </c>
      <c r="BQ67" s="78">
        <f>[8]Use_2023!BT235</f>
        <v>661.56058745378118</v>
      </c>
      <c r="BR67" s="78">
        <f>[8]Use_2023!BU235</f>
        <v>3875.1072549950468</v>
      </c>
      <c r="BS67" s="120">
        <f t="shared" si="1"/>
        <v>4536.6678424488282</v>
      </c>
      <c r="BT67" s="78">
        <f>[8]Use_2023!BW235</f>
        <v>0</v>
      </c>
      <c r="BU67" s="78">
        <f>[8]Use_2023!BX235</f>
        <v>0</v>
      </c>
      <c r="BV67" s="120">
        <f t="shared" si="2"/>
        <v>0</v>
      </c>
      <c r="BW67" s="78">
        <f>[8]Use_2023!BZ235</f>
        <v>0</v>
      </c>
      <c r="BX67" s="120">
        <f t="shared" si="3"/>
        <v>4536.6678424488282</v>
      </c>
      <c r="BY67" s="122">
        <f t="shared" si="4"/>
        <v>4656.0501193022965</v>
      </c>
      <c r="BZ67" s="128"/>
      <c r="CB67" s="83"/>
    </row>
    <row r="68" spans="1:80" ht="14.25" customHeight="1">
      <c r="A68" s="32" t="s">
        <v>463</v>
      </c>
      <c r="B68" s="19" t="s">
        <v>390</v>
      </c>
      <c r="C68" s="87" t="s">
        <v>160</v>
      </c>
      <c r="D68" s="78">
        <f>[8]Use_2023!F236</f>
        <v>0.40580294204236694</v>
      </c>
      <c r="E68" s="78">
        <f>[8]Use_2023!G236</f>
        <v>3.3765631335008275E-3</v>
      </c>
      <c r="F68" s="78">
        <f>[8]Use_2023!H236</f>
        <v>0</v>
      </c>
      <c r="G68" s="78">
        <f>[8]Use_2023!I236</f>
        <v>4.9646278138610153E-2</v>
      </c>
      <c r="H68" s="78">
        <f>[8]Use_2023!J236</f>
        <v>3.984126105034215E-2</v>
      </c>
      <c r="I68" s="78">
        <f>[8]Use_2023!K236</f>
        <v>5.0428708920006082</v>
      </c>
      <c r="J68" s="78">
        <f>[8]Use_2023!L236</f>
        <v>3.2393039304249784E-2</v>
      </c>
      <c r="K68" s="78">
        <f>[8]Use_2023!M236</f>
        <v>5.3179909586145687E-3</v>
      </c>
      <c r="L68" s="78">
        <f>[8]Use_2023!N236</f>
        <v>1.0998031419562654E-3</v>
      </c>
      <c r="M68" s="78">
        <f>[8]Use_2023!O236</f>
        <v>0</v>
      </c>
      <c r="N68" s="78">
        <f>[8]Use_2023!P236</f>
        <v>9.9814017460677436E-4</v>
      </c>
      <c r="O68" s="78">
        <f>[8]Use_2023!Q236</f>
        <v>0</v>
      </c>
      <c r="P68" s="78">
        <f>[8]Use_2023!R236</f>
        <v>6.9144673860394053E-6</v>
      </c>
      <c r="Q68" s="78">
        <f>[8]Use_2023!S236</f>
        <v>2.068522868441705E-3</v>
      </c>
      <c r="R68" s="78">
        <f>[8]Use_2023!T236</f>
        <v>0.61990255411968243</v>
      </c>
      <c r="S68" s="78">
        <f>[8]Use_2023!U236</f>
        <v>5.7412215525448319E-2</v>
      </c>
      <c r="T68" s="78">
        <f>[8]Use_2023!V236</f>
        <v>0</v>
      </c>
      <c r="U68" s="78">
        <f>[8]Use_2023!W236</f>
        <v>0</v>
      </c>
      <c r="V68" s="78">
        <f>[8]Use_2023!X236</f>
        <v>2.3925673470985547E-3</v>
      </c>
      <c r="W68" s="78">
        <f>[8]Use_2023!Y236</f>
        <v>3.2960092264113653E-3</v>
      </c>
      <c r="X68" s="78">
        <f>[8]Use_2023!Z236</f>
        <v>9.4983326028189629E-5</v>
      </c>
      <c r="Y68" s="78">
        <f>[8]Use_2023!AA236</f>
        <v>0.65931371360259228</v>
      </c>
      <c r="Z68" s="78">
        <f>[8]Use_2023!AB236</f>
        <v>1.0680473124447692E-3</v>
      </c>
      <c r="AA68" s="78">
        <f>[8]Use_2023!AC236</f>
        <v>2.3512817644102866E-3</v>
      </c>
      <c r="AB68" s="78">
        <f>[8]Use_2023!AD236</f>
        <v>3.39332269596835E-15</v>
      </c>
      <c r="AC68" s="78">
        <f>[8]Use_2023!AE236</f>
        <v>1.163614894474734E-3</v>
      </c>
      <c r="AD68" s="78">
        <f>[8]Use_2023!AF236</f>
        <v>0.15231613640869215</v>
      </c>
      <c r="AE68" s="78">
        <f>[8]Use_2023!AG236</f>
        <v>8.9274699149704856E-4</v>
      </c>
      <c r="AF68" s="78">
        <f>[8]Use_2023!AH236</f>
        <v>4.2592708497362998E-2</v>
      </c>
      <c r="AG68" s="78">
        <f>[8]Use_2023!AI236</f>
        <v>2.2425849659936064E-3</v>
      </c>
      <c r="AH68" s="78">
        <f>[8]Use_2023!AJ236</f>
        <v>2.0768207459152813E-2</v>
      </c>
      <c r="AI68" s="78">
        <f>[8]Use_2023!AK236</f>
        <v>0</v>
      </c>
      <c r="AJ68" s="78">
        <f>[8]Use_2023!AL236</f>
        <v>3.7972737107178238E-2</v>
      </c>
      <c r="AK68" s="78">
        <f>[8]Use_2023!AM236</f>
        <v>8.3936279019856226</v>
      </c>
      <c r="AL68" s="78">
        <f>[8]Use_2023!AN236</f>
        <v>0.52553872018763048</v>
      </c>
      <c r="AM68" s="78">
        <f>[8]Use_2023!AO236</f>
        <v>2.2280593584035775</v>
      </c>
      <c r="AN68" s="78">
        <f>[8]Use_2023!AP236</f>
        <v>0.25807347416240034</v>
      </c>
      <c r="AO68" s="78">
        <f>[8]Use_2023!AQ236</f>
        <v>13.731721699442435</v>
      </c>
      <c r="AP68" s="78">
        <f>[8]Use_2023!AR236</f>
        <v>0.58082293917949968</v>
      </c>
      <c r="AQ68" s="78">
        <f>[8]Use_2023!AS236</f>
        <v>1.2602951311090115E-2</v>
      </c>
      <c r="AR68" s="78">
        <f>[8]Use_2023!AT236</f>
        <v>8.1571783191930862</v>
      </c>
      <c r="AS68" s="78">
        <f>[8]Use_2023!AU236</f>
        <v>47.263809991800578</v>
      </c>
      <c r="AT68" s="78">
        <f>[8]Use_2023!AV236</f>
        <v>0.45188371321379001</v>
      </c>
      <c r="AU68" s="78">
        <f>[8]Use_2023!AW236+[8]Use_2023!AX236</f>
        <v>2.4462487440042292E-2</v>
      </c>
      <c r="AV68" s="78">
        <f>[8]Use_2023!AY236</f>
        <v>18.349884534679585</v>
      </c>
      <c r="AW68" s="78">
        <f>[8]Use_2023!AZ236</f>
        <v>2.4501669085415445</v>
      </c>
      <c r="AX68" s="78">
        <f>[8]Use_2023!BA236</f>
        <v>2.0791382886303488E-7</v>
      </c>
      <c r="AY68" s="78">
        <f>[8]Use_2023!BB236</f>
        <v>5.1277351413096445E-2</v>
      </c>
      <c r="AZ68" s="78">
        <f>[8]Use_2023!BC236</f>
        <v>0.11365202425721858</v>
      </c>
      <c r="BA68" s="78">
        <f>[8]Use_2023!BD236</f>
        <v>8.7380258039007282E-12</v>
      </c>
      <c r="BB68" s="78">
        <f>[8]Use_2023!BE236</f>
        <v>0</v>
      </c>
      <c r="BC68" s="78">
        <f>[8]Use_2023!BF236</f>
        <v>1.664169654145838</v>
      </c>
      <c r="BD68" s="78">
        <f>[8]Use_2023!BG236</f>
        <v>4.3578065485643117E-3</v>
      </c>
      <c r="BE68" s="78">
        <f>[8]Use_2023!BH236</f>
        <v>70.409382298792181</v>
      </c>
      <c r="BF68" s="78">
        <f>[8]Use_2023!BI236</f>
        <v>7.3259229394743663E-2</v>
      </c>
      <c r="BG68" s="78">
        <f>[8]Use_2023!BJ236</f>
        <v>5.1384475192509704</v>
      </c>
      <c r="BH68" s="78">
        <f>[8]Use_2023!BK236</f>
        <v>4.9338779089810473E-3</v>
      </c>
      <c r="BI68" s="78">
        <f>[8]Use_2023!BL236</f>
        <v>106.63570410632809</v>
      </c>
      <c r="BJ68" s="78">
        <f>[8]Use_2023!BM236</f>
        <v>2.8552278558874784</v>
      </c>
      <c r="BK68" s="78">
        <f>[8]Use_2023!BN236</f>
        <v>3.8119647110656398</v>
      </c>
      <c r="BL68" s="78">
        <f>[8]Use_2023!BO236</f>
        <v>1.0790349136854448E-3</v>
      </c>
      <c r="BM68" s="78">
        <f>[8]Use_2023!BP236</f>
        <v>0</v>
      </c>
      <c r="BN68" s="78">
        <f>[8]Use_2023!BQ236</f>
        <v>0</v>
      </c>
      <c r="BO68" s="78">
        <f>[8]Use_2023!BR236</f>
        <v>0</v>
      </c>
      <c r="BP68" s="120">
        <f t="shared" si="0"/>
        <v>300.37849113319913</v>
      </c>
      <c r="BQ68" s="78">
        <f>[8]Use_2023!BT236</f>
        <v>14659.567419982412</v>
      </c>
      <c r="BR68" s="78">
        <f>[8]Use_2023!BU236</f>
        <v>7827.399674280332</v>
      </c>
      <c r="BS68" s="120">
        <f t="shared" si="1"/>
        <v>22486.967094262742</v>
      </c>
      <c r="BT68" s="78">
        <f>[8]Use_2023!BW236</f>
        <v>0</v>
      </c>
      <c r="BU68" s="78">
        <f>[8]Use_2023!BX236</f>
        <v>0</v>
      </c>
      <c r="BV68" s="120">
        <f t="shared" si="2"/>
        <v>0</v>
      </c>
      <c r="BW68" s="78">
        <f>[8]Use_2023!BZ236</f>
        <v>2231.4158442734688</v>
      </c>
      <c r="BX68" s="120">
        <f t="shared" si="3"/>
        <v>24718.382938536211</v>
      </c>
      <c r="BY68" s="122">
        <f t="shared" si="4"/>
        <v>25018.761429669412</v>
      </c>
      <c r="BZ68" s="128"/>
      <c r="CB68" s="83"/>
    </row>
    <row r="69" spans="1:80" ht="14.25" customHeight="1">
      <c r="A69" s="32" t="s">
        <v>464</v>
      </c>
      <c r="B69" s="21" t="s">
        <v>351</v>
      </c>
      <c r="C69" s="86" t="s">
        <v>161</v>
      </c>
      <c r="D69" s="78">
        <f>[8]Use_2023!F237</f>
        <v>0</v>
      </c>
      <c r="E69" s="78">
        <f>[8]Use_2023!G237</f>
        <v>0</v>
      </c>
      <c r="F69" s="78">
        <f>[8]Use_2023!H237</f>
        <v>0</v>
      </c>
      <c r="G69" s="78">
        <f>[8]Use_2023!I237</f>
        <v>0.46891680330264185</v>
      </c>
      <c r="H69" s="78">
        <f>[8]Use_2023!J237</f>
        <v>8.0750459193539743E-3</v>
      </c>
      <c r="I69" s="78">
        <f>[8]Use_2023!K237</f>
        <v>1.163524601233626</v>
      </c>
      <c r="J69" s="78">
        <f>[8]Use_2023!L237</f>
        <v>3.2838297508568411E-6</v>
      </c>
      <c r="K69" s="78">
        <f>[8]Use_2023!M237</f>
        <v>4.111549866984387E-3</v>
      </c>
      <c r="L69" s="78">
        <f>[8]Use_2023!N237</f>
        <v>5.0467151381364381E-4</v>
      </c>
      <c r="M69" s="78">
        <f>[8]Use_2023!O237</f>
        <v>0</v>
      </c>
      <c r="N69" s="78">
        <f>[8]Use_2023!P237</f>
        <v>2.5595202974680473E-4</v>
      </c>
      <c r="O69" s="78">
        <f>[8]Use_2023!Q237</f>
        <v>0</v>
      </c>
      <c r="P69" s="78">
        <f>[8]Use_2023!R237</f>
        <v>8.0630914834838659E-4</v>
      </c>
      <c r="Q69" s="78">
        <f>[8]Use_2023!S237</f>
        <v>4.0776685461342537E-3</v>
      </c>
      <c r="R69" s="78">
        <f>[8]Use_2023!T237</f>
        <v>0</v>
      </c>
      <c r="S69" s="78">
        <f>[8]Use_2023!U237</f>
        <v>1.608746635954813</v>
      </c>
      <c r="T69" s="78">
        <f>[8]Use_2023!V237</f>
        <v>0</v>
      </c>
      <c r="U69" s="78">
        <f>[8]Use_2023!W237</f>
        <v>0</v>
      </c>
      <c r="V69" s="78">
        <f>[8]Use_2023!X237</f>
        <v>0</v>
      </c>
      <c r="W69" s="78">
        <f>[8]Use_2023!Y237</f>
        <v>0</v>
      </c>
      <c r="X69" s="78">
        <f>[8]Use_2023!Z237</f>
        <v>0</v>
      </c>
      <c r="Y69" s="78">
        <f>[8]Use_2023!AA237</f>
        <v>5.0848436525114428E-3</v>
      </c>
      <c r="Z69" s="78">
        <f>[8]Use_2023!AB237</f>
        <v>7.7977743063926078E-3</v>
      </c>
      <c r="AA69" s="78">
        <f>[8]Use_2023!AC237</f>
        <v>1.2714232353843486E-3</v>
      </c>
      <c r="AB69" s="78">
        <f>[8]Use_2023!AD237</f>
        <v>0</v>
      </c>
      <c r="AC69" s="78">
        <f>[8]Use_2023!AE237</f>
        <v>6.202600372247213E-3</v>
      </c>
      <c r="AD69" s="78">
        <f>[8]Use_2023!AF237</f>
        <v>1.4284924226554996</v>
      </c>
      <c r="AE69" s="78">
        <f>[8]Use_2023!AG237</f>
        <v>1.0356845647198605E-2</v>
      </c>
      <c r="AF69" s="78">
        <f>[8]Use_2023!AH237</f>
        <v>0.53721726783944534</v>
      </c>
      <c r="AG69" s="78">
        <f>[8]Use_2023!AI237</f>
        <v>2.768368310815205E-2</v>
      </c>
      <c r="AH69" s="78">
        <f>[8]Use_2023!AJ237</f>
        <v>0.48680537157723464</v>
      </c>
      <c r="AI69" s="78">
        <f>[8]Use_2023!AK237</f>
        <v>0</v>
      </c>
      <c r="AJ69" s="78">
        <f>[8]Use_2023!AL237</f>
        <v>5.4399643716879713E-2</v>
      </c>
      <c r="AK69" s="78">
        <f>[8]Use_2023!AM237</f>
        <v>0.51202850190874993</v>
      </c>
      <c r="AL69" s="78">
        <f>[8]Use_2023!AN237</f>
        <v>0</v>
      </c>
      <c r="AM69" s="78">
        <f>[8]Use_2023!AO237</f>
        <v>6.2982308111819707E-2</v>
      </c>
      <c r="AN69" s="78">
        <f>[8]Use_2023!AP237</f>
        <v>2.9927719709384655E-3</v>
      </c>
      <c r="AO69" s="78">
        <f>[8]Use_2023!AQ237</f>
        <v>5.579010438150644</v>
      </c>
      <c r="AP69" s="78">
        <f>[8]Use_2023!AR237</f>
        <v>3.9278952583698557E-3</v>
      </c>
      <c r="AQ69" s="78">
        <f>[8]Use_2023!AS237</f>
        <v>3.735022215083094E-2</v>
      </c>
      <c r="AR69" s="78">
        <f>[8]Use_2023!AT237</f>
        <v>4.0671722618638357</v>
      </c>
      <c r="AS69" s="78">
        <f>[8]Use_2023!AU237</f>
        <v>19.200918331010975</v>
      </c>
      <c r="AT69" s="78">
        <f>[8]Use_2023!AV237</f>
        <v>0.18410837231733437</v>
      </c>
      <c r="AU69" s="78">
        <f>[8]Use_2023!AW237+[8]Use_2023!AX237</f>
        <v>9.5677497119384287E-3</v>
      </c>
      <c r="AV69" s="78">
        <f>[8]Use_2023!AY237</f>
        <v>9.5613084596110537E-2</v>
      </c>
      <c r="AW69" s="78">
        <f>[8]Use_2023!AZ237</f>
        <v>3.8582104444262397E-2</v>
      </c>
      <c r="AX69" s="78">
        <f>[8]Use_2023!BA237</f>
        <v>0</v>
      </c>
      <c r="AY69" s="78">
        <f>[8]Use_2023!BB237</f>
        <v>5.7400316526507136E-2</v>
      </c>
      <c r="AZ69" s="78">
        <f>[8]Use_2023!BC237</f>
        <v>3.2970235146248063E-2</v>
      </c>
      <c r="BA69" s="78">
        <f>[8]Use_2023!BD237</f>
        <v>1.1602287424308333E-3</v>
      </c>
      <c r="BB69" s="78">
        <f>[8]Use_2023!BE237</f>
        <v>0</v>
      </c>
      <c r="BC69" s="78">
        <f>[8]Use_2023!BF237</f>
        <v>2.4142846916677363</v>
      </c>
      <c r="BD69" s="78">
        <f>[8]Use_2023!BG237</f>
        <v>4.3294078173098374E-3</v>
      </c>
      <c r="BE69" s="78">
        <f>[8]Use_2023!BH237</f>
        <v>48.904319859147677</v>
      </c>
      <c r="BF69" s="78">
        <f>[8]Use_2023!BI237</f>
        <v>3.3051949520532644</v>
      </c>
      <c r="BG69" s="78">
        <f>[8]Use_2023!BJ237</f>
        <v>2.1698096587258497</v>
      </c>
      <c r="BH69" s="78">
        <f>[8]Use_2023!BK237</f>
        <v>0.48901274905427305</v>
      </c>
      <c r="BI69" s="78">
        <f>[8]Use_2023!BL237</f>
        <v>17.590596470053313</v>
      </c>
      <c r="BJ69" s="78">
        <f>[8]Use_2023!BM237</f>
        <v>2807.3620865102084</v>
      </c>
      <c r="BK69" s="78">
        <f>[8]Use_2023!BN237</f>
        <v>1.7034946420727561</v>
      </c>
      <c r="BL69" s="78">
        <f>[8]Use_2023!BO237</f>
        <v>2.5450562900008861E-3</v>
      </c>
      <c r="BM69" s="78">
        <f>[8]Use_2023!BP237</f>
        <v>1.9847078220354849E-3</v>
      </c>
      <c r="BN69" s="78">
        <f>[8]Use_2023!BQ237</f>
        <v>0</v>
      </c>
      <c r="BO69" s="78">
        <f>[8]Use_2023!BR237</f>
        <v>0</v>
      </c>
      <c r="BP69" s="120">
        <f t="shared" si="0"/>
        <v>2919.6577779242793</v>
      </c>
      <c r="BQ69" s="78">
        <f>[8]Use_2023!BT237</f>
        <v>11147.214133486506</v>
      </c>
      <c r="BR69" s="78">
        <f>[8]Use_2023!BU237</f>
        <v>1526.3358002663383</v>
      </c>
      <c r="BS69" s="120">
        <f t="shared" si="1"/>
        <v>12673.549933752845</v>
      </c>
      <c r="BT69" s="78">
        <f>[8]Use_2023!BW237</f>
        <v>0</v>
      </c>
      <c r="BU69" s="78">
        <f>[8]Use_2023!BX237</f>
        <v>0</v>
      </c>
      <c r="BV69" s="120">
        <f t="shared" si="2"/>
        <v>0</v>
      </c>
      <c r="BW69" s="78">
        <f>[8]Use_2023!BZ237</f>
        <v>9582.0990817151633</v>
      </c>
      <c r="BX69" s="120">
        <f t="shared" si="3"/>
        <v>22255.649015468007</v>
      </c>
      <c r="BY69" s="122">
        <f t="shared" si="4"/>
        <v>25175.306793392287</v>
      </c>
      <c r="BZ69" s="128"/>
      <c r="CB69" s="83"/>
    </row>
    <row r="70" spans="1:80" ht="14.25" customHeight="1">
      <c r="A70" s="32" t="s">
        <v>465</v>
      </c>
      <c r="B70" s="21" t="s">
        <v>391</v>
      </c>
      <c r="C70" s="86" t="s">
        <v>162</v>
      </c>
      <c r="D70" s="78">
        <f>[8]Use_2023!F238</f>
        <v>0</v>
      </c>
      <c r="E70" s="78">
        <f>[8]Use_2023!G238</f>
        <v>0</v>
      </c>
      <c r="F70" s="78">
        <f>[8]Use_2023!H238</f>
        <v>0</v>
      </c>
      <c r="G70" s="78">
        <f>[8]Use_2023!I238</f>
        <v>1.8648668455820212E-2</v>
      </c>
      <c r="H70" s="78">
        <f>[8]Use_2023!J238</f>
        <v>36.659608605094355</v>
      </c>
      <c r="I70" s="78">
        <f>[8]Use_2023!K238</f>
        <v>136.30224245511351</v>
      </c>
      <c r="J70" s="78">
        <f>[8]Use_2023!L238</f>
        <v>1.035021363543679E-4</v>
      </c>
      <c r="K70" s="78">
        <f>[8]Use_2023!M238</f>
        <v>4.5515769900058376E-3</v>
      </c>
      <c r="L70" s="78">
        <f>[8]Use_2023!N238</f>
        <v>1.8691661712961612E-4</v>
      </c>
      <c r="M70" s="78">
        <f>[8]Use_2023!O238</f>
        <v>0</v>
      </c>
      <c r="N70" s="78">
        <f>[8]Use_2023!P238</f>
        <v>9.4896989625932321E-3</v>
      </c>
      <c r="O70" s="78">
        <f>[8]Use_2023!Q238</f>
        <v>0</v>
      </c>
      <c r="P70" s="78">
        <f>[8]Use_2023!R238</f>
        <v>2.435675545525813E-6</v>
      </c>
      <c r="Q70" s="78">
        <f>[8]Use_2023!S238</f>
        <v>5.0421467197297037E-2</v>
      </c>
      <c r="R70" s="78">
        <f>[8]Use_2023!T238</f>
        <v>0</v>
      </c>
      <c r="S70" s="78">
        <f>[8]Use_2023!U238</f>
        <v>0.48073511662609147</v>
      </c>
      <c r="T70" s="78">
        <f>[8]Use_2023!V238</f>
        <v>0</v>
      </c>
      <c r="U70" s="78">
        <f>[8]Use_2023!W238</f>
        <v>0</v>
      </c>
      <c r="V70" s="78">
        <f>[8]Use_2023!X238</f>
        <v>0</v>
      </c>
      <c r="W70" s="78">
        <f>[8]Use_2023!Y238</f>
        <v>0</v>
      </c>
      <c r="X70" s="78">
        <f>[8]Use_2023!Z238</f>
        <v>0</v>
      </c>
      <c r="Y70" s="78">
        <f>[8]Use_2023!AA238</f>
        <v>8.1985835508914355E-4</v>
      </c>
      <c r="Z70" s="78">
        <f>[8]Use_2023!AB238</f>
        <v>5.4532253543853704E-4</v>
      </c>
      <c r="AA70" s="78">
        <f>[8]Use_2023!AC238</f>
        <v>1.0179341923674961E-4</v>
      </c>
      <c r="AB70" s="78">
        <f>[8]Use_2023!AD238</f>
        <v>0</v>
      </c>
      <c r="AC70" s="78">
        <f>[8]Use_2023!AE238</f>
        <v>4.1585018908843682E-2</v>
      </c>
      <c r="AD70" s="78">
        <f>[8]Use_2023!AF238</f>
        <v>20.417678879420112</v>
      </c>
      <c r="AE70" s="78">
        <f>[8]Use_2023!AG238</f>
        <v>3.7270206733000034E-4</v>
      </c>
      <c r="AF70" s="78">
        <f>[8]Use_2023!AH238</f>
        <v>787.27889287095945</v>
      </c>
      <c r="AG70" s="78">
        <f>[8]Use_2023!AI238</f>
        <v>1.4376723452375795</v>
      </c>
      <c r="AH70" s="78">
        <f>[8]Use_2023!AJ238</f>
        <v>6.780985649738426E-3</v>
      </c>
      <c r="AI70" s="78">
        <f>[8]Use_2023!AK238</f>
        <v>0</v>
      </c>
      <c r="AJ70" s="78">
        <f>[8]Use_2023!AL238</f>
        <v>1.3497209979750025E-2</v>
      </c>
      <c r="AK70" s="78">
        <f>[8]Use_2023!AM238</f>
        <v>5.1230776575478504E-2</v>
      </c>
      <c r="AL70" s="78">
        <f>[8]Use_2023!AN238</f>
        <v>0</v>
      </c>
      <c r="AM70" s="78">
        <f>[8]Use_2023!AO238</f>
        <v>76.756765439504932</v>
      </c>
      <c r="AN70" s="78">
        <f>[8]Use_2023!AP238</f>
        <v>1.1036429786925339E-3</v>
      </c>
      <c r="AO70" s="78">
        <f>[8]Use_2023!AQ238</f>
        <v>0.25718015063717098</v>
      </c>
      <c r="AP70" s="78">
        <f>[8]Use_2023!AR238</f>
        <v>2.0766352529093747E-3</v>
      </c>
      <c r="AQ70" s="78">
        <f>[8]Use_2023!AS238</f>
        <v>1.4123153808678274E-3</v>
      </c>
      <c r="AR70" s="78">
        <f>[8]Use_2023!AT238</f>
        <v>0.79307617110129547</v>
      </c>
      <c r="AS70" s="78">
        <f>[8]Use_2023!AU238</f>
        <v>0.15355976074737071</v>
      </c>
      <c r="AT70" s="78">
        <f>[8]Use_2023!AV238</f>
        <v>1.4709956938500387E-3</v>
      </c>
      <c r="AU70" s="78">
        <f>[8]Use_2023!AW238+[8]Use_2023!AX238</f>
        <v>1.7627269860012371</v>
      </c>
      <c r="AV70" s="78">
        <f>[8]Use_2023!AY238</f>
        <v>0.22041136758839244</v>
      </c>
      <c r="AW70" s="78">
        <f>[8]Use_2023!AZ238</f>
        <v>8.8922754414944571E-2</v>
      </c>
      <c r="AX70" s="78">
        <f>[8]Use_2023!BA238</f>
        <v>1.6097650062767564E-5</v>
      </c>
      <c r="AY70" s="78">
        <f>[8]Use_2023!BB238</f>
        <v>0.1322973298359674</v>
      </c>
      <c r="AZ70" s="78">
        <f>[8]Use_2023!BC238</f>
        <v>3.73116939363447E-3</v>
      </c>
      <c r="BA70" s="78">
        <f>[8]Use_2023!BD238</f>
        <v>0</v>
      </c>
      <c r="BB70" s="78">
        <f>[8]Use_2023!BE238</f>
        <v>0</v>
      </c>
      <c r="BC70" s="78">
        <f>[8]Use_2023!BF238</f>
        <v>0.24155630983835355</v>
      </c>
      <c r="BD70" s="78">
        <f>[8]Use_2023!BG238</f>
        <v>9.9799350170562545E-3</v>
      </c>
      <c r="BE70" s="78">
        <f>[8]Use_2023!BH238</f>
        <v>0</v>
      </c>
      <c r="BF70" s="78">
        <f>[8]Use_2023!BI238</f>
        <v>1.0541803405352962E-2</v>
      </c>
      <c r="BG70" s="78">
        <f>[8]Use_2023!BJ238</f>
        <v>1.1264957688340695</v>
      </c>
      <c r="BH70" s="78">
        <f>[8]Use_2023!BK238</f>
        <v>4.4469919728768684E-3</v>
      </c>
      <c r="BI70" s="78">
        <f>[8]Use_2023!BL238</f>
        <v>0.76270588478186985</v>
      </c>
      <c r="BJ70" s="78">
        <f>[8]Use_2023!BM238</f>
        <v>8.5230022228929656E-2</v>
      </c>
      <c r="BK70" s="78">
        <f>[8]Use_2023!BN238</f>
        <v>0.81616934978327471</v>
      </c>
      <c r="BL70" s="78">
        <f>[8]Use_2023!BO238</f>
        <v>1.7059203890081136E-2</v>
      </c>
      <c r="BM70" s="78">
        <f>[8]Use_2023!BP238</f>
        <v>8.4957899684646065E-2</v>
      </c>
      <c r="BN70" s="78">
        <f>[8]Use_2023!BQ238</f>
        <v>0</v>
      </c>
      <c r="BO70" s="78">
        <f>[8]Use_2023!BR238</f>
        <v>0</v>
      </c>
      <c r="BP70" s="120">
        <f t="shared" si="0"/>
        <v>1066.1090621915946</v>
      </c>
      <c r="BQ70" s="78">
        <f>[8]Use_2023!BT238</f>
        <v>5480.4581386938744</v>
      </c>
      <c r="BR70" s="78">
        <f>[8]Use_2023!BU238</f>
        <v>4276.4518788190544</v>
      </c>
      <c r="BS70" s="120">
        <f t="shared" si="1"/>
        <v>9756.9100175129279</v>
      </c>
      <c r="BT70" s="78">
        <f>[8]Use_2023!BW238</f>
        <v>0</v>
      </c>
      <c r="BU70" s="78">
        <f>[8]Use_2023!BX238</f>
        <v>0</v>
      </c>
      <c r="BV70" s="120">
        <f t="shared" si="2"/>
        <v>0</v>
      </c>
      <c r="BW70" s="78">
        <f>[8]Use_2023!BZ238</f>
        <v>0</v>
      </c>
      <c r="BX70" s="120">
        <f t="shared" si="3"/>
        <v>9756.9100175129279</v>
      </c>
      <c r="BY70" s="122">
        <f t="shared" si="4"/>
        <v>10823.019079704522</v>
      </c>
      <c r="BZ70" s="128"/>
      <c r="CB70" s="83"/>
    </row>
    <row r="71" spans="1:80" ht="14.25" customHeight="1">
      <c r="A71" s="32" t="s">
        <v>466</v>
      </c>
      <c r="B71" s="21" t="s">
        <v>392</v>
      </c>
      <c r="C71" s="86" t="s">
        <v>163</v>
      </c>
      <c r="D71" s="78">
        <f>[8]Use_2023!F239</f>
        <v>0</v>
      </c>
      <c r="E71" s="78">
        <f>[8]Use_2023!G239</f>
        <v>0</v>
      </c>
      <c r="F71" s="78">
        <f>[8]Use_2023!H239</f>
        <v>0</v>
      </c>
      <c r="G71" s="78">
        <f>[8]Use_2023!I239</f>
        <v>0.13449965919767426</v>
      </c>
      <c r="H71" s="78">
        <f>[8]Use_2023!J239</f>
        <v>19.211245475541588</v>
      </c>
      <c r="I71" s="78">
        <f>[8]Use_2023!K239</f>
        <v>1.6243800413898897</v>
      </c>
      <c r="J71" s="78">
        <f>[8]Use_2023!L239</f>
        <v>1.7492319982223357E-6</v>
      </c>
      <c r="K71" s="78">
        <f>[8]Use_2023!M239</f>
        <v>5.4501238066924677E-4</v>
      </c>
      <c r="L71" s="78">
        <f>[8]Use_2023!N239</f>
        <v>5.6103373091369729E-3</v>
      </c>
      <c r="M71" s="78">
        <f>[8]Use_2023!O239</f>
        <v>0</v>
      </c>
      <c r="N71" s="78">
        <f>[8]Use_2023!P239</f>
        <v>3.895447123036248E-4</v>
      </c>
      <c r="O71" s="78">
        <f>[8]Use_2023!Q239</f>
        <v>0</v>
      </c>
      <c r="P71" s="78">
        <f>[8]Use_2023!R239</f>
        <v>4.3407434542434248E-5</v>
      </c>
      <c r="Q71" s="78">
        <f>[8]Use_2023!S239</f>
        <v>4.6082003300162381E-3</v>
      </c>
      <c r="R71" s="78">
        <f>[8]Use_2023!T239</f>
        <v>0</v>
      </c>
      <c r="S71" s="78">
        <f>[8]Use_2023!U239</f>
        <v>0.96116345812383408</v>
      </c>
      <c r="T71" s="78">
        <f>[8]Use_2023!V239</f>
        <v>0</v>
      </c>
      <c r="U71" s="78">
        <f>[8]Use_2023!W239</f>
        <v>0</v>
      </c>
      <c r="V71" s="78">
        <f>[8]Use_2023!X239</f>
        <v>0</v>
      </c>
      <c r="W71" s="78">
        <f>[8]Use_2023!Y239</f>
        <v>0</v>
      </c>
      <c r="X71" s="78">
        <f>[8]Use_2023!Z239</f>
        <v>0</v>
      </c>
      <c r="Y71" s="78">
        <f>[8]Use_2023!AA239</f>
        <v>7.0888662536355493E-3</v>
      </c>
      <c r="Z71" s="78">
        <f>[8]Use_2023!AB239</f>
        <v>4.4535661982971125E-2</v>
      </c>
      <c r="AA71" s="78">
        <f>[8]Use_2023!AC239</f>
        <v>8.0662983061808319E-3</v>
      </c>
      <c r="AB71" s="78">
        <f>[8]Use_2023!AD239</f>
        <v>0</v>
      </c>
      <c r="AC71" s="78">
        <f>[8]Use_2023!AE239</f>
        <v>2.512760025769274E-3</v>
      </c>
      <c r="AD71" s="78">
        <f>[8]Use_2023!AF239</f>
        <v>2.2358874661948409</v>
      </c>
      <c r="AE71" s="78">
        <f>[8]Use_2023!AG239</f>
        <v>2.9485316250724081E-2</v>
      </c>
      <c r="AF71" s="78">
        <f>[8]Use_2023!AH239</f>
        <v>340.33389800935709</v>
      </c>
      <c r="AG71" s="78">
        <f>[8]Use_2023!AI239</f>
        <v>128.31011575901917</v>
      </c>
      <c r="AH71" s="78">
        <f>[8]Use_2023!AJ239</f>
        <v>0.22930940163675539</v>
      </c>
      <c r="AI71" s="78">
        <f>[8]Use_2023!AK239</f>
        <v>0</v>
      </c>
      <c r="AJ71" s="78">
        <f>[8]Use_2023!AL239</f>
        <v>0</v>
      </c>
      <c r="AK71" s="78">
        <f>[8]Use_2023!AM239</f>
        <v>1.9708018865529593</v>
      </c>
      <c r="AL71" s="78">
        <f>[8]Use_2023!AN239</f>
        <v>0</v>
      </c>
      <c r="AM71" s="78">
        <f>[8]Use_2023!AO239</f>
        <v>0.24944840861447024</v>
      </c>
      <c r="AN71" s="78">
        <f>[8]Use_2023!AP239</f>
        <v>3.4782353480021115E-2</v>
      </c>
      <c r="AO71" s="78">
        <f>[8]Use_2023!AQ239</f>
        <v>0.17712310483537852</v>
      </c>
      <c r="AP71" s="78">
        <f>[8]Use_2023!AR239</f>
        <v>0.49038254301273476</v>
      </c>
      <c r="AQ71" s="78">
        <f>[8]Use_2023!AS239</f>
        <v>38.490259798398483</v>
      </c>
      <c r="AR71" s="78">
        <f>[8]Use_2023!AT239</f>
        <v>60.925150526778687</v>
      </c>
      <c r="AS71" s="78">
        <f>[8]Use_2023!AU239</f>
        <v>20.796336543224406</v>
      </c>
      <c r="AT71" s="78">
        <f>[8]Use_2023!AV239</f>
        <v>0.19940864787030527</v>
      </c>
      <c r="AU71" s="78">
        <f>[8]Use_2023!AW239+[8]Use_2023!AX239</f>
        <v>6.8002396637823675E-2</v>
      </c>
      <c r="AV71" s="78">
        <f>[8]Use_2023!AY239</f>
        <v>1.3172632527055503</v>
      </c>
      <c r="AW71" s="78">
        <f>[8]Use_2023!AZ239</f>
        <v>0.53142293510368577</v>
      </c>
      <c r="AX71" s="78">
        <f>[8]Use_2023!BA239</f>
        <v>7.5495935135635724E-5</v>
      </c>
      <c r="AY71" s="78">
        <f>[8]Use_2023!BB239</f>
        <v>0.79061098344079184</v>
      </c>
      <c r="AZ71" s="78">
        <f>[8]Use_2023!BC239</f>
        <v>1.4361010907632822E-2</v>
      </c>
      <c r="BA71" s="78">
        <f>[8]Use_2023!BD239</f>
        <v>5.5496679183660112E-4</v>
      </c>
      <c r="BB71" s="78">
        <f>[8]Use_2023!BE239</f>
        <v>0</v>
      </c>
      <c r="BC71" s="78">
        <f>[8]Use_2023!BF239</f>
        <v>9.2926196317567111</v>
      </c>
      <c r="BD71" s="78">
        <f>[8]Use_2023!BG239</f>
        <v>5.9648959934320921E-2</v>
      </c>
      <c r="BE71" s="78">
        <f>[8]Use_2023!BH239</f>
        <v>0</v>
      </c>
      <c r="BF71" s="78">
        <f>[8]Use_2023!BI239</f>
        <v>1.7995779810177435E-2</v>
      </c>
      <c r="BG71" s="78">
        <f>[8]Use_2023!BJ239</f>
        <v>1.4572468293613752</v>
      </c>
      <c r="BH71" s="78">
        <f>[8]Use_2023!BK239</f>
        <v>5.3875384433797573E-3</v>
      </c>
      <c r="BI71" s="78">
        <f>[8]Use_2023!BL239</f>
        <v>0.444176231218743</v>
      </c>
      <c r="BJ71" s="78">
        <f>[8]Use_2023!BM239</f>
        <v>3.3099454111509302E-2</v>
      </c>
      <c r="BK71" s="78">
        <f>[8]Use_2023!BN239</f>
        <v>4.0731072854218429</v>
      </c>
      <c r="BL71" s="78">
        <f>[8]Use_2023!BO239</f>
        <v>0.1117531088308059</v>
      </c>
      <c r="BM71" s="78">
        <f>[8]Use_2023!BP239</f>
        <v>4.4977475176074463E-3</v>
      </c>
      <c r="BN71" s="78">
        <f>[8]Use_2023!BQ239</f>
        <v>0</v>
      </c>
      <c r="BO71" s="78">
        <f>[8]Use_2023!BR239</f>
        <v>0</v>
      </c>
      <c r="BP71" s="120">
        <f t="shared" si="0"/>
        <v>634.69890384537507</v>
      </c>
      <c r="BQ71" s="78">
        <f>[8]Use_2023!BT239</f>
        <v>9252.5449745750193</v>
      </c>
      <c r="BR71" s="78">
        <f>[8]Use_2023!BU239</f>
        <v>0</v>
      </c>
      <c r="BS71" s="120">
        <f t="shared" si="1"/>
        <v>9252.5449745750193</v>
      </c>
      <c r="BT71" s="78">
        <f>[8]Use_2023!BW239</f>
        <v>0</v>
      </c>
      <c r="BU71" s="78">
        <f>[8]Use_2023!BX239</f>
        <v>0</v>
      </c>
      <c r="BV71" s="120">
        <f t="shared" si="2"/>
        <v>0</v>
      </c>
      <c r="BW71" s="78">
        <f>[8]Use_2023!BZ239</f>
        <v>0</v>
      </c>
      <c r="BX71" s="120">
        <f t="shared" si="3"/>
        <v>9252.5449745750193</v>
      </c>
      <c r="BY71" s="122">
        <f t="shared" si="4"/>
        <v>9887.243878420395</v>
      </c>
      <c r="BZ71" s="128"/>
      <c r="CB71" s="83"/>
    </row>
    <row r="72" spans="1:80" ht="14.25" customHeight="1">
      <c r="A72" s="32" t="s">
        <v>467</v>
      </c>
      <c r="B72" s="21" t="s">
        <v>352</v>
      </c>
      <c r="C72" s="86" t="s">
        <v>164</v>
      </c>
      <c r="D72" s="78">
        <f>[8]Use_2023!F240</f>
        <v>0</v>
      </c>
      <c r="E72" s="78">
        <f>[8]Use_2023!G240</f>
        <v>0</v>
      </c>
      <c r="F72" s="78">
        <f>[8]Use_2023!H240</f>
        <v>0</v>
      </c>
      <c r="G72" s="78">
        <f>[8]Use_2023!I240</f>
        <v>2.0593182350790638E-2</v>
      </c>
      <c r="H72" s="78">
        <f>[8]Use_2023!J240</f>
        <v>9.4392484474530738E-5</v>
      </c>
      <c r="I72" s="78">
        <f>[8]Use_2023!K240</f>
        <v>1.0841840187991583E-2</v>
      </c>
      <c r="J72" s="78">
        <f>[8]Use_2023!L240</f>
        <v>0</v>
      </c>
      <c r="K72" s="78">
        <f>[8]Use_2023!M240</f>
        <v>0</v>
      </c>
      <c r="L72" s="78">
        <f>[8]Use_2023!N240</f>
        <v>0</v>
      </c>
      <c r="M72" s="78">
        <f>[8]Use_2023!O240</f>
        <v>0</v>
      </c>
      <c r="N72" s="78">
        <f>[8]Use_2023!P240</f>
        <v>0</v>
      </c>
      <c r="O72" s="78">
        <f>[8]Use_2023!Q240</f>
        <v>0</v>
      </c>
      <c r="P72" s="78">
        <f>[8]Use_2023!R240</f>
        <v>5.791305222962606E-6</v>
      </c>
      <c r="Q72" s="78">
        <f>[8]Use_2023!S240</f>
        <v>3.0420480019423417E-5</v>
      </c>
      <c r="R72" s="78">
        <f>[8]Use_2023!T240</f>
        <v>0</v>
      </c>
      <c r="S72" s="78">
        <f>[8]Use_2023!U240</f>
        <v>4.8946881490385483E-3</v>
      </c>
      <c r="T72" s="78">
        <f>[8]Use_2023!V240</f>
        <v>0</v>
      </c>
      <c r="U72" s="78">
        <f>[8]Use_2023!W240</f>
        <v>0</v>
      </c>
      <c r="V72" s="78">
        <f>[8]Use_2023!X240</f>
        <v>0</v>
      </c>
      <c r="W72" s="78">
        <f>[8]Use_2023!Y240</f>
        <v>0</v>
      </c>
      <c r="X72" s="78">
        <f>[8]Use_2023!Z240</f>
        <v>0</v>
      </c>
      <c r="Y72" s="78">
        <f>[8]Use_2023!AA240</f>
        <v>99.917174196533267</v>
      </c>
      <c r="Z72" s="78">
        <f>[8]Use_2023!AB240</f>
        <v>5.3652963133395549E-4</v>
      </c>
      <c r="AA72" s="78">
        <f>[8]Use_2023!AC240</f>
        <v>3.0097515994038933E-5</v>
      </c>
      <c r="AB72" s="78">
        <f>[8]Use_2023!AD240</f>
        <v>0</v>
      </c>
      <c r="AC72" s="78">
        <f>[8]Use_2023!AE240</f>
        <v>8.3303963702368322E-6</v>
      </c>
      <c r="AD72" s="78">
        <f>[8]Use_2023!AF240</f>
        <v>1.1133043501877134E-2</v>
      </c>
      <c r="AE72" s="78">
        <f>[8]Use_2023!AG240</f>
        <v>8.3078777406671203E-5</v>
      </c>
      <c r="AF72" s="78">
        <f>[8]Use_2023!AH240</f>
        <v>6.1870606537568788E-3</v>
      </c>
      <c r="AG72" s="78">
        <f>[8]Use_2023!AI240</f>
        <v>5.6063987405431887E-4</v>
      </c>
      <c r="AH72" s="78">
        <f>[8]Use_2023!AJ240</f>
        <v>1.9372774881447015E-2</v>
      </c>
      <c r="AI72" s="78">
        <f>[8]Use_2023!AK240</f>
        <v>0</v>
      </c>
      <c r="AJ72" s="78">
        <f>[8]Use_2023!AL240</f>
        <v>7.1675915823146532E-3</v>
      </c>
      <c r="AK72" s="78">
        <f>[8]Use_2023!AM240</f>
        <v>9.6369445328907399E-2</v>
      </c>
      <c r="AL72" s="78">
        <f>[8]Use_2023!AN240</f>
        <v>0</v>
      </c>
      <c r="AM72" s="78">
        <f>[8]Use_2023!AO240</f>
        <v>3.9715004379214469E-4</v>
      </c>
      <c r="AN72" s="78">
        <f>[8]Use_2023!AP240</f>
        <v>0</v>
      </c>
      <c r="AO72" s="78">
        <f>[8]Use_2023!AQ240</f>
        <v>1.3431215568642973E-2</v>
      </c>
      <c r="AP72" s="78">
        <f>[8]Use_2023!AR240</f>
        <v>2.7129753824736306E-5</v>
      </c>
      <c r="AQ72" s="78">
        <f>[8]Use_2023!AS240</f>
        <v>8.458514606529622E-3</v>
      </c>
      <c r="AR72" s="78">
        <f>[8]Use_2023!AT240</f>
        <v>4.5130716108154084E-2</v>
      </c>
      <c r="AS72" s="78">
        <f>[8]Use_2023!AU240</f>
        <v>3.6526511628856048E-2</v>
      </c>
      <c r="AT72" s="78">
        <f>[8]Use_2023!AV240</f>
        <v>3.429006025718476E-4</v>
      </c>
      <c r="AU72" s="78">
        <f>[8]Use_2023!AW240+[8]Use_2023!AX240</f>
        <v>6.685332616244878E-5</v>
      </c>
      <c r="AV72" s="78">
        <f>[8]Use_2023!AY240</f>
        <v>3.4903544024678804E-3</v>
      </c>
      <c r="AW72" s="78">
        <f>[8]Use_2023!AZ240</f>
        <v>1.4227486898728322E-3</v>
      </c>
      <c r="AX72" s="78">
        <f>[8]Use_2023!BA240</f>
        <v>0</v>
      </c>
      <c r="AY72" s="78">
        <f>[8]Use_2023!BB240</f>
        <v>2.1251569967285304E-3</v>
      </c>
      <c r="AZ72" s="78">
        <f>[8]Use_2023!BC240</f>
        <v>1.0797079920684378E-4</v>
      </c>
      <c r="BA72" s="78">
        <f>[8]Use_2023!BD240</f>
        <v>4.9046228378655098E-2</v>
      </c>
      <c r="BB72" s="78">
        <f>[8]Use_2023!BE240</f>
        <v>0</v>
      </c>
      <c r="BC72" s="78">
        <f>[8]Use_2023!BF240</f>
        <v>0.45443314972271354</v>
      </c>
      <c r="BD72" s="78">
        <f>[8]Use_2023!BG240</f>
        <v>1.4222723525940297E-4</v>
      </c>
      <c r="BE72" s="78">
        <f>[8]Use_2023!BH240</f>
        <v>0</v>
      </c>
      <c r="BF72" s="78">
        <f>[8]Use_2023!BI240</f>
        <v>2.2327221297956657E-4</v>
      </c>
      <c r="BG72" s="78">
        <f>[8]Use_2023!BJ240</f>
        <v>3.4492399600094932E-2</v>
      </c>
      <c r="BH72" s="78">
        <f>[8]Use_2023!BK240</f>
        <v>1.0397315878959238E-4</v>
      </c>
      <c r="BI72" s="78">
        <f>[8]Use_2023!BL240</f>
        <v>3.987062781767136E-2</v>
      </c>
      <c r="BJ72" s="78">
        <f>[8]Use_2023!BM240</f>
        <v>2.8442302540423879E-3</v>
      </c>
      <c r="BK72" s="78">
        <f>[8]Use_2023!BN240</f>
        <v>9.0643223442278958E-2</v>
      </c>
      <c r="BL72" s="78">
        <f>[8]Use_2023!BO240</f>
        <v>5.1629804850886413E-4</v>
      </c>
      <c r="BM72" s="78">
        <f>[8]Use_2023!BP240</f>
        <v>25.439362702365763</v>
      </c>
      <c r="BN72" s="78">
        <f>[8]Use_2023!BQ240</f>
        <v>0</v>
      </c>
      <c r="BO72" s="78">
        <f>[8]Use_2023!BR240</f>
        <v>0</v>
      </c>
      <c r="BP72" s="120">
        <f t="shared" si="0"/>
        <v>126.31828865839782</v>
      </c>
      <c r="BQ72" s="78">
        <f>[8]Use_2023!BT240</f>
        <v>19571.429330768035</v>
      </c>
      <c r="BR72" s="78">
        <f>[8]Use_2023!BU240</f>
        <v>76.588191564102104</v>
      </c>
      <c r="BS72" s="120">
        <f t="shared" si="1"/>
        <v>19648.017522332138</v>
      </c>
      <c r="BT72" s="78">
        <f>[8]Use_2023!BW240</f>
        <v>0</v>
      </c>
      <c r="BU72" s="78">
        <f>[8]Use_2023!BX240</f>
        <v>0</v>
      </c>
      <c r="BV72" s="120">
        <f t="shared" si="2"/>
        <v>0</v>
      </c>
      <c r="BW72" s="78">
        <f>[8]Use_2023!BZ240</f>
        <v>26096.125258594922</v>
      </c>
      <c r="BX72" s="120">
        <f t="shared" si="3"/>
        <v>45744.142780927061</v>
      </c>
      <c r="BY72" s="122">
        <f t="shared" si="4"/>
        <v>45870.461069585457</v>
      </c>
      <c r="BZ72" s="128"/>
      <c r="CB72" s="83"/>
    </row>
    <row r="73" spans="1:80" ht="14.25" customHeight="1">
      <c r="A73" s="32" t="s">
        <v>468</v>
      </c>
      <c r="B73" s="21" t="s">
        <v>393</v>
      </c>
      <c r="C73" s="86" t="s">
        <v>165</v>
      </c>
      <c r="D73" s="78">
        <f>[8]Use_2023!F241</f>
        <v>0</v>
      </c>
      <c r="E73" s="78">
        <f>[8]Use_2023!G241</f>
        <v>0</v>
      </c>
      <c r="F73" s="78">
        <f>[8]Use_2023!H241</f>
        <v>0</v>
      </c>
      <c r="G73" s="78">
        <f>[8]Use_2023!I241</f>
        <v>0</v>
      </c>
      <c r="H73" s="78">
        <f>[8]Use_2023!J241</f>
        <v>0</v>
      </c>
      <c r="I73" s="78">
        <f>[8]Use_2023!K241</f>
        <v>0</v>
      </c>
      <c r="J73" s="78">
        <f>[8]Use_2023!L241</f>
        <v>0</v>
      </c>
      <c r="K73" s="78">
        <f>[8]Use_2023!M241</f>
        <v>0</v>
      </c>
      <c r="L73" s="78">
        <f>[8]Use_2023!N241</f>
        <v>0</v>
      </c>
      <c r="M73" s="78">
        <f>[8]Use_2023!O241</f>
        <v>0</v>
      </c>
      <c r="N73" s="78">
        <f>[8]Use_2023!P241</f>
        <v>0</v>
      </c>
      <c r="O73" s="78">
        <f>[8]Use_2023!Q241</f>
        <v>0</v>
      </c>
      <c r="P73" s="78">
        <f>[8]Use_2023!R241</f>
        <v>0</v>
      </c>
      <c r="Q73" s="78">
        <f>[8]Use_2023!S241</f>
        <v>0</v>
      </c>
      <c r="R73" s="78">
        <f>[8]Use_2023!T241</f>
        <v>0</v>
      </c>
      <c r="S73" s="78">
        <f>[8]Use_2023!U241</f>
        <v>0</v>
      </c>
      <c r="T73" s="78">
        <f>[8]Use_2023!V241</f>
        <v>0</v>
      </c>
      <c r="U73" s="78">
        <f>[8]Use_2023!W241</f>
        <v>0</v>
      </c>
      <c r="V73" s="78">
        <f>[8]Use_2023!X241</f>
        <v>0</v>
      </c>
      <c r="W73" s="78">
        <f>[8]Use_2023!Y241</f>
        <v>0</v>
      </c>
      <c r="X73" s="78">
        <f>[8]Use_2023!Z241</f>
        <v>0</v>
      </c>
      <c r="Y73" s="78">
        <f>[8]Use_2023!AA241</f>
        <v>0</v>
      </c>
      <c r="Z73" s="78">
        <f>[8]Use_2023!AB241</f>
        <v>0</v>
      </c>
      <c r="AA73" s="78">
        <f>[8]Use_2023!AC241</f>
        <v>0</v>
      </c>
      <c r="AB73" s="78">
        <f>[8]Use_2023!AD241</f>
        <v>0</v>
      </c>
      <c r="AC73" s="78">
        <f>[8]Use_2023!AE241</f>
        <v>0</v>
      </c>
      <c r="AD73" s="78">
        <f>[8]Use_2023!AF241</f>
        <v>0</v>
      </c>
      <c r="AE73" s="78">
        <f>[8]Use_2023!AG241</f>
        <v>0</v>
      </c>
      <c r="AF73" s="78">
        <f>[8]Use_2023!AH241</f>
        <v>0</v>
      </c>
      <c r="AG73" s="78">
        <f>[8]Use_2023!AI241</f>
        <v>0</v>
      </c>
      <c r="AH73" s="78">
        <f>[8]Use_2023!AJ241</f>
        <v>0</v>
      </c>
      <c r="AI73" s="78">
        <f>[8]Use_2023!AK241</f>
        <v>0</v>
      </c>
      <c r="AJ73" s="78">
        <f>[8]Use_2023!AL241</f>
        <v>0</v>
      </c>
      <c r="AK73" s="78">
        <f>[8]Use_2023!AM241</f>
        <v>0</v>
      </c>
      <c r="AL73" s="78">
        <f>[8]Use_2023!AN241</f>
        <v>0</v>
      </c>
      <c r="AM73" s="78">
        <f>[8]Use_2023!AO241</f>
        <v>0</v>
      </c>
      <c r="AN73" s="78">
        <f>[8]Use_2023!AP241</f>
        <v>0</v>
      </c>
      <c r="AO73" s="78">
        <f>[8]Use_2023!AQ241</f>
        <v>0</v>
      </c>
      <c r="AP73" s="78">
        <f>[8]Use_2023!AR241</f>
        <v>0</v>
      </c>
      <c r="AQ73" s="78">
        <f>[8]Use_2023!AS241</f>
        <v>0</v>
      </c>
      <c r="AR73" s="78">
        <f>[8]Use_2023!AT241</f>
        <v>0</v>
      </c>
      <c r="AS73" s="78">
        <f>[8]Use_2023!AU241</f>
        <v>0</v>
      </c>
      <c r="AT73" s="78">
        <f>[8]Use_2023!AV241</f>
        <v>0</v>
      </c>
      <c r="AU73" s="78">
        <f>[8]Use_2023!AW241+[8]Use_2023!AX241</f>
        <v>0</v>
      </c>
      <c r="AV73" s="78">
        <f>[8]Use_2023!AY241</f>
        <v>0</v>
      </c>
      <c r="AW73" s="78">
        <f>[8]Use_2023!AZ241</f>
        <v>0</v>
      </c>
      <c r="AX73" s="78">
        <f>[8]Use_2023!BA241</f>
        <v>0</v>
      </c>
      <c r="AY73" s="78">
        <f>[8]Use_2023!BB241</f>
        <v>0</v>
      </c>
      <c r="AZ73" s="78">
        <f>[8]Use_2023!BC241</f>
        <v>0</v>
      </c>
      <c r="BA73" s="78">
        <f>[8]Use_2023!BD241</f>
        <v>0</v>
      </c>
      <c r="BB73" s="78">
        <f>[8]Use_2023!BE241</f>
        <v>0</v>
      </c>
      <c r="BC73" s="78">
        <f>[8]Use_2023!BF241</f>
        <v>0</v>
      </c>
      <c r="BD73" s="78">
        <f>[8]Use_2023!BG241</f>
        <v>0</v>
      </c>
      <c r="BE73" s="78">
        <f>[8]Use_2023!BH241</f>
        <v>0</v>
      </c>
      <c r="BF73" s="78">
        <f>[8]Use_2023!BI241</f>
        <v>0</v>
      </c>
      <c r="BG73" s="78">
        <f>[8]Use_2023!BJ241</f>
        <v>0</v>
      </c>
      <c r="BH73" s="78">
        <f>[8]Use_2023!BK241</f>
        <v>0</v>
      </c>
      <c r="BI73" s="78">
        <f>[8]Use_2023!BL241</f>
        <v>0</v>
      </c>
      <c r="BJ73" s="78">
        <f>[8]Use_2023!BM241</f>
        <v>0</v>
      </c>
      <c r="BK73" s="78">
        <f>[8]Use_2023!BN241</f>
        <v>0</v>
      </c>
      <c r="BL73" s="78">
        <f>[8]Use_2023!BO241</f>
        <v>0</v>
      </c>
      <c r="BM73" s="78">
        <f>[8]Use_2023!BP241</f>
        <v>0</v>
      </c>
      <c r="BN73" s="78">
        <f>[8]Use_2023!BQ241</f>
        <v>0</v>
      </c>
      <c r="BO73" s="78">
        <f>[8]Use_2023!BR241</f>
        <v>0</v>
      </c>
      <c r="BP73" s="120">
        <f t="shared" si="0"/>
        <v>0</v>
      </c>
      <c r="BQ73" s="78">
        <f>[8]Use_2023!BT241</f>
        <v>53.236569888807892</v>
      </c>
      <c r="BR73" s="78">
        <f>[8]Use_2023!BU241</f>
        <v>0</v>
      </c>
      <c r="BS73" s="120">
        <f t="shared" si="1"/>
        <v>53.236569888807892</v>
      </c>
      <c r="BT73" s="78">
        <f>[8]Use_2023!BW241</f>
        <v>0</v>
      </c>
      <c r="BU73" s="78">
        <f>[8]Use_2023!BX241</f>
        <v>0</v>
      </c>
      <c r="BV73" s="120">
        <f t="shared" si="2"/>
        <v>0</v>
      </c>
      <c r="BW73" s="78">
        <f>[8]Use_2023!BZ241</f>
        <v>174.34554483076531</v>
      </c>
      <c r="BX73" s="120">
        <f t="shared" si="3"/>
        <v>227.58211471957321</v>
      </c>
      <c r="BY73" s="122">
        <f t="shared" si="4"/>
        <v>227.58211471957321</v>
      </c>
      <c r="BZ73" s="128"/>
      <c r="CB73" s="83"/>
    </row>
    <row r="74" spans="1:80" ht="14.25" customHeight="1">
      <c r="A74" s="32" t="s">
        <v>469</v>
      </c>
      <c r="B74" s="21" t="s">
        <v>394</v>
      </c>
      <c r="C74" s="86" t="s">
        <v>166</v>
      </c>
      <c r="D74" s="78">
        <f>[8]Use_2023!F242</f>
        <v>0</v>
      </c>
      <c r="E74" s="78">
        <f>[8]Use_2023!G242</f>
        <v>0</v>
      </c>
      <c r="F74" s="78">
        <f>[8]Use_2023!H242</f>
        <v>0</v>
      </c>
      <c r="G74" s="78">
        <f>[8]Use_2023!I242</f>
        <v>0</v>
      </c>
      <c r="H74" s="78">
        <f>[8]Use_2023!J242</f>
        <v>0</v>
      </c>
      <c r="I74" s="78">
        <f>[8]Use_2023!K242</f>
        <v>0</v>
      </c>
      <c r="J74" s="78">
        <f>[8]Use_2023!L242</f>
        <v>0</v>
      </c>
      <c r="K74" s="78">
        <f>[8]Use_2023!M242</f>
        <v>0</v>
      </c>
      <c r="L74" s="78">
        <f>[8]Use_2023!N242</f>
        <v>0</v>
      </c>
      <c r="M74" s="78">
        <f>[8]Use_2023!O242</f>
        <v>0</v>
      </c>
      <c r="N74" s="78">
        <f>[8]Use_2023!P242</f>
        <v>0</v>
      </c>
      <c r="O74" s="78">
        <f>[8]Use_2023!Q242</f>
        <v>0</v>
      </c>
      <c r="P74" s="78">
        <f>[8]Use_2023!R242</f>
        <v>0</v>
      </c>
      <c r="Q74" s="78">
        <f>[8]Use_2023!S242</f>
        <v>0</v>
      </c>
      <c r="R74" s="78">
        <f>[8]Use_2023!T242</f>
        <v>0</v>
      </c>
      <c r="S74" s="78">
        <f>[8]Use_2023!U242</f>
        <v>0</v>
      </c>
      <c r="T74" s="78">
        <f>[8]Use_2023!V242</f>
        <v>0</v>
      </c>
      <c r="U74" s="78">
        <f>[8]Use_2023!W242</f>
        <v>0</v>
      </c>
      <c r="V74" s="78">
        <f>[8]Use_2023!X242</f>
        <v>0</v>
      </c>
      <c r="W74" s="78">
        <f>[8]Use_2023!Y242</f>
        <v>0</v>
      </c>
      <c r="X74" s="78">
        <f>[8]Use_2023!Z242</f>
        <v>0</v>
      </c>
      <c r="Y74" s="78">
        <f>[8]Use_2023!AA242</f>
        <v>0</v>
      </c>
      <c r="Z74" s="78">
        <f>[8]Use_2023!AB242</f>
        <v>0</v>
      </c>
      <c r="AA74" s="78">
        <f>[8]Use_2023!AC242</f>
        <v>0</v>
      </c>
      <c r="AB74" s="78">
        <f>[8]Use_2023!AD242</f>
        <v>0</v>
      </c>
      <c r="AC74" s="78">
        <f>[8]Use_2023!AE242</f>
        <v>0</v>
      </c>
      <c r="AD74" s="78">
        <f>[8]Use_2023!AF242</f>
        <v>0</v>
      </c>
      <c r="AE74" s="78">
        <f>[8]Use_2023!AG242</f>
        <v>0</v>
      </c>
      <c r="AF74" s="78">
        <f>[8]Use_2023!AH242</f>
        <v>0</v>
      </c>
      <c r="AG74" s="78">
        <f>[8]Use_2023!AI242</f>
        <v>0</v>
      </c>
      <c r="AH74" s="78">
        <f>[8]Use_2023!AJ242</f>
        <v>0</v>
      </c>
      <c r="AI74" s="78">
        <f>[8]Use_2023!AK242</f>
        <v>0</v>
      </c>
      <c r="AJ74" s="78">
        <f>[8]Use_2023!AL242</f>
        <v>0</v>
      </c>
      <c r="AK74" s="78">
        <f>[8]Use_2023!AM242</f>
        <v>0</v>
      </c>
      <c r="AL74" s="78">
        <f>[8]Use_2023!AN242</f>
        <v>0</v>
      </c>
      <c r="AM74" s="78">
        <f>[8]Use_2023!AO242</f>
        <v>0</v>
      </c>
      <c r="AN74" s="78">
        <f>[8]Use_2023!AP242</f>
        <v>0</v>
      </c>
      <c r="AO74" s="78">
        <f>[8]Use_2023!AQ242</f>
        <v>0</v>
      </c>
      <c r="AP74" s="78">
        <f>[8]Use_2023!AR242</f>
        <v>0</v>
      </c>
      <c r="AQ74" s="78">
        <f>[8]Use_2023!AS242</f>
        <v>0</v>
      </c>
      <c r="AR74" s="78">
        <f>[8]Use_2023!AT242</f>
        <v>0</v>
      </c>
      <c r="AS74" s="78">
        <f>[8]Use_2023!AU242</f>
        <v>0</v>
      </c>
      <c r="AT74" s="78">
        <f>[8]Use_2023!AV242</f>
        <v>0</v>
      </c>
      <c r="AU74" s="78">
        <f>[8]Use_2023!AW242+[8]Use_2023!AX242</f>
        <v>0</v>
      </c>
      <c r="AV74" s="78">
        <f>[8]Use_2023!AY242</f>
        <v>0</v>
      </c>
      <c r="AW74" s="78">
        <f>[8]Use_2023!AZ242</f>
        <v>0</v>
      </c>
      <c r="AX74" s="78">
        <f>[8]Use_2023!BA242</f>
        <v>0</v>
      </c>
      <c r="AY74" s="78">
        <f>[8]Use_2023!BB242</f>
        <v>0</v>
      </c>
      <c r="AZ74" s="78">
        <f>[8]Use_2023!BC242</f>
        <v>0</v>
      </c>
      <c r="BA74" s="78">
        <f>[8]Use_2023!BD242</f>
        <v>0</v>
      </c>
      <c r="BB74" s="78">
        <f>[8]Use_2023!BE242</f>
        <v>0</v>
      </c>
      <c r="BC74" s="78">
        <f>[8]Use_2023!BF242</f>
        <v>0</v>
      </c>
      <c r="BD74" s="78">
        <f>[8]Use_2023!BG242</f>
        <v>0</v>
      </c>
      <c r="BE74" s="78">
        <f>[8]Use_2023!BH242</f>
        <v>0</v>
      </c>
      <c r="BF74" s="78">
        <f>[8]Use_2023!BI242</f>
        <v>0</v>
      </c>
      <c r="BG74" s="78">
        <f>[8]Use_2023!BJ242</f>
        <v>0</v>
      </c>
      <c r="BH74" s="78">
        <f>[8]Use_2023!BK242</f>
        <v>0</v>
      </c>
      <c r="BI74" s="78">
        <f>[8]Use_2023!BL242</f>
        <v>0</v>
      </c>
      <c r="BJ74" s="78">
        <f>[8]Use_2023!BM242</f>
        <v>0</v>
      </c>
      <c r="BK74" s="78">
        <f>[8]Use_2023!BN242</f>
        <v>0</v>
      </c>
      <c r="BL74" s="78">
        <f>[8]Use_2023!BO242</f>
        <v>0</v>
      </c>
      <c r="BM74" s="78">
        <f>[8]Use_2023!BP242</f>
        <v>0</v>
      </c>
      <c r="BN74" s="78">
        <f>[8]Use_2023!BQ242</f>
        <v>0</v>
      </c>
      <c r="BO74" s="78">
        <f>[8]Use_2023!BR242</f>
        <v>0</v>
      </c>
      <c r="BP74" s="129">
        <f t="shared" si="0"/>
        <v>0</v>
      </c>
      <c r="BQ74" s="78">
        <f>[8]Use_2023!BT242</f>
        <v>0</v>
      </c>
      <c r="BR74" s="78">
        <f>[8]Use_2023!BU242</f>
        <v>0</v>
      </c>
      <c r="BS74" s="129">
        <f t="shared" si="1"/>
        <v>0</v>
      </c>
      <c r="BT74" s="78">
        <f>[8]Use_2023!BW242</f>
        <v>0</v>
      </c>
      <c r="BU74" s="78">
        <f>[8]Use_2023!BX242</f>
        <v>0</v>
      </c>
      <c r="BV74" s="129">
        <f t="shared" si="2"/>
        <v>0</v>
      </c>
      <c r="BW74" s="78">
        <f>[8]Use_2023!BZ242</f>
        <v>0</v>
      </c>
      <c r="BX74" s="129">
        <f t="shared" si="3"/>
        <v>0</v>
      </c>
      <c r="BY74" s="122">
        <f t="shared" si="4"/>
        <v>0</v>
      </c>
      <c r="BZ74" s="128"/>
      <c r="CB74" s="83"/>
    </row>
    <row r="75" spans="1:80" s="23" customFormat="1" ht="14.25" customHeight="1">
      <c r="A75" s="110" t="s">
        <v>70</v>
      </c>
      <c r="B75" s="144" t="s">
        <v>120</v>
      </c>
      <c r="C75" s="91" t="s">
        <v>92</v>
      </c>
      <c r="D75" s="81">
        <f>SUM(D11:D74)</f>
        <v>145460.72789427088</v>
      </c>
      <c r="E75" s="81">
        <f t="shared" ref="E75:AI75" si="5">SUM(E11:E74)</f>
        <v>1746.4968811957162</v>
      </c>
      <c r="F75" s="81">
        <f t="shared" si="5"/>
        <v>6760.9415545542724</v>
      </c>
      <c r="G75" s="81">
        <f t="shared" si="5"/>
        <v>46735.641688380121</v>
      </c>
      <c r="H75" s="81">
        <f t="shared" si="5"/>
        <v>67897.271364805056</v>
      </c>
      <c r="I75" s="81">
        <f t="shared" si="5"/>
        <v>23232.688552007159</v>
      </c>
      <c r="J75" s="81">
        <f t="shared" si="5"/>
        <v>6525.2164238318346</v>
      </c>
      <c r="K75" s="81">
        <f t="shared" si="5"/>
        <v>5616.1348118122141</v>
      </c>
      <c r="L75" s="81">
        <f t="shared" si="5"/>
        <v>3409.9638480011818</v>
      </c>
      <c r="M75" s="81">
        <f t="shared" si="5"/>
        <v>1487.3623142375134</v>
      </c>
      <c r="N75" s="81">
        <f t="shared" si="5"/>
        <v>3618.724825160959</v>
      </c>
      <c r="O75" s="81">
        <f t="shared" si="5"/>
        <v>2756.379238733427</v>
      </c>
      <c r="P75" s="81">
        <f t="shared" si="5"/>
        <v>7114.7149465724478</v>
      </c>
      <c r="Q75" s="81">
        <f t="shared" si="5"/>
        <v>40847.775772484587</v>
      </c>
      <c r="R75" s="81">
        <f t="shared" si="5"/>
        <v>24125.424538052044</v>
      </c>
      <c r="S75" s="81">
        <f t="shared" si="5"/>
        <v>27836.96233158105</v>
      </c>
      <c r="T75" s="81">
        <f t="shared" si="5"/>
        <v>157.00918003498197</v>
      </c>
      <c r="U75" s="81">
        <f t="shared" si="5"/>
        <v>4828.736731471754</v>
      </c>
      <c r="V75" s="81">
        <f t="shared" si="5"/>
        <v>731.09482532373192</v>
      </c>
      <c r="W75" s="81">
        <f t="shared" si="5"/>
        <v>4495.7305240070191</v>
      </c>
      <c r="X75" s="81">
        <f t="shared" si="5"/>
        <v>407.15829399184958</v>
      </c>
      <c r="Y75" s="81">
        <f t="shared" si="5"/>
        <v>8938.2171930203313</v>
      </c>
      <c r="Z75" s="81">
        <f t="shared" si="5"/>
        <v>3449.0619789825114</v>
      </c>
      <c r="AA75" s="81">
        <f t="shared" si="5"/>
        <v>23099.814412330121</v>
      </c>
      <c r="AB75" s="81">
        <f t="shared" si="5"/>
        <v>6318.8147776337155</v>
      </c>
      <c r="AC75" s="81">
        <f t="shared" si="5"/>
        <v>12363.252239254676</v>
      </c>
      <c r="AD75" s="81">
        <f t="shared" si="5"/>
        <v>232020.97375248704</v>
      </c>
      <c r="AE75" s="81">
        <f t="shared" si="5"/>
        <v>11921.859631928439</v>
      </c>
      <c r="AF75" s="81">
        <f t="shared" si="5"/>
        <v>62777.555678579469</v>
      </c>
      <c r="AG75" s="81">
        <f t="shared" si="5"/>
        <v>22157.716611682183</v>
      </c>
      <c r="AH75" s="81">
        <f t="shared" si="5"/>
        <v>31767.882993602783</v>
      </c>
      <c r="AI75" s="81">
        <f t="shared" si="5"/>
        <v>1644.9052327904803</v>
      </c>
      <c r="AJ75" s="81">
        <f t="shared" ref="AJ75:BP75" si="6">SUM(AJ11:AJ74)</f>
        <v>10507.584888305493</v>
      </c>
      <c r="AK75" s="81">
        <f t="shared" si="6"/>
        <v>23173.353640485904</v>
      </c>
      <c r="AL75" s="81">
        <f t="shared" si="6"/>
        <v>2664.7889145709928</v>
      </c>
      <c r="AM75" s="81">
        <f t="shared" si="6"/>
        <v>54547.255463793859</v>
      </c>
      <c r="AN75" s="81">
        <f t="shared" si="6"/>
        <v>1383.002454514979</v>
      </c>
      <c r="AO75" s="81">
        <f t="shared" si="6"/>
        <v>11419.788709476919</v>
      </c>
      <c r="AP75" s="81">
        <f t="shared" si="6"/>
        <v>59659.379436184106</v>
      </c>
      <c r="AQ75" s="81">
        <f t="shared" si="6"/>
        <v>14236.09831210421</v>
      </c>
      <c r="AR75" s="81">
        <f t="shared" si="6"/>
        <v>34577.813902917376</v>
      </c>
      <c r="AS75" s="81">
        <f t="shared" si="6"/>
        <v>9674.076929849738</v>
      </c>
      <c r="AT75" s="81">
        <f t="shared" si="6"/>
        <v>281.68193420686299</v>
      </c>
      <c r="AU75" s="81">
        <f t="shared" si="6"/>
        <v>22855.712344203574</v>
      </c>
      <c r="AV75" s="81">
        <f t="shared" si="6"/>
        <v>31119.093853101283</v>
      </c>
      <c r="AW75" s="81">
        <f t="shared" si="6"/>
        <v>19731.121820512431</v>
      </c>
      <c r="AX75" s="81">
        <f t="shared" si="6"/>
        <v>296.99584893405483</v>
      </c>
      <c r="AY75" s="81">
        <f t="shared" si="6"/>
        <v>6106.8194466003779</v>
      </c>
      <c r="AZ75" s="81">
        <f t="shared" si="6"/>
        <v>3500.0981780313309</v>
      </c>
      <c r="BA75" s="81">
        <f t="shared" si="6"/>
        <v>2234.1646544674722</v>
      </c>
      <c r="BB75" s="81">
        <f t="shared" si="6"/>
        <v>340.65688704758958</v>
      </c>
      <c r="BC75" s="81">
        <f t="shared" si="6"/>
        <v>37296.658333414984</v>
      </c>
      <c r="BD75" s="81">
        <f t="shared" si="6"/>
        <v>13550.86420272937</v>
      </c>
      <c r="BE75" s="81">
        <f t="shared" si="6"/>
        <v>42781.646387281733</v>
      </c>
      <c r="BF75" s="81">
        <f t="shared" si="6"/>
        <v>11657.518665970685</v>
      </c>
      <c r="BG75" s="81">
        <f t="shared" si="6"/>
        <v>28788.786994959613</v>
      </c>
      <c r="BH75" s="81">
        <f t="shared" si="6"/>
        <v>690.93377091343109</v>
      </c>
      <c r="BI75" s="81">
        <f t="shared" si="6"/>
        <v>4780.9876265139246</v>
      </c>
      <c r="BJ75" s="81">
        <f t="shared" si="6"/>
        <v>4697.0519216739795</v>
      </c>
      <c r="BK75" s="81">
        <f t="shared" si="6"/>
        <v>5683.773423667305</v>
      </c>
      <c r="BL75" s="81">
        <f t="shared" si="6"/>
        <v>4421.5993187032209</v>
      </c>
      <c r="BM75" s="81">
        <f t="shared" si="6"/>
        <v>5456.8583206604653</v>
      </c>
      <c r="BN75" s="81">
        <f t="shared" si="6"/>
        <v>19.113577637416299</v>
      </c>
      <c r="BO75" s="81">
        <f t="shared" si="6"/>
        <v>0</v>
      </c>
      <c r="BP75" s="81">
        <f t="shared" si="6"/>
        <v>1310387.4912062364</v>
      </c>
      <c r="BQ75" s="89">
        <f t="shared" ref="BQ75:BX75" si="7">SUM(BQ11:BQ74)</f>
        <v>1562334.5439686796</v>
      </c>
      <c r="BR75" s="89">
        <f t="shared" si="7"/>
        <v>286306.36080524191</v>
      </c>
      <c r="BS75" s="89">
        <f t="shared" si="7"/>
        <v>1848640.9047739217</v>
      </c>
      <c r="BT75" s="89">
        <f t="shared" si="7"/>
        <v>561873.04516908363</v>
      </c>
      <c r="BU75" s="89">
        <f t="shared" si="7"/>
        <v>-19479.638502273559</v>
      </c>
      <c r="BV75" s="89">
        <f t="shared" si="7"/>
        <v>542393.40666681004</v>
      </c>
      <c r="BW75" s="89">
        <f t="shared" si="7"/>
        <v>868043.47041965381</v>
      </c>
      <c r="BX75" s="89">
        <f t="shared" si="7"/>
        <v>3259077.7818603846</v>
      </c>
      <c r="BY75" s="82">
        <f t="shared" si="4"/>
        <v>4569465.2730666213</v>
      </c>
      <c r="BZ75" s="128"/>
      <c r="CA75" s="74"/>
      <c r="CB75" s="83"/>
    </row>
    <row r="76" spans="1:80" s="23" customFormat="1" ht="14.25" customHeight="1">
      <c r="A76" s="110" t="s">
        <v>93</v>
      </c>
      <c r="B76" s="144" t="s">
        <v>95</v>
      </c>
      <c r="C76" s="91" t="s">
        <v>94</v>
      </c>
      <c r="D76" s="81">
        <f>sup23cp!D75-use23cp!D75</f>
        <v>352008.31641882926</v>
      </c>
      <c r="E76" s="81">
        <f>sup23cp!E75-use23cp!E75</f>
        <v>3861.3072749923585</v>
      </c>
      <c r="F76" s="81">
        <f>sup23cp!F75-use23cp!F75</f>
        <v>4220.7427037778416</v>
      </c>
      <c r="G76" s="81">
        <f>sup23cp!G75-use23cp!G75</f>
        <v>25530.582523183846</v>
      </c>
      <c r="H76" s="81">
        <f>sup23cp!H75-use23cp!H75</f>
        <v>33550.287394458443</v>
      </c>
      <c r="I76" s="81">
        <f>sup23cp!I75-use23cp!I75</f>
        <v>44863.396857405307</v>
      </c>
      <c r="J76" s="81">
        <f>sup23cp!J75-use23cp!J75</f>
        <v>4383.9162887218845</v>
      </c>
      <c r="K76" s="81">
        <f>sup23cp!K75-use23cp!K75</f>
        <v>4507.6044810701233</v>
      </c>
      <c r="L76" s="81">
        <f>sup23cp!L75-use23cp!L75</f>
        <v>4521.6982628065443</v>
      </c>
      <c r="M76" s="81">
        <f>sup23cp!M75-use23cp!M75</f>
        <v>897.1171571984612</v>
      </c>
      <c r="N76" s="81">
        <f>sup23cp!N75-use23cp!N75</f>
        <v>2080.4164125450598</v>
      </c>
      <c r="O76" s="81">
        <f>sup23cp!O75-use23cp!O75</f>
        <v>1846.3468775000692</v>
      </c>
      <c r="P76" s="81">
        <f>sup23cp!P75-use23cp!P75</f>
        <v>1535.8074219280797</v>
      </c>
      <c r="Q76" s="81">
        <f>sup23cp!Q75-use23cp!Q75</f>
        <v>19746.472673016586</v>
      </c>
      <c r="R76" s="81">
        <f>sup23cp!R75-use23cp!R75</f>
        <v>7003.9294546020392</v>
      </c>
      <c r="S76" s="81">
        <f>sup23cp!S75-use23cp!S75</f>
        <v>17944.41419008037</v>
      </c>
      <c r="T76" s="81">
        <f>sup23cp!T75-use23cp!T75</f>
        <v>1329.8463342959294</v>
      </c>
      <c r="U76" s="81">
        <f>sup23cp!U75-use23cp!U75</f>
        <v>3985.6398263907995</v>
      </c>
      <c r="V76" s="81">
        <f>sup23cp!V75-use23cp!V75</f>
        <v>1324.4708976310631</v>
      </c>
      <c r="W76" s="81">
        <f>sup23cp!W75-use23cp!W75</f>
        <v>2257.1695279043233</v>
      </c>
      <c r="X76" s="81">
        <f>sup23cp!X75-use23cp!X75</f>
        <v>244.28298133386539</v>
      </c>
      <c r="Y76" s="81">
        <f>sup23cp!Y75-use23cp!Y75</f>
        <v>9381.6204019066809</v>
      </c>
      <c r="Z76" s="81">
        <f>sup23cp!Z75-use23cp!Z75</f>
        <v>3209.2638466620356</v>
      </c>
      <c r="AA76" s="81">
        <f>sup23cp!AA75-use23cp!AA75</f>
        <v>55272.609397764812</v>
      </c>
      <c r="AB76" s="81">
        <f>sup23cp!AB75-use23cp!AB75</f>
        <v>9681.8033316234087</v>
      </c>
      <c r="AC76" s="81">
        <f>sup23cp!AC75-use23cp!AC75</f>
        <v>4827.3932204384128</v>
      </c>
      <c r="AD76" s="81">
        <f>sup23cp!AD75-use23cp!AD75</f>
        <v>253865.12494558055</v>
      </c>
      <c r="AE76" s="81">
        <f>sup23cp!AE75-use23cp!AE75</f>
        <v>22688.438024234689</v>
      </c>
      <c r="AF76" s="81">
        <f>sup23cp!AF75-use23cp!AF75</f>
        <v>143840.27385135766</v>
      </c>
      <c r="AG76" s="81">
        <f>sup23cp!AG75-use23cp!AG75</f>
        <v>105595.90270609807</v>
      </c>
      <c r="AH76" s="81">
        <f>sup23cp!AH75-use23cp!AH75</f>
        <v>32531.866176627547</v>
      </c>
      <c r="AI76" s="81">
        <f>sup23cp!AI75-use23cp!AI75</f>
        <v>3580.685216984094</v>
      </c>
      <c r="AJ76" s="81">
        <f>sup23cp!AJ75-use23cp!AJ75</f>
        <v>5689.1590951343987</v>
      </c>
      <c r="AK76" s="81">
        <f>sup23cp!AK75-use23cp!AK75</f>
        <v>18366.904333277613</v>
      </c>
      <c r="AL76" s="81">
        <f>sup23cp!AL75-use23cp!AL75</f>
        <v>8225.5239776703093</v>
      </c>
      <c r="AM76" s="81">
        <f>sup23cp!AM75-use23cp!AM75</f>
        <v>77539.869987937025</v>
      </c>
      <c r="AN76" s="81">
        <f>sup23cp!AN75-use23cp!AN75</f>
        <v>1699.4691883654623</v>
      </c>
      <c r="AO76" s="81">
        <f>sup23cp!AO75-use23cp!AO75</f>
        <v>8866.2674123912711</v>
      </c>
      <c r="AP76" s="81">
        <f>sup23cp!AP75-use23cp!AP75</f>
        <v>17229.547157590969</v>
      </c>
      <c r="AQ76" s="81">
        <f>sup23cp!AQ75-use23cp!AQ75</f>
        <v>28644.281490792862</v>
      </c>
      <c r="AR76" s="81">
        <f>sup23cp!AR75-use23cp!AR75</f>
        <v>30950.166270572416</v>
      </c>
      <c r="AS76" s="81">
        <f>sup23cp!AS75-use23cp!AS75</f>
        <v>4724.9196538222604</v>
      </c>
      <c r="AT76" s="81">
        <f>sup23cp!AT75-use23cp!AT75</f>
        <v>1613.0407449172462</v>
      </c>
      <c r="AU76" s="81">
        <f>sup23cp!AU75-use23cp!AU75</f>
        <v>114412.62377411954</v>
      </c>
      <c r="AV76" s="81">
        <f>sup23cp!AV75-use23cp!AV75</f>
        <v>30082.126457125149</v>
      </c>
      <c r="AW76" s="81">
        <f>sup23cp!AW75-use23cp!AW75</f>
        <v>27897.973985812256</v>
      </c>
      <c r="AX76" s="81">
        <f>sup23cp!AX75-use23cp!AX75</f>
        <v>1715.0964192261863</v>
      </c>
      <c r="AY76" s="81">
        <f>sup23cp!AY75-use23cp!AY75</f>
        <v>7068.8065200462979</v>
      </c>
      <c r="AZ76" s="81">
        <f>sup23cp!AZ75-use23cp!AZ75</f>
        <v>5466.6205554180069</v>
      </c>
      <c r="BA76" s="81">
        <f>sup23cp!BA75-use23cp!BA75</f>
        <v>6246.3542119120111</v>
      </c>
      <c r="BB76" s="81">
        <f>sup23cp!BB75-use23cp!BB75</f>
        <v>2728.2936508087882</v>
      </c>
      <c r="BC76" s="81">
        <f>sup23cp!BC75-use23cp!BC75</f>
        <v>14968.106226420619</v>
      </c>
      <c r="BD76" s="81">
        <f>sup23cp!BD75-use23cp!BD75</f>
        <v>61147.010643069589</v>
      </c>
      <c r="BE76" s="81">
        <f>sup23cp!BE75-use23cp!BE75</f>
        <v>114087.44050587414</v>
      </c>
      <c r="BF76" s="81">
        <f>sup23cp!BF75-use23cp!BF75</f>
        <v>65230.03668644045</v>
      </c>
      <c r="BG76" s="81">
        <f>sup23cp!BG75-use23cp!BG75</f>
        <v>66607.312976828485</v>
      </c>
      <c r="BH76" s="81">
        <f>sup23cp!BH75-use23cp!BH75</f>
        <v>3904.2075935052703</v>
      </c>
      <c r="BI76" s="81">
        <f>sup23cp!BI75-use23cp!BI75</f>
        <v>10425.222837281146</v>
      </c>
      <c r="BJ76" s="81">
        <f>sup23cp!BJ75-use23cp!BJ75</f>
        <v>4070.3680090991747</v>
      </c>
      <c r="BK76" s="81">
        <f>sup23cp!BK75-use23cp!BK75</f>
        <v>11743.818546401799</v>
      </c>
      <c r="BL76" s="81">
        <f>sup23cp!BL75-use23cp!BL75</f>
        <v>5656.1225423270453</v>
      </c>
      <c r="BM76" s="81">
        <f>sup23cp!BM75-use23cp!BM75</f>
        <v>7985.7835837285529</v>
      </c>
      <c r="BN76" s="81">
        <f>sup23cp!BN75-use23cp!BN75</f>
        <v>200.10799250591162</v>
      </c>
      <c r="BO76" s="81">
        <f>sup23cp!BO75-use23cp!BO75</f>
        <v>0</v>
      </c>
      <c r="BP76" s="111">
        <f>SUM(D76:BO76)</f>
        <v>1947311.3301093723</v>
      </c>
      <c r="BQ76" s="190"/>
      <c r="BR76" s="190"/>
      <c r="BS76" s="190"/>
      <c r="BT76" s="190"/>
      <c r="BU76" s="190"/>
      <c r="BV76" s="190"/>
      <c r="BW76" s="190"/>
      <c r="BX76" s="190"/>
      <c r="BY76" s="191"/>
      <c r="BZ76" s="100"/>
      <c r="CA76" s="74"/>
      <c r="CB76" s="83"/>
    </row>
    <row r="77" spans="1:80" s="23" customFormat="1" ht="14.25" customHeight="1">
      <c r="A77" s="32" t="s">
        <v>480</v>
      </c>
      <c r="B77" s="143" t="s">
        <v>397</v>
      </c>
      <c r="C77" s="87" t="s">
        <v>396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111">
        <f>SUM(D77:BO77)</f>
        <v>0</v>
      </c>
      <c r="BQ77" s="190"/>
      <c r="BR77" s="190"/>
      <c r="BS77" s="190"/>
      <c r="BT77" s="190"/>
      <c r="BU77" s="190"/>
      <c r="BV77" s="190"/>
      <c r="BW77" s="190"/>
      <c r="BX77" s="190"/>
      <c r="BY77" s="191"/>
      <c r="CA77" s="76"/>
    </row>
    <row r="78" spans="1:80" s="23" customFormat="1" ht="14.25" customHeight="1">
      <c r="A78" s="32" t="s">
        <v>475</v>
      </c>
      <c r="B78" s="86" t="s">
        <v>395</v>
      </c>
      <c r="C78" s="86" t="s">
        <v>476</v>
      </c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111">
        <f t="shared" ref="BP78:BP80" si="8">SUM(D78:BO78)</f>
        <v>0</v>
      </c>
      <c r="BQ78" s="190"/>
      <c r="BR78" s="190"/>
      <c r="BS78" s="190"/>
      <c r="BT78" s="190"/>
      <c r="BU78" s="190"/>
      <c r="BV78" s="190"/>
      <c r="BW78" s="190"/>
      <c r="BX78" s="190"/>
      <c r="BY78" s="191"/>
      <c r="CA78" s="76"/>
    </row>
    <row r="79" spans="1:80" s="23" customFormat="1" ht="14.25" customHeight="1">
      <c r="A79" s="32" t="s">
        <v>477</v>
      </c>
      <c r="B79" s="86" t="s">
        <v>481</v>
      </c>
      <c r="C79" s="86" t="s">
        <v>478</v>
      </c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111">
        <f t="shared" si="8"/>
        <v>0</v>
      </c>
      <c r="BQ79" s="190"/>
      <c r="BR79" s="190"/>
      <c r="BS79" s="190"/>
      <c r="BT79" s="190"/>
      <c r="BU79" s="190"/>
      <c r="BV79" s="190"/>
      <c r="BW79" s="190"/>
      <c r="BX79" s="190"/>
      <c r="BY79" s="191"/>
      <c r="CA79" s="76"/>
    </row>
    <row r="80" spans="1:80" s="23" customFormat="1" ht="14.25" customHeight="1">
      <c r="A80" s="114" t="s">
        <v>1</v>
      </c>
      <c r="B80" s="115" t="s">
        <v>1</v>
      </c>
      <c r="C80" s="115" t="s">
        <v>1</v>
      </c>
      <c r="D80" s="81">
        <f>SUM(D77:D79)</f>
        <v>0</v>
      </c>
      <c r="E80" s="81">
        <f t="shared" ref="E80:BO80" si="9">SUM(E77:E79)</f>
        <v>0</v>
      </c>
      <c r="F80" s="81">
        <f t="shared" si="9"/>
        <v>0</v>
      </c>
      <c r="G80" s="81">
        <f t="shared" si="9"/>
        <v>0</v>
      </c>
      <c r="H80" s="81">
        <f t="shared" si="9"/>
        <v>0</v>
      </c>
      <c r="I80" s="81">
        <f t="shared" si="9"/>
        <v>0</v>
      </c>
      <c r="J80" s="81">
        <f t="shared" si="9"/>
        <v>0</v>
      </c>
      <c r="K80" s="81">
        <f t="shared" si="9"/>
        <v>0</v>
      </c>
      <c r="L80" s="81">
        <f t="shared" si="9"/>
        <v>0</v>
      </c>
      <c r="M80" s="81">
        <f t="shared" si="9"/>
        <v>0</v>
      </c>
      <c r="N80" s="81">
        <f t="shared" si="9"/>
        <v>0</v>
      </c>
      <c r="O80" s="81">
        <f t="shared" si="9"/>
        <v>0</v>
      </c>
      <c r="P80" s="81">
        <f t="shared" si="9"/>
        <v>0</v>
      </c>
      <c r="Q80" s="81">
        <f t="shared" si="9"/>
        <v>0</v>
      </c>
      <c r="R80" s="81">
        <f t="shared" si="9"/>
        <v>0</v>
      </c>
      <c r="S80" s="81">
        <f t="shared" si="9"/>
        <v>0</v>
      </c>
      <c r="T80" s="81">
        <f t="shared" si="9"/>
        <v>0</v>
      </c>
      <c r="U80" s="81">
        <f t="shared" si="9"/>
        <v>0</v>
      </c>
      <c r="V80" s="81">
        <f t="shared" si="9"/>
        <v>0</v>
      </c>
      <c r="W80" s="81">
        <f t="shared" si="9"/>
        <v>0</v>
      </c>
      <c r="X80" s="81">
        <f t="shared" si="9"/>
        <v>0</v>
      </c>
      <c r="Y80" s="81">
        <f t="shared" si="9"/>
        <v>0</v>
      </c>
      <c r="Z80" s="81">
        <f t="shared" si="9"/>
        <v>0</v>
      </c>
      <c r="AA80" s="81">
        <f t="shared" si="9"/>
        <v>0</v>
      </c>
      <c r="AB80" s="81">
        <f t="shared" si="9"/>
        <v>0</v>
      </c>
      <c r="AC80" s="81">
        <f t="shared" si="9"/>
        <v>0</v>
      </c>
      <c r="AD80" s="81">
        <f t="shared" si="9"/>
        <v>0</v>
      </c>
      <c r="AE80" s="81">
        <f t="shared" si="9"/>
        <v>0</v>
      </c>
      <c r="AF80" s="81">
        <f t="shared" si="9"/>
        <v>0</v>
      </c>
      <c r="AG80" s="81">
        <f t="shared" si="9"/>
        <v>0</v>
      </c>
      <c r="AH80" s="81">
        <f t="shared" si="9"/>
        <v>0</v>
      </c>
      <c r="AI80" s="81">
        <f t="shared" si="9"/>
        <v>0</v>
      </c>
      <c r="AJ80" s="81">
        <f t="shared" si="9"/>
        <v>0</v>
      </c>
      <c r="AK80" s="81">
        <f t="shared" si="9"/>
        <v>0</v>
      </c>
      <c r="AL80" s="81">
        <f t="shared" si="9"/>
        <v>0</v>
      </c>
      <c r="AM80" s="81">
        <f t="shared" si="9"/>
        <v>0</v>
      </c>
      <c r="AN80" s="81">
        <f t="shared" si="9"/>
        <v>0</v>
      </c>
      <c r="AO80" s="81">
        <f t="shared" si="9"/>
        <v>0</v>
      </c>
      <c r="AP80" s="81">
        <f t="shared" si="9"/>
        <v>0</v>
      </c>
      <c r="AQ80" s="81">
        <f t="shared" si="9"/>
        <v>0</v>
      </c>
      <c r="AR80" s="81">
        <f t="shared" si="9"/>
        <v>0</v>
      </c>
      <c r="AS80" s="81">
        <f t="shared" si="9"/>
        <v>0</v>
      </c>
      <c r="AT80" s="81">
        <f t="shared" si="9"/>
        <v>0</v>
      </c>
      <c r="AU80" s="81">
        <f t="shared" si="9"/>
        <v>0</v>
      </c>
      <c r="AV80" s="81">
        <f t="shared" si="9"/>
        <v>0</v>
      </c>
      <c r="AW80" s="81">
        <f t="shared" si="9"/>
        <v>0</v>
      </c>
      <c r="AX80" s="81">
        <f t="shared" si="9"/>
        <v>0</v>
      </c>
      <c r="AY80" s="81">
        <f t="shared" si="9"/>
        <v>0</v>
      </c>
      <c r="AZ80" s="81">
        <f t="shared" si="9"/>
        <v>0</v>
      </c>
      <c r="BA80" s="81">
        <f t="shared" si="9"/>
        <v>0</v>
      </c>
      <c r="BB80" s="81">
        <f t="shared" si="9"/>
        <v>0</v>
      </c>
      <c r="BC80" s="81">
        <f t="shared" si="9"/>
        <v>0</v>
      </c>
      <c r="BD80" s="81">
        <f t="shared" si="9"/>
        <v>0</v>
      </c>
      <c r="BE80" s="81">
        <f t="shared" si="9"/>
        <v>0</v>
      </c>
      <c r="BF80" s="81">
        <f t="shared" si="9"/>
        <v>0</v>
      </c>
      <c r="BG80" s="81">
        <f t="shared" si="9"/>
        <v>0</v>
      </c>
      <c r="BH80" s="81">
        <f t="shared" si="9"/>
        <v>0</v>
      </c>
      <c r="BI80" s="81">
        <f t="shared" si="9"/>
        <v>0</v>
      </c>
      <c r="BJ80" s="81">
        <f t="shared" si="9"/>
        <v>0</v>
      </c>
      <c r="BK80" s="81">
        <f t="shared" si="9"/>
        <v>0</v>
      </c>
      <c r="BL80" s="81">
        <f t="shared" si="9"/>
        <v>0</v>
      </c>
      <c r="BM80" s="81">
        <f t="shared" si="9"/>
        <v>0</v>
      </c>
      <c r="BN80" s="81">
        <f t="shared" si="9"/>
        <v>0</v>
      </c>
      <c r="BO80" s="81">
        <f t="shared" si="9"/>
        <v>0</v>
      </c>
      <c r="BP80" s="111">
        <f t="shared" si="8"/>
        <v>0</v>
      </c>
      <c r="BQ80" s="190"/>
      <c r="BR80" s="190"/>
      <c r="BS80" s="190"/>
      <c r="BT80" s="190"/>
      <c r="BU80" s="190"/>
      <c r="BV80" s="190"/>
      <c r="BW80" s="190"/>
      <c r="BX80" s="190"/>
      <c r="BY80" s="191"/>
      <c r="CA80" s="76"/>
    </row>
    <row r="81" spans="1:79" s="23" customFormat="1" ht="14.25" customHeight="1" thickBot="1">
      <c r="A81" s="116" t="s">
        <v>479</v>
      </c>
      <c r="B81" s="117" t="s">
        <v>483</v>
      </c>
      <c r="C81" s="117" t="s">
        <v>482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80"/>
      <c r="BQ81" s="192"/>
      <c r="BR81" s="192"/>
      <c r="BS81" s="192"/>
      <c r="BT81" s="192"/>
      <c r="BU81" s="192"/>
      <c r="BV81" s="192"/>
      <c r="BW81" s="192"/>
      <c r="BX81" s="192"/>
      <c r="BY81" s="193"/>
      <c r="CA81" s="76"/>
    </row>
    <row r="82" spans="1:79" s="23" customFormat="1">
      <c r="A82" s="24"/>
      <c r="B82" s="24"/>
      <c r="C82" s="24"/>
      <c r="BJ82" s="36"/>
      <c r="BP82" s="77"/>
      <c r="BQ82" s="92"/>
      <c r="BR82" s="77"/>
      <c r="BS82" s="92"/>
      <c r="BT82" s="92"/>
      <c r="BU82" s="92"/>
      <c r="BV82" s="92"/>
      <c r="BW82" s="92"/>
      <c r="BX82" s="92"/>
      <c r="BY82" s="92"/>
      <c r="CA82" s="76"/>
    </row>
    <row r="83" spans="1:79" s="23" customFormat="1">
      <c r="A83" s="24"/>
      <c r="B83" s="24"/>
      <c r="C83" s="24"/>
      <c r="BJ83" s="36"/>
      <c r="BP83" s="92"/>
      <c r="CA83" s="76"/>
    </row>
    <row r="84" spans="1:79" s="23" customFormat="1">
      <c r="A84" s="24"/>
      <c r="B84" s="24"/>
      <c r="C84" s="24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6"/>
    </row>
    <row r="85" spans="1:79" s="23" customFormat="1">
      <c r="A85" s="24"/>
      <c r="B85" s="24"/>
      <c r="C85" s="24"/>
      <c r="BJ85" s="36"/>
      <c r="BP85" s="123"/>
      <c r="BQ85" s="77"/>
      <c r="BR85" s="77"/>
      <c r="BS85" s="77"/>
      <c r="BT85" s="77"/>
      <c r="BU85" s="77"/>
      <c r="BV85" s="77"/>
      <c r="BW85" s="77"/>
      <c r="CA85" s="76"/>
    </row>
    <row r="86" spans="1:79" s="23" customFormat="1">
      <c r="A86" s="24"/>
      <c r="B86" s="24"/>
      <c r="C86" s="24"/>
      <c r="BJ86" s="36"/>
      <c r="BP86" s="123"/>
      <c r="CA86" s="76"/>
    </row>
    <row r="87" spans="1:79" s="23" customFormat="1">
      <c r="A87" s="24"/>
      <c r="B87" s="24"/>
      <c r="C87" s="24"/>
      <c r="BJ87" s="36"/>
      <c r="BP87" s="123"/>
      <c r="CA87" s="76"/>
    </row>
    <row r="88" spans="1:79" s="23" customFormat="1">
      <c r="A88" s="24"/>
      <c r="B88" s="24"/>
      <c r="C88" s="24"/>
      <c r="BJ88" s="36"/>
      <c r="CA88" s="76"/>
    </row>
    <row r="89" spans="1:79" s="23" customFormat="1">
      <c r="A89" s="24"/>
      <c r="B89" s="24"/>
      <c r="C89" s="24"/>
      <c r="BJ89" s="36"/>
      <c r="CA89" s="76"/>
    </row>
    <row r="90" spans="1:79" s="23" customFormat="1">
      <c r="A90" s="24"/>
      <c r="B90" s="24"/>
      <c r="C90" s="24"/>
      <c r="BJ90" s="36"/>
      <c r="CA90" s="76"/>
    </row>
    <row r="91" spans="1:79" s="23" customFormat="1">
      <c r="A91" s="24"/>
      <c r="B91" s="24"/>
      <c r="C91" s="24"/>
      <c r="BJ91" s="36"/>
      <c r="CA91" s="76"/>
    </row>
    <row r="92" spans="1:79" s="23" customFormat="1">
      <c r="A92" s="24"/>
      <c r="B92" s="24"/>
      <c r="C92" s="24"/>
      <c r="BJ92" s="36"/>
      <c r="CA92" s="76"/>
    </row>
    <row r="93" spans="1:79" s="23" customFormat="1">
      <c r="A93" s="24"/>
      <c r="B93" s="24"/>
      <c r="C93" s="24"/>
      <c r="BJ93" s="36"/>
      <c r="CA93" s="76"/>
    </row>
    <row r="94" spans="1:79" s="23" customFormat="1">
      <c r="A94" s="24"/>
      <c r="B94" s="24"/>
      <c r="C94" s="24"/>
      <c r="BJ94" s="36"/>
      <c r="CA94" s="76"/>
    </row>
    <row r="95" spans="1:79" s="23" customFormat="1">
      <c r="A95" s="24"/>
      <c r="B95" s="24"/>
      <c r="C95" s="24"/>
      <c r="BJ95" s="36"/>
      <c r="CA95" s="76"/>
    </row>
    <row r="96" spans="1:79" s="23" customFormat="1">
      <c r="A96" s="24"/>
      <c r="B96" s="24"/>
      <c r="C96" s="24"/>
      <c r="BJ96" s="36"/>
      <c r="CA96" s="76"/>
    </row>
    <row r="97" spans="1:79" s="23" customFormat="1">
      <c r="A97" s="24"/>
      <c r="B97" s="24"/>
      <c r="C97" s="24"/>
      <c r="BJ97" s="36"/>
      <c r="CA97" s="76"/>
    </row>
    <row r="98" spans="1:79" s="23" customFormat="1">
      <c r="A98" s="24"/>
      <c r="B98" s="24"/>
      <c r="C98" s="24"/>
      <c r="BJ98" s="36"/>
      <c r="CA98" s="76"/>
    </row>
    <row r="99" spans="1:79" s="23" customFormat="1">
      <c r="A99" s="24"/>
      <c r="B99" s="24"/>
      <c r="C99" s="24"/>
      <c r="BJ99" s="36"/>
      <c r="CA99" s="76"/>
    </row>
    <row r="100" spans="1:79" s="23" customFormat="1">
      <c r="A100" s="24"/>
      <c r="B100" s="24"/>
      <c r="C100" s="24"/>
      <c r="BJ100" s="36"/>
      <c r="CA100" s="76"/>
    </row>
    <row r="101" spans="1:79" s="23" customFormat="1">
      <c r="A101" s="24"/>
      <c r="B101" s="24"/>
      <c r="C101" s="24"/>
      <c r="BJ101" s="36"/>
      <c r="CA101" s="76"/>
    </row>
    <row r="102" spans="1:79" s="23" customFormat="1">
      <c r="A102" s="24"/>
      <c r="B102" s="24"/>
      <c r="C102" s="24"/>
      <c r="BJ102" s="36"/>
      <c r="CA102" s="76"/>
    </row>
    <row r="103" spans="1:79" s="23" customFormat="1">
      <c r="A103" s="24"/>
      <c r="B103" s="24"/>
      <c r="C103" s="24"/>
      <c r="BJ103" s="36"/>
      <c r="CA103" s="76"/>
    </row>
    <row r="104" spans="1:79" s="23" customFormat="1">
      <c r="A104" s="24"/>
      <c r="B104" s="24"/>
      <c r="C104" s="24"/>
      <c r="BJ104" s="36"/>
      <c r="CA104" s="76"/>
    </row>
    <row r="105" spans="1:79" s="23" customFormat="1">
      <c r="A105" s="24"/>
      <c r="B105" s="24"/>
      <c r="C105" s="24"/>
      <c r="BJ105" s="36"/>
      <c r="CA105" s="76"/>
    </row>
    <row r="106" spans="1:79" s="23" customFormat="1">
      <c r="A106" s="24"/>
      <c r="B106" s="24"/>
      <c r="C106" s="24"/>
      <c r="BJ106" s="36"/>
      <c r="CA106" s="76"/>
    </row>
    <row r="107" spans="1:79" s="23" customFormat="1">
      <c r="A107" s="24"/>
      <c r="B107" s="24"/>
      <c r="C107" s="24"/>
      <c r="BJ107" s="36"/>
      <c r="CA107" s="76"/>
    </row>
    <row r="108" spans="1:79" s="23" customFormat="1">
      <c r="A108" s="24"/>
      <c r="B108" s="24"/>
      <c r="C108" s="24"/>
      <c r="BJ108" s="36"/>
      <c r="CA108" s="76"/>
    </row>
    <row r="109" spans="1:79" s="23" customFormat="1">
      <c r="A109" s="24"/>
      <c r="B109" s="24"/>
      <c r="C109" s="24"/>
      <c r="BJ109" s="36"/>
      <c r="CA109" s="76"/>
    </row>
    <row r="110" spans="1:79" s="23" customFormat="1">
      <c r="A110" s="24"/>
      <c r="B110" s="24"/>
      <c r="C110" s="24"/>
      <c r="BJ110" s="36"/>
      <c r="CA110" s="76"/>
    </row>
    <row r="111" spans="1:79" s="23" customFormat="1">
      <c r="A111" s="24"/>
      <c r="B111" s="24"/>
      <c r="C111" s="24"/>
      <c r="BJ111" s="36"/>
      <c r="CA111" s="76"/>
    </row>
    <row r="112" spans="1:79" s="23" customFormat="1">
      <c r="A112" s="24"/>
      <c r="B112" s="24"/>
      <c r="C112" s="24"/>
      <c r="CA112" s="76"/>
    </row>
    <row r="113" spans="1:79" s="23" customFormat="1">
      <c r="A113" s="24"/>
      <c r="B113" s="24"/>
      <c r="C113" s="24"/>
      <c r="CA113" s="76"/>
    </row>
    <row r="114" spans="1:79" s="23" customFormat="1">
      <c r="A114" s="24"/>
      <c r="B114" s="24"/>
      <c r="C114" s="24"/>
      <c r="CA114" s="76"/>
    </row>
    <row r="115" spans="1:79" s="23" customFormat="1">
      <c r="A115" s="24"/>
      <c r="B115" s="24"/>
      <c r="C115" s="24"/>
      <c r="CA115" s="76"/>
    </row>
    <row r="116" spans="1:79" s="23" customFormat="1">
      <c r="A116" s="24"/>
      <c r="B116" s="24"/>
      <c r="C116" s="24"/>
      <c r="CA116" s="76"/>
    </row>
    <row r="117" spans="1:79" s="23" customFormat="1">
      <c r="A117" s="24"/>
      <c r="B117" s="24"/>
      <c r="C117" s="24"/>
      <c r="CA117" s="76"/>
    </row>
    <row r="118" spans="1:79" s="23" customFormat="1">
      <c r="A118" s="24"/>
      <c r="B118" s="24"/>
      <c r="C118" s="24"/>
      <c r="CA118" s="76"/>
    </row>
    <row r="119" spans="1:79" s="23" customFormat="1">
      <c r="A119" s="24"/>
      <c r="B119" s="24"/>
      <c r="C119" s="24"/>
      <c r="CA119" s="76"/>
    </row>
    <row r="120" spans="1:79" s="23" customFormat="1">
      <c r="A120" s="24"/>
      <c r="B120" s="24"/>
      <c r="C120" s="24"/>
      <c r="CA120" s="76"/>
    </row>
    <row r="121" spans="1:79" s="23" customFormat="1">
      <c r="A121" s="24"/>
      <c r="B121" s="24"/>
      <c r="C121" s="24"/>
      <c r="CA121" s="76"/>
    </row>
    <row r="122" spans="1:79" s="23" customFormat="1">
      <c r="A122" s="24"/>
      <c r="B122" s="24"/>
      <c r="C122" s="24"/>
      <c r="CA122" s="76"/>
    </row>
    <row r="123" spans="1:79" s="23" customFormat="1">
      <c r="A123" s="24"/>
      <c r="B123" s="24"/>
      <c r="C123" s="24"/>
      <c r="CA123" s="76"/>
    </row>
    <row r="124" spans="1:79" s="23" customFormat="1">
      <c r="A124" s="24"/>
      <c r="B124" s="24"/>
      <c r="C124" s="24"/>
      <c r="CA124" s="76"/>
    </row>
    <row r="125" spans="1:79" s="23" customFormat="1">
      <c r="A125" s="24"/>
      <c r="B125" s="24"/>
      <c r="C125" s="24"/>
      <c r="CA125" s="76"/>
    </row>
    <row r="126" spans="1:79" s="23" customFormat="1">
      <c r="A126" s="24"/>
      <c r="B126" s="24"/>
      <c r="C126" s="24"/>
      <c r="CA126" s="76"/>
    </row>
    <row r="127" spans="1:79" s="23" customFormat="1">
      <c r="A127" s="24"/>
      <c r="B127" s="24"/>
      <c r="C127" s="24"/>
      <c r="CA127" s="76"/>
    </row>
    <row r="128" spans="1:79" s="23" customFormat="1">
      <c r="A128" s="24"/>
      <c r="B128" s="24"/>
      <c r="C128" s="24"/>
      <c r="CA128" s="76"/>
    </row>
    <row r="129" spans="1:79" s="23" customFormat="1">
      <c r="A129" s="24"/>
      <c r="B129" s="24"/>
      <c r="C129" s="24"/>
      <c r="CA129" s="76"/>
    </row>
    <row r="130" spans="1:79" s="23" customFormat="1">
      <c r="A130" s="24"/>
      <c r="B130" s="24"/>
      <c r="C130" s="24"/>
      <c r="CA130" s="76"/>
    </row>
    <row r="131" spans="1:79" s="23" customFormat="1">
      <c r="A131" s="24"/>
      <c r="B131" s="24"/>
      <c r="C131" s="24"/>
      <c r="CA131" s="76"/>
    </row>
    <row r="132" spans="1:79" s="23" customFormat="1">
      <c r="A132" s="24"/>
      <c r="B132" s="24"/>
      <c r="C132" s="24"/>
      <c r="CA132" s="76"/>
    </row>
    <row r="133" spans="1:79" s="23" customFormat="1">
      <c r="A133" s="24"/>
      <c r="B133" s="24"/>
      <c r="C133" s="24"/>
      <c r="CA133" s="76"/>
    </row>
    <row r="134" spans="1:79" s="23" customFormat="1">
      <c r="A134" s="24"/>
      <c r="B134" s="24"/>
      <c r="C134" s="24"/>
      <c r="CA134" s="76"/>
    </row>
    <row r="135" spans="1:79" s="23" customFormat="1">
      <c r="A135" s="24"/>
      <c r="B135" s="24"/>
      <c r="C135" s="24"/>
      <c r="CA135" s="76"/>
    </row>
    <row r="136" spans="1:79" s="23" customFormat="1">
      <c r="A136" s="24"/>
      <c r="B136" s="24"/>
      <c r="C136" s="24"/>
      <c r="CA136" s="76"/>
    </row>
    <row r="137" spans="1:79" s="23" customFormat="1">
      <c r="A137" s="24"/>
      <c r="B137" s="24"/>
      <c r="C137" s="24"/>
      <c r="CA137" s="76"/>
    </row>
    <row r="138" spans="1:79" s="23" customFormat="1">
      <c r="A138" s="24"/>
      <c r="B138" s="24"/>
      <c r="C138" s="24"/>
      <c r="CA138" s="76"/>
    </row>
    <row r="139" spans="1:79" s="23" customFormat="1">
      <c r="A139" s="24"/>
      <c r="B139" s="24"/>
      <c r="C139" s="24"/>
      <c r="CA139" s="76"/>
    </row>
    <row r="140" spans="1:79" s="23" customFormat="1">
      <c r="A140" s="24"/>
      <c r="B140" s="24"/>
      <c r="C140" s="24"/>
      <c r="CA140" s="76"/>
    </row>
    <row r="141" spans="1:79" s="23" customFormat="1">
      <c r="A141" s="24"/>
      <c r="B141" s="24"/>
      <c r="C141" s="24"/>
      <c r="CA141" s="76"/>
    </row>
    <row r="142" spans="1:79" s="23" customFormat="1">
      <c r="A142" s="24"/>
      <c r="B142" s="24"/>
      <c r="C142" s="24"/>
      <c r="CA142" s="76"/>
    </row>
    <row r="143" spans="1:79" s="23" customFormat="1">
      <c r="A143" s="24"/>
      <c r="B143" s="24"/>
      <c r="C143" s="24"/>
      <c r="CA143" s="76"/>
    </row>
    <row r="144" spans="1:79" s="23" customFormat="1">
      <c r="A144" s="24"/>
      <c r="B144" s="24"/>
      <c r="C144" s="24"/>
      <c r="CA144" s="76"/>
    </row>
    <row r="145" spans="1:79" s="23" customFormat="1">
      <c r="A145" s="24"/>
      <c r="B145" s="24"/>
      <c r="C145" s="24"/>
      <c r="CA145" s="76"/>
    </row>
    <row r="146" spans="1:79" s="23" customFormat="1">
      <c r="A146" s="24"/>
      <c r="B146" s="24"/>
      <c r="C146" s="24"/>
      <c r="CA146" s="76"/>
    </row>
    <row r="147" spans="1:79" s="23" customFormat="1">
      <c r="A147" s="24"/>
      <c r="B147" s="24"/>
      <c r="C147" s="24"/>
      <c r="CA147" s="76"/>
    </row>
    <row r="148" spans="1:79" s="23" customFormat="1">
      <c r="A148" s="24"/>
      <c r="B148" s="24"/>
      <c r="C148" s="24"/>
      <c r="CA148" s="76"/>
    </row>
    <row r="149" spans="1:79" s="23" customFormat="1">
      <c r="A149" s="24"/>
      <c r="B149" s="24"/>
      <c r="C149" s="24"/>
      <c r="CA149" s="76"/>
    </row>
    <row r="150" spans="1:79" s="23" customFormat="1">
      <c r="A150" s="24"/>
      <c r="B150" s="24"/>
      <c r="C150" s="24"/>
      <c r="CA150" s="76"/>
    </row>
    <row r="151" spans="1:79" s="23" customFormat="1">
      <c r="A151" s="24"/>
      <c r="B151" s="24"/>
      <c r="C151" s="24"/>
      <c r="CA151" s="76"/>
    </row>
    <row r="152" spans="1:79" s="23" customFormat="1">
      <c r="A152" s="24"/>
      <c r="B152" s="24"/>
      <c r="C152" s="24"/>
      <c r="CA152" s="76"/>
    </row>
    <row r="153" spans="1:79" s="23" customFormat="1">
      <c r="A153" s="24"/>
      <c r="B153" s="24"/>
      <c r="C153" s="24"/>
      <c r="CA153" s="76"/>
    </row>
    <row r="154" spans="1:79" s="23" customFormat="1">
      <c r="A154" s="24"/>
      <c r="B154" s="24"/>
      <c r="C154" s="24"/>
      <c r="CA154" s="76"/>
    </row>
    <row r="155" spans="1:79" s="23" customFormat="1">
      <c r="A155" s="24"/>
      <c r="B155" s="24"/>
      <c r="C155" s="24"/>
      <c r="CA155" s="76"/>
    </row>
    <row r="156" spans="1:79" s="23" customFormat="1">
      <c r="A156" s="24"/>
      <c r="B156" s="24"/>
      <c r="C156" s="24"/>
      <c r="CA156" s="76"/>
    </row>
    <row r="157" spans="1:79" s="23" customFormat="1">
      <c r="A157" s="24"/>
      <c r="B157" s="24"/>
      <c r="C157" s="24"/>
      <c r="CA157" s="76"/>
    </row>
    <row r="158" spans="1:79" s="23" customFormat="1">
      <c r="A158" s="24"/>
      <c r="B158" s="24"/>
      <c r="C158" s="24"/>
      <c r="CA158" s="76"/>
    </row>
    <row r="159" spans="1:79" s="23" customFormat="1">
      <c r="A159" s="24"/>
      <c r="B159" s="24"/>
      <c r="C159" s="24"/>
      <c r="CA159" s="76"/>
    </row>
    <row r="160" spans="1:79" s="23" customFormat="1">
      <c r="A160" s="24"/>
      <c r="B160" s="24"/>
      <c r="C160" s="24"/>
      <c r="CA160" s="76"/>
    </row>
    <row r="161" spans="1:79" s="23" customFormat="1">
      <c r="A161" s="24"/>
      <c r="B161" s="24"/>
      <c r="C161" s="24"/>
      <c r="CA161" s="76"/>
    </row>
    <row r="162" spans="1:79" s="23" customFormat="1">
      <c r="A162" s="24"/>
      <c r="B162" s="24"/>
      <c r="C162" s="24"/>
      <c r="CA162" s="76"/>
    </row>
    <row r="163" spans="1:79" s="23" customFormat="1">
      <c r="A163" s="24"/>
      <c r="B163" s="24"/>
      <c r="C163" s="24"/>
      <c r="CA163" s="76"/>
    </row>
    <row r="164" spans="1:79" s="23" customFormat="1">
      <c r="A164" s="24"/>
      <c r="B164" s="24"/>
      <c r="C164" s="24"/>
      <c r="CA164" s="76"/>
    </row>
    <row r="165" spans="1:79" s="23" customFormat="1">
      <c r="A165" s="24"/>
      <c r="B165" s="24"/>
      <c r="C165" s="24"/>
      <c r="CA165" s="76"/>
    </row>
    <row r="166" spans="1:79" s="23" customFormat="1">
      <c r="A166" s="24"/>
      <c r="B166" s="24"/>
      <c r="C166" s="24"/>
      <c r="CA166" s="76"/>
    </row>
    <row r="167" spans="1:79" s="23" customFormat="1">
      <c r="A167" s="24"/>
      <c r="B167" s="24"/>
      <c r="C167" s="24"/>
      <c r="CA167" s="76"/>
    </row>
    <row r="168" spans="1:79" s="23" customFormat="1">
      <c r="A168" s="24"/>
      <c r="B168" s="24"/>
      <c r="C168" s="24"/>
      <c r="CA168" s="76"/>
    </row>
    <row r="169" spans="1:79" s="23" customFormat="1">
      <c r="A169" s="24"/>
      <c r="B169" s="24"/>
      <c r="C169" s="24"/>
      <c r="CA169" s="76"/>
    </row>
    <row r="170" spans="1:79" s="23" customFormat="1">
      <c r="A170" s="24"/>
      <c r="B170" s="24"/>
      <c r="C170" s="24"/>
      <c r="CA170" s="76"/>
    </row>
    <row r="171" spans="1:79" s="23" customFormat="1">
      <c r="A171" s="24"/>
      <c r="B171" s="24"/>
      <c r="C171" s="24"/>
      <c r="CA171" s="76"/>
    </row>
    <row r="172" spans="1:79" s="23" customFormat="1">
      <c r="A172" s="24"/>
      <c r="B172" s="24"/>
      <c r="C172" s="24"/>
      <c r="CA172" s="76"/>
    </row>
    <row r="173" spans="1:79" s="23" customFormat="1">
      <c r="A173" s="24"/>
      <c r="B173" s="24"/>
      <c r="C173" s="24"/>
      <c r="CA173" s="76"/>
    </row>
    <row r="174" spans="1:79" s="23" customFormat="1">
      <c r="A174" s="24"/>
      <c r="B174" s="24"/>
      <c r="C174" s="24"/>
      <c r="CA174" s="76"/>
    </row>
    <row r="175" spans="1:79" s="23" customFormat="1">
      <c r="A175" s="24"/>
      <c r="B175" s="24"/>
      <c r="C175" s="24"/>
      <c r="CA175" s="76"/>
    </row>
    <row r="176" spans="1:79" s="23" customFormat="1">
      <c r="A176" s="24"/>
      <c r="B176" s="24"/>
      <c r="C176" s="24"/>
      <c r="CA176" s="76"/>
    </row>
    <row r="177" spans="1:79" s="23" customFormat="1">
      <c r="A177" s="24"/>
      <c r="B177" s="24"/>
      <c r="C177" s="24"/>
      <c r="CA177" s="76"/>
    </row>
    <row r="178" spans="1:79" s="23" customFormat="1">
      <c r="A178" s="24"/>
      <c r="B178" s="24"/>
      <c r="C178" s="24"/>
      <c r="CA178" s="76"/>
    </row>
    <row r="179" spans="1:79" s="23" customFormat="1">
      <c r="A179" s="24"/>
      <c r="B179" s="24"/>
      <c r="C179" s="24"/>
      <c r="CA179" s="76"/>
    </row>
    <row r="180" spans="1:79" s="23" customFormat="1">
      <c r="A180" s="24"/>
      <c r="B180" s="24"/>
      <c r="C180" s="24"/>
      <c r="CA180" s="76"/>
    </row>
    <row r="181" spans="1:79" s="23" customFormat="1">
      <c r="A181" s="24"/>
      <c r="B181" s="24"/>
      <c r="C181" s="24"/>
      <c r="CA181" s="76"/>
    </row>
    <row r="182" spans="1:79" s="23" customFormat="1">
      <c r="A182" s="24"/>
      <c r="B182" s="24"/>
      <c r="C182" s="24"/>
      <c r="CA182" s="76"/>
    </row>
    <row r="183" spans="1:79" s="23" customFormat="1">
      <c r="A183" s="24"/>
      <c r="B183" s="24"/>
      <c r="C183" s="24"/>
      <c r="CA183" s="76"/>
    </row>
    <row r="184" spans="1:79" s="23" customFormat="1">
      <c r="A184" s="24"/>
      <c r="B184" s="24"/>
      <c r="C184" s="24"/>
      <c r="CA184" s="76"/>
    </row>
    <row r="185" spans="1:79" s="23" customFormat="1">
      <c r="A185" s="24"/>
      <c r="B185" s="24"/>
      <c r="C185" s="24"/>
      <c r="CA185" s="76"/>
    </row>
    <row r="186" spans="1:79" s="23" customFormat="1">
      <c r="A186" s="24"/>
      <c r="B186" s="24"/>
      <c r="C186" s="24"/>
      <c r="CA186" s="76"/>
    </row>
    <row r="187" spans="1:79" s="23" customFormat="1">
      <c r="A187" s="24"/>
      <c r="B187" s="24"/>
      <c r="C187" s="24"/>
      <c r="CA187" s="76"/>
    </row>
    <row r="188" spans="1:79" s="23" customFormat="1">
      <c r="A188" s="24"/>
      <c r="B188" s="24"/>
      <c r="C188" s="24"/>
      <c r="CA188" s="76"/>
    </row>
    <row r="189" spans="1:79" s="23" customFormat="1">
      <c r="A189" s="24"/>
      <c r="B189" s="24"/>
      <c r="C189" s="24"/>
      <c r="CA189" s="76"/>
    </row>
    <row r="190" spans="1:79" s="23" customFormat="1">
      <c r="A190" s="24"/>
      <c r="B190" s="24"/>
      <c r="C190" s="24"/>
      <c r="CA190" s="76"/>
    </row>
    <row r="191" spans="1:79" s="23" customFormat="1">
      <c r="A191" s="24"/>
      <c r="B191" s="24"/>
      <c r="C191" s="24"/>
      <c r="CA191" s="76"/>
    </row>
    <row r="192" spans="1:79" s="23" customFormat="1">
      <c r="A192" s="24"/>
      <c r="B192" s="24"/>
      <c r="C192" s="24"/>
      <c r="CA192" s="76"/>
    </row>
    <row r="193" spans="1:79" s="23" customFormat="1">
      <c r="A193" s="24"/>
      <c r="B193" s="24"/>
      <c r="C193" s="24"/>
      <c r="CA193" s="76"/>
    </row>
  </sheetData>
  <sheetProtection selectLockedCells="1" selectUnlockedCells="1"/>
  <mergeCells count="10">
    <mergeCell ref="BD5:BM5"/>
    <mergeCell ref="BQ5:BY5"/>
    <mergeCell ref="A6:B9"/>
    <mergeCell ref="BQ76:BY81"/>
    <mergeCell ref="A2:B2"/>
    <mergeCell ref="A4:B4"/>
    <mergeCell ref="D5:N5"/>
    <mergeCell ref="O5:Y5"/>
    <mergeCell ref="Z5:AJ5"/>
    <mergeCell ref="AK5:AU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Kapaku-Cover</vt:lpstr>
      <vt:lpstr>Permbajtja-Content</vt:lpstr>
      <vt:lpstr>sup23pp</vt:lpstr>
      <vt:lpstr>use23pp</vt:lpstr>
      <vt:lpstr>sup23cp</vt:lpstr>
      <vt:lpstr>use23cp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2025-06-26T09:36:25Z</dcterms:modified>
</cp:coreProperties>
</file>