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partaku\Desktop\"/>
    </mc:Choice>
  </mc:AlternateContent>
  <xr:revisionPtr revIDLastSave="0" documentId="13_ncr:1_{F9DC5C8D-52B7-4498-92D0-29C7A883DE3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apaku" sheetId="29" r:id="rId1"/>
    <sheet name="Permbajtja" sheetId="24" r:id="rId2"/>
    <sheet name="gni" sheetId="28" r:id="rId3"/>
    <sheet name="Tab_1" sheetId="11" r:id="rId4"/>
    <sheet name="Tab_2" sheetId="12" r:id="rId5"/>
    <sheet name="Tab_3" sheetId="4" r:id="rId6"/>
    <sheet name="Tab_4" sheetId="5" r:id="rId7"/>
    <sheet name="Tab_5" sheetId="6" r:id="rId8"/>
    <sheet name="Tab_6" sheetId="9" r:id="rId9"/>
    <sheet name="Tab_8" sheetId="13" r:id="rId10"/>
    <sheet name="Tab_9" sheetId="14" r:id="rId11"/>
    <sheet name="Tab_11" sheetId="15" r:id="rId12"/>
    <sheet name="Tab_10" sheetId="16" r:id="rId13"/>
    <sheet name="Tab_13" sheetId="18" r:id="rId14"/>
    <sheet name="Tab_14" sheetId="19" r:id="rId15"/>
    <sheet name="Tab_15" sheetId="23" r:id="rId16"/>
    <sheet name="Tab_16" sheetId="21" r:id="rId17"/>
    <sheet name="Tab_17" sheetId="22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4" hidden="1">Tab_2!$A$1:$AF$24</definedName>
    <definedName name="a" localSheetId="2">#REF!</definedName>
    <definedName name="a">#REF!</definedName>
    <definedName name="ad" localSheetId="2">#REF!</definedName>
    <definedName name="ad">#REF!</definedName>
    <definedName name="Admin2">OFFSET('[1]Mes Admin'!$Y$4,'[1]Mes Admin'!$X$1,0,1,5)</definedName>
    <definedName name="Arsim2">OFFSET('[1]Mes Arsimi'!$U$3,'[1]Mes Arsimi'!$X$1,0,1,5)</definedName>
    <definedName name="datab" localSheetId="2">#REF!</definedName>
    <definedName name="datab" localSheetId="0">#REF!</definedName>
    <definedName name="datab">#REF!</definedName>
    <definedName name="_xlnm.Database" localSheetId="2">#REF!</definedName>
    <definedName name="_xlnm.Database">#REF!</definedName>
    <definedName name="Database_MI" localSheetId="2">#REF!</definedName>
    <definedName name="Database_MI">#REF!</definedName>
    <definedName name="DATES" localSheetId="2">#REF!</definedName>
    <definedName name="DATES">#REF!</definedName>
    <definedName name="dfd" localSheetId="2">#REF!</definedName>
    <definedName name="dfd">#REF!</definedName>
    <definedName name="DL">[2]Temp!$AF$3:$AK$42</definedName>
    <definedName name="DU">[2]Temp!$AM$3:$AR$42</definedName>
    <definedName name="Edu">OFFSET('[3]Nr Education'!$Z$2,'[3]Nr Education'!$X$1,0,1,8)</definedName>
    <definedName name="gbierjola">#REF!</definedName>
    <definedName name="Health">OFFSET('[3]Nr Health'!$X$3,'[3]Nr Health'!$V$1,0,1,8)</definedName>
    <definedName name="Health2">OFFSET('[1]Mes Shend'!$X$2,'[1]Mes Shend'!$X$1,0,1,5)</definedName>
    <definedName name="keyflag">[2]Input!$P$1</definedName>
    <definedName name="Lidh">OFFSET([3]Other!$X$2,[3]Other!$V$1,0,1,8)</definedName>
    <definedName name="NAMES" localSheetId="2">#REF!</definedName>
    <definedName name="NAMES">#REF!</definedName>
    <definedName name="other2">OFFSET('[1]Other 92'!$V$2,'[1]Other 92'!$X$1,0,1,5)</definedName>
    <definedName name="_xlnm.Print_Area" localSheetId="0">Kapaku!$A$1:$J$47</definedName>
    <definedName name="Prov">OFFSET([3]Admin!$Y$2,[3]Admin!$X$1,0,1,8)</definedName>
    <definedName name="Range_DownloadAnnual">[4]Control!$C$4</definedName>
    <definedName name="Range_DownloadMonth">[4]Control!$C$2</definedName>
    <definedName name="Range_DownloadQuarter">[4]Control!$C$3</definedName>
    <definedName name="renta05" localSheetId="2">'[5]ConstantePisani(25)'!$G$50</definedName>
    <definedName name="renta05">'[5]ConstantePisani(25)'!$G$50</definedName>
    <definedName name="scrForecast">[2]Forecast!$A$1:$L$65536</definedName>
    <definedName name="scrInput">[2]Input!$A$1:$K$65536</definedName>
    <definedName name="scrOutput">[2]Output!$A$1:$U$40</definedName>
    <definedName name="sdfb" localSheetId="0">#REF!</definedName>
    <definedName name="sdfb">#REF!</definedName>
    <definedName name="Shih">OFFSET([6]FromMoF!$A$61,[6]FromMoF!$D$78,1,1,8)</definedName>
    <definedName name="SubPermbledhese" localSheetId="2">#REF!</definedName>
    <definedName name="SubPermbledhese" localSheetId="0">#REF!</definedName>
    <definedName name="SubPermbledhese">#REF!</definedName>
    <definedName name="Taxes_constp_2010" localSheetId="2">#REF!</definedName>
    <definedName name="Taxes_constp_2010">#REF!</definedName>
    <definedName name="x">[2]Temp!$L$4:$L$23</definedName>
    <definedName name="y">[2]Temp!$D$4:$D$23</definedName>
  </definedNames>
  <calcPr calcId="191029"/>
</workbook>
</file>

<file path=xl/calcChain.xml><?xml version="1.0" encoding="utf-8"?>
<calcChain xmlns="http://schemas.openxmlformats.org/spreadsheetml/2006/main">
  <c r="B23" i="29" l="1"/>
  <c r="C18" i="29" l="1"/>
  <c r="D4" i="29" l="1"/>
  <c r="B8" i="24" l="1"/>
  <c r="B16" i="24"/>
  <c r="B15" i="24"/>
  <c r="B10" i="24"/>
  <c r="B20" i="24"/>
  <c r="B19" i="24"/>
  <c r="B9" i="24"/>
  <c r="A4" i="24"/>
  <c r="B23" i="24"/>
  <c r="B22" i="24"/>
  <c r="B21" i="24"/>
  <c r="B18" i="24"/>
  <c r="B17" i="24"/>
  <c r="B14" i="24"/>
  <c r="B13" i="24"/>
  <c r="B12" i="24"/>
  <c r="B11" i="24"/>
</calcChain>
</file>

<file path=xl/sharedStrings.xml><?xml version="1.0" encoding="utf-8"?>
<sst xmlns="http://schemas.openxmlformats.org/spreadsheetml/2006/main" count="845" uniqueCount="222">
  <si>
    <t>PRODHIMI I BRËNDSHËM BRUTO SIPAS METODËS SË SHPENZIMEVE</t>
  </si>
  <si>
    <t>GROSS DOMESTIC PRODUCT BY EXPENDITURE APPROACH</t>
  </si>
  <si>
    <t>Nr.</t>
  </si>
  <si>
    <t>Emërtimi</t>
  </si>
  <si>
    <t>Viti / Year</t>
  </si>
  <si>
    <t>Description</t>
  </si>
  <si>
    <t>Metoda e Shpenzimeve</t>
  </si>
  <si>
    <t>Expenditure Aproach</t>
  </si>
  <si>
    <t>Konsumi Final     (a+b+c)</t>
  </si>
  <si>
    <t>Final Consumption     (a+b+c)</t>
  </si>
  <si>
    <t>a</t>
  </si>
  <si>
    <t>b</t>
  </si>
  <si>
    <t>c</t>
  </si>
  <si>
    <t>Formimi Bruto i Kapitalit Fiks</t>
  </si>
  <si>
    <t>Gross Fixed Capital Formation</t>
  </si>
  <si>
    <t>Domestic Absorption (1+2)</t>
  </si>
  <si>
    <t>PRODHIM I BRËNDSHËM BRUTO (3+4+5)</t>
  </si>
  <si>
    <t>GROSS DOMESTIC PRODUCT (3+4+5)</t>
  </si>
  <si>
    <t>No.</t>
  </si>
  <si>
    <t>ANNUAL GROWTH OF EXPENDITURE AT CURRENT PRICES</t>
  </si>
  <si>
    <t>STRUKTURA E PRODHIMIT TË BRËNDSHËM BRUTO ME METODËN E SHPENZIMEVE</t>
  </si>
  <si>
    <t>STRUCTURE OF GROSS DOMESTIC PRODUCTION BY EXPENDITURE APPROACH</t>
  </si>
  <si>
    <t>( në % / in % )</t>
  </si>
  <si>
    <t>CONTRIBUTION OF DEMAND COMPONENTS TO REAL GDP GROWTH</t>
  </si>
  <si>
    <t>Kërkesa e brendshme (1+2)</t>
  </si>
  <si>
    <t xml:space="preserve">Change in inventories </t>
  </si>
  <si>
    <t>RRITJA VJETORE E SHPENZIMEVE ME ÇMIME KORRENTE</t>
  </si>
  <si>
    <t>në % /  in %</t>
  </si>
  <si>
    <t>i</t>
  </si>
  <si>
    <t>ii</t>
  </si>
  <si>
    <t xml:space="preserve">          Konsumi Final i Popullatës</t>
  </si>
  <si>
    <t xml:space="preserve">          Konsumi Final i Administratës Publike</t>
  </si>
  <si>
    <t xml:space="preserve">               Konsumi Individual</t>
  </si>
  <si>
    <t xml:space="preserve">               Konsumi Kolektiv</t>
  </si>
  <si>
    <t xml:space="preserve">          Konsumi i Institucioneve Jo-fitimprurëse</t>
  </si>
  <si>
    <t xml:space="preserve">          Eksportet e mallrave e shërbimeve (fob)</t>
  </si>
  <si>
    <t xml:space="preserve">               Eksportet e mallrave</t>
  </si>
  <si>
    <t xml:space="preserve">               Eksportet e shërbimeve</t>
  </si>
  <si>
    <t xml:space="preserve">          Importet e mallrave e shërbimeve (fob)</t>
  </si>
  <si>
    <t xml:space="preserve">               Importet e mallrave</t>
  </si>
  <si>
    <t xml:space="preserve">               Importet e shërbimeve</t>
  </si>
  <si>
    <t xml:space="preserve">          Final Consumption of the Households</t>
  </si>
  <si>
    <t xml:space="preserve">          Final Consumption of General Government</t>
  </si>
  <si>
    <t xml:space="preserve">               Individual consumption</t>
  </si>
  <si>
    <t xml:space="preserve">               Colective consumption</t>
  </si>
  <si>
    <t xml:space="preserve">          Consumption of NPISHs</t>
  </si>
  <si>
    <t xml:space="preserve">          Exports of goods and services (f.o.b)</t>
  </si>
  <si>
    <t xml:space="preserve">               Exports of goods</t>
  </si>
  <si>
    <t xml:space="preserve">               Exports of services</t>
  </si>
  <si>
    <t xml:space="preserve">          Imports of goods and services (f.o.b)</t>
  </si>
  <si>
    <t xml:space="preserve">               Imports of goods </t>
  </si>
  <si>
    <t xml:space="preserve">               Imports of services </t>
  </si>
  <si>
    <t xml:space="preserve">Kërkesa e brendshme </t>
  </si>
  <si>
    <t xml:space="preserve">Konsumi Final     </t>
  </si>
  <si>
    <t xml:space="preserve">Domestic Absorption </t>
  </si>
  <si>
    <t xml:space="preserve">          Exports of goods and services </t>
  </si>
  <si>
    <t xml:space="preserve">          Imports of goods and services </t>
  </si>
  <si>
    <t xml:space="preserve">          Eksportet e mallrave e shërbimeve </t>
  </si>
  <si>
    <t xml:space="preserve">          Importet e mallrave e shërbimeve </t>
  </si>
  <si>
    <t xml:space="preserve">Final Consumption    </t>
  </si>
  <si>
    <t xml:space="preserve">Net export </t>
  </si>
  <si>
    <t>në milion / in million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</si>
  <si>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</si>
  <si>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</si>
  <si>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</si>
  <si>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</si>
  <si>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</si>
  <si>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</si>
  <si>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</si>
  <si>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</si>
  <si>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</si>
  <si>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</si>
  <si>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</si>
  <si>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</si>
  <si>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STRUKTURA E SHPENZIMEVE PËR KONSUM FINAL TË FAMILJEVE</t>
  </si>
  <si>
    <t xml:space="preserve">THE STRUCTURE OF HOUSEHOLD FINAL CONSUMPTION EXPENDITURE </t>
  </si>
  <si>
    <t>Ushqime dhe pije jo alkolike</t>
  </si>
  <si>
    <t>Pije alkolike dhe duhan</t>
  </si>
  <si>
    <t>Veshje dhe kepucë</t>
  </si>
  <si>
    <t>Qera,ujë lënde djegëse dhe energji</t>
  </si>
  <si>
    <t>Mobilim,pajisje shtëpie dhe mirëmbajtje e shtëpisë</t>
  </si>
  <si>
    <t>Shëndeti</t>
  </si>
  <si>
    <t>Transport</t>
  </si>
  <si>
    <t>Komunikimi</t>
  </si>
  <si>
    <t>Argëtim dhe kulturë</t>
  </si>
  <si>
    <t>Shërbimi arsimor</t>
  </si>
  <si>
    <t>Hotele, kafene dhe restorant.</t>
  </si>
  <si>
    <t>Mallra dhe shërbime të ndryshme</t>
  </si>
  <si>
    <t>MAIN GROUPS BY COICOP</t>
  </si>
  <si>
    <t xml:space="preserve">GRUPET KRYESORE SIPAS COICOP </t>
  </si>
  <si>
    <t>Gjithsej</t>
  </si>
  <si>
    <t>Total</t>
  </si>
  <si>
    <t>Food and non-alcoholic beverages</t>
  </si>
  <si>
    <t>Alcoholic beverages, tobaco and narcotics</t>
  </si>
  <si>
    <t>Clothing and footwear</t>
  </si>
  <si>
    <t>Housing, water, electricity, gas and other fuels</t>
  </si>
  <si>
    <t>Furnishing, households equipment and routine maintenance of the house</t>
  </si>
  <si>
    <t>Health</t>
  </si>
  <si>
    <t>Comunications</t>
  </si>
  <si>
    <t>Recreation and culture</t>
  </si>
  <si>
    <t>Education</t>
  </si>
  <si>
    <t>Restaurants and hotels</t>
  </si>
  <si>
    <t>Miscellaneous goods and services</t>
  </si>
  <si>
    <t>FORMIMI BRUTO I KAPITALIT FIKS</t>
  </si>
  <si>
    <t>GROSS FIXED CAPITAL FORMATION</t>
  </si>
  <si>
    <t>RRITJA VJETORE E FORMIMIT BRUTO TE KAPITALIT FIKS ME ÇMIME KORRENTE</t>
  </si>
  <si>
    <t>ANNUAL GROWTH OF GROSS FIXED CAPITAL FORMATION AT CURRENT PRICES</t>
  </si>
  <si>
    <t>STRUKTURA E FORMIMIT BRUTO TE KAPITALIT FIKS</t>
  </si>
  <si>
    <t>STRUCTURE OF GROSS FIXED CAPITAL FORMATION</t>
  </si>
  <si>
    <t xml:space="preserve">Ndryshimet e gjendjeve </t>
  </si>
  <si>
    <t>Tab_11</t>
  </si>
  <si>
    <t>Tab_13</t>
  </si>
  <si>
    <t>Tab_14</t>
  </si>
  <si>
    <t>Tab_15</t>
  </si>
  <si>
    <t>Tab_17</t>
  </si>
  <si>
    <t>KONTRIBUTI I KOMPONENTËVE TË KËRKESËS NË RRITJEN REALE TË PBB-së</t>
  </si>
  <si>
    <t>gbi_</t>
  </si>
  <si>
    <t>Eksporti neto^  (a-b)</t>
  </si>
  <si>
    <t>Net export^  (a-b)</t>
  </si>
  <si>
    <t xml:space="preserve">Eksporti neto^  </t>
  </si>
  <si>
    <t xml:space="preserve">Net export^  </t>
  </si>
  <si>
    <t>Eksporti neto^</t>
  </si>
  <si>
    <t xml:space="preserve">Net export^ </t>
  </si>
  <si>
    <t xml:space="preserve">Eksporti neto^ </t>
  </si>
  <si>
    <t>Kërkesa e brendshme</t>
  </si>
  <si>
    <t>Tab_1</t>
  </si>
  <si>
    <t>Tab_2</t>
  </si>
  <si>
    <t>Tab_3</t>
  </si>
  <si>
    <t>Tab_4</t>
  </si>
  <si>
    <t>Tab_5</t>
  </si>
  <si>
    <t>Tab_6</t>
  </si>
  <si>
    <t>Tab_8</t>
  </si>
  <si>
    <t>Tab_9</t>
  </si>
  <si>
    <t>Tab_10</t>
  </si>
  <si>
    <t>Tab_16</t>
  </si>
  <si>
    <t>SHPENZIMET PËR KONSUM FINAL TË FAMILJEVE , SIPAS NOMENKLATURËS COICOP</t>
  </si>
  <si>
    <t>SHPENZIMET PËR KONSUM FINAL TË FAMILJEVE, SIPAS NOMENKLATURËS COICOP</t>
  </si>
  <si>
    <t>HOUSEHOLD FINAL CONSUMPTION EXPENDITURE , BY COICOP NOMENCLATURE</t>
  </si>
  <si>
    <t>`</t>
  </si>
  <si>
    <t xml:space="preserve"> Në milion ALL - In million ALL</t>
  </si>
  <si>
    <t>RRITJA VJETORE E SHPENZIMEVE ME ÇMIMET E VITIT TE MEPARSHEM</t>
  </si>
  <si>
    <t>RRITJA VJETORE E SHPENZIMEVE PËR KONSUM FINAL TË FAMILJEVE ME ÇMIMET E VITIT TE MEPARSHEM</t>
  </si>
  <si>
    <t>RRITJA VJETORE E FORMIMIT BRUTO TE KAPITALIT FIKS ME ÇMIMET E VITIT TE MEPARSHEM</t>
  </si>
  <si>
    <t>ANNUAL GROWTH RATE OF HOUSEHOLD FINAL CONSUMPTION EXPENDITURE AT PREVIOUS YEAR PRICES</t>
  </si>
  <si>
    <t>ANNUAL GROWTH OF EXPENDITURE AT PREVIOUS YEAR PRICES</t>
  </si>
  <si>
    <t>ANNUAL GROWTH OF GROSS FIXED CAPITAL FORMATION AT PREVIOUS YEAR PRICES</t>
  </si>
  <si>
    <t>Produkti Brendshëm Bruto</t>
  </si>
  <si>
    <r>
      <t>Pagat e të punësuarve, neto</t>
    </r>
    <r>
      <rPr>
        <sz val="9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1</t>
    </r>
  </si>
  <si>
    <r>
      <t xml:space="preserve">Të Ardhura nga prona, neto </t>
    </r>
    <r>
      <rPr>
        <b/>
        <vertAlign val="superscript"/>
        <sz val="9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1</t>
    </r>
  </si>
  <si>
    <t>Të Ardhurat Kombëtare Bruto</t>
  </si>
  <si>
    <t>nga Bota e Jashtme</t>
  </si>
  <si>
    <t>në Botën e Jashtme</t>
  </si>
  <si>
    <t>Year</t>
  </si>
  <si>
    <t>Gross domestic product</t>
  </si>
  <si>
    <t>Compensation of employees, net</t>
  </si>
  <si>
    <t>Property income, net</t>
  </si>
  <si>
    <t>GROSS NATIONAL INCOME</t>
  </si>
  <si>
    <t>from the rest of the world</t>
  </si>
  <si>
    <t>to the rest of the world</t>
  </si>
  <si>
    <t>2 = 3 - 4</t>
  </si>
  <si>
    <t>5 = 6 - 7</t>
  </si>
  <si>
    <t>8 = 1+2+5</t>
  </si>
  <si>
    <t>KALIMI NGA PBB NË TË ARDHURAT KOMBËTARE BRUTO</t>
  </si>
  <si>
    <t>TRANSITION FROM GROSS DOMESTIC PRODUCT TO GROSS NATIONAL INCOME</t>
  </si>
  <si>
    <t xml:space="preserve"> Në milion lekë - In million leks</t>
  </si>
  <si>
    <t>Individual Consumption Expenditure</t>
  </si>
  <si>
    <t>AN.1 Produced non-financial assets</t>
  </si>
  <si>
    <t xml:space="preserve"> AN.11 Fixed assets by type of asset </t>
  </si>
  <si>
    <t xml:space="preserve">      AN.111 Dwellings</t>
  </si>
  <si>
    <t xml:space="preserve">     AN.112 Other buildings and structures </t>
  </si>
  <si>
    <t xml:space="preserve">        AN.1121 Buildings other than dwellings </t>
  </si>
  <si>
    <t xml:space="preserve">       AN.1122 Other structures</t>
  </si>
  <si>
    <t xml:space="preserve">       AN.1123 Land improvements</t>
  </si>
  <si>
    <t xml:space="preserve">    AN.113 Machinery and equipment </t>
  </si>
  <si>
    <t xml:space="preserve">     AN.1131 Transport equipment </t>
  </si>
  <si>
    <t xml:space="preserve">     AN.1132 ICT equipment </t>
  </si>
  <si>
    <t xml:space="preserve">     AN.1139 Other machinery and equipment </t>
  </si>
  <si>
    <t xml:space="preserve">   AN.115 Cultivated biological resources </t>
  </si>
  <si>
    <t xml:space="preserve">    AN.1151 Animal resources yielding repeat products </t>
  </si>
  <si>
    <t xml:space="preserve">    AN.1152 Tree, crop and plant resources yielding repeat products</t>
  </si>
  <si>
    <t xml:space="preserve">    AN.1172 Mineral exploration and evaluation </t>
  </si>
  <si>
    <t xml:space="preserve">   AN.1173 Computer software and databases </t>
  </si>
  <si>
    <t>    AN.111 Banesat</t>
  </si>
  <si>
    <t>    AN.112 Ndërtesa dhe struktura të tjera</t>
  </si>
  <si>
    <t>    AN.113 Makineri dhe pajisje</t>
  </si>
  <si>
    <t>AN.1 Pasuritë jo-financiare të prodhuara</t>
  </si>
  <si>
    <t>AN.11 Pasuritë fikse sipas llojit të asetit</t>
  </si>
  <si>
    <t>       AN.1122 Struktura të tjera</t>
  </si>
  <si>
    <t>       AN.1123 Përmirësimet e tokës</t>
  </si>
  <si>
    <t>       AN.1131 Pajisje transporti</t>
  </si>
  <si>
    <t>       AN.1132 Pajisje ICT</t>
  </si>
  <si>
    <t>       AN.1139 Makineri dhe pajisje të tjera</t>
  </si>
  <si>
    <t>    AN.115 Burime biologjike të kultivuara</t>
  </si>
  <si>
    <t>       AN.1151 Blektoria</t>
  </si>
  <si>
    <t xml:space="preserve">       AN.1153 Pyjet </t>
  </si>
  <si>
    <t>    AN.117 Produktet e pronësisë intelektuale</t>
  </si>
  <si>
    <t>       AN.1172 Kërkimet minerare</t>
  </si>
  <si>
    <t>       AN.1173 Programe kompjuterike dhe databaza</t>
  </si>
  <si>
    <t xml:space="preserve">   AN.1153 Forestry</t>
  </si>
  <si>
    <t xml:space="preserve">   AN.117 Intellectual property products</t>
  </si>
  <si>
    <t>       AN.1121Ndërtesa jo për banim</t>
  </si>
  <si>
    <t>       AN.1152  Pemtaria dhe Vreshtaria</t>
  </si>
  <si>
    <t xml:space="preserve">                  Description</t>
  </si>
  <si>
    <t>2023*</t>
  </si>
  <si>
    <t>1996</t>
  </si>
  <si>
    <t>* 2023 Gjysëm Finale/Semi Final</t>
  </si>
  <si>
    <t xml:space="preserve">Riprodhimi dhe shpërndarja e plotë apo e pjesshme janë të lejuara duke marrë të mirëqënë referimin si burim. </t>
  </si>
  <si>
    <t>Tel +(355) 4 2222411 / +(355) 4 2233356 | Fax +(355) 4 2228300 ose E-Mail: info@instat.gov.al</t>
  </si>
  <si>
    <t>Për pyetje në lidhje me këtë publikimi ju lutemi të kontaktoni:</t>
  </si>
  <si>
    <t>Publikuar: 27.03.2025</t>
  </si>
  <si>
    <t>Përditësimi i fundit: Mars 2025</t>
  </si>
  <si>
    <t>© Instituti I Statitstikave, Tiranë 2025</t>
  </si>
  <si>
    <t>( 1996 – 2023*, me çmime korrente / at current prices )</t>
  </si>
  <si>
    <t>( 1995– 2023*, me çmime korrente / current prices )</t>
  </si>
  <si>
    <t>(1996– 2023*, me çmimet e vitit të mëparshëm / at prices of previous year )</t>
  </si>
  <si>
    <t>(1996 – 2023*, me çmime korrente / at current prices )</t>
  </si>
  <si>
    <t>( 1995 – 2023*, me çmime korrente / at current prices )</t>
  </si>
  <si>
    <t>(1997– 2023*, me çmimet e vitit të mëparshëm / at prices of previous year )</t>
  </si>
  <si>
    <t>( 1997– 2023*, me çmime korrente / at current prices )</t>
  </si>
  <si>
    <t>( 1996 – 2023*, me çmimet e vitit të mëparshëm / at prices of previous year )</t>
  </si>
  <si>
    <t>( 1996 – 2023*, me cmimet e vitit te kaluar / at the prices of the previous year )</t>
  </si>
  <si>
    <t>^Ekportet neto duke filluar nga viti 2008 janë vlerësuar sipas manualit të ri të Bilancit të Pagesave, BPM6/ Exports and imports of goods and services starting from year 2008 are estimated according to the new manual of Balance of Payments, BPM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</si>
</sst>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1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#,##0.0"/>
    <numFmt numFmtId="170" formatCode="0.0"/>
    <numFmt numFmtId="171" formatCode="_(* #,##0.0_);_(* \(#,##0.0\);_(* &quot;-&quot;??_);_(@_)"/>
    <numFmt numFmtId="172" formatCode="_(* #,##0_);_(* \(#,##0\);_(* &quot;-&quot;??_);_(@_)"/>
    <numFmt numFmtId="173" formatCode="0.000"/>
    <numFmt numFmtId="174" formatCode="@\ *."/>
    <numFmt numFmtId="175" formatCode="\ \ \ \ \ \ \ \ \ \ @\ *."/>
    <numFmt numFmtId="176" formatCode="\ \ \ \ \ \ \ \ \ \ \ \ @\ *."/>
    <numFmt numFmtId="177" formatCode="\ \ \ \ \ \ \ \ \ \ \ \ @"/>
    <numFmt numFmtId="178" formatCode="\ \ \ \ \ \ \ \ \ \ \ \ \ @\ *."/>
    <numFmt numFmtId="179" formatCode="\ @\ *."/>
    <numFmt numFmtId="180" formatCode="\ @"/>
    <numFmt numFmtId="181" formatCode="\ \ @\ *."/>
    <numFmt numFmtId="182" formatCode="\ \ @"/>
    <numFmt numFmtId="183" formatCode="\ \ \ @\ *."/>
    <numFmt numFmtId="184" formatCode="\ \ \ @"/>
    <numFmt numFmtId="185" formatCode="\ \ \ \ @\ *."/>
    <numFmt numFmtId="186" formatCode="\ \ \ \ @"/>
    <numFmt numFmtId="187" formatCode="\ \ \ \ \ \ @\ *."/>
    <numFmt numFmtId="188" formatCode="\ \ \ \ \ \ @"/>
    <numFmt numFmtId="189" formatCode="\ \ \ \ \ \ \ @\ *."/>
    <numFmt numFmtId="190" formatCode="\ \ \ \ \ \ \ \ \ @\ *."/>
    <numFmt numFmtId="191" formatCode="\ \ \ \ \ \ \ \ \ @"/>
    <numFmt numFmtId="192" formatCode="&quot;IR£&quot;#,##0;\-&quot;IR£&quot;#,##0"/>
    <numFmt numFmtId="193" formatCode="mmmm\ d\,\ yyyy"/>
    <numFmt numFmtId="194" formatCode="_-* #,##0_?_._-;\-* #,##0_?_._-;_-* &quot;-&quot;_?_._-;_-@_-"/>
    <numFmt numFmtId="195" formatCode="_-* #,##0.00_?_._-;\-* #,##0.00_?_._-;_-* &quot;-&quot;??_?_._-;_-@_-"/>
    <numFmt numFmtId="196" formatCode="#,##0\ &quot;Kč&quot;;\-#,##0\ &quot;Kč&quot;"/>
    <numFmt numFmtId="197" formatCode="_-* #,##0.00000_-;\-* #,##0.00000_-;_-* &quot;-&quot;??_-;_-@_-"/>
    <numFmt numFmtId="198" formatCode="0.0000"/>
    <numFmt numFmtId="199" formatCode="_(* #,##0.000_);_(* \(#,##0.000\);_(* &quot;-&quot;??_);_(@_)"/>
    <numFmt numFmtId="200" formatCode="_-* #,##0_-;\-* #,##0_-;_-* &quot;-&quot;??_-;_-@_-"/>
    <numFmt numFmtId="201" formatCode="#,##0.000"/>
    <numFmt numFmtId="202" formatCode="_(* #,##0.000000000_);_(* \(#,##0.000000000\);_(* &quot;-&quot;??_);_(@_)"/>
    <numFmt numFmtId="203" formatCode="_-* #,##0.0_-;\-* #,##0.0_-;_-* &quot;-&quot;?_-;_-@_-"/>
  </numFmts>
  <fonts count="7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sz val="10"/>
      <name val="MetaNormalLF-Roman"/>
    </font>
    <font>
      <sz val="10"/>
      <name val="Helv"/>
      <charset val="204"/>
    </font>
    <font>
      <sz val="10"/>
      <color indexed="8"/>
      <name val="Arial"/>
      <family val="2"/>
    </font>
    <font>
      <sz val="7"/>
      <name val="Letter Gothic CE"/>
      <family val="3"/>
      <charset val="238"/>
    </font>
    <font>
      <sz val="11"/>
      <color indexed="8"/>
      <name val="Calibri"/>
      <family val="2"/>
    </font>
    <font>
      <sz val="7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2"/>
      <name val="Academy"/>
    </font>
    <font>
      <sz val="8"/>
      <name val="Academy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6.15"/>
      <name val="Arial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NTHarmonica"/>
      <charset val="204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b/>
      <sz val="12"/>
      <name val="MS Sans Serif"/>
      <family val="2"/>
    </font>
    <font>
      <sz val="4.5"/>
      <name val="Arial"/>
      <family val="2"/>
    </font>
    <font>
      <sz val="11"/>
      <name val="MetaNormalLF-Roman"/>
      <family val="2"/>
    </font>
    <font>
      <sz val="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0"/>
      <name val="Arial"/>
      <family val="2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b/>
      <sz val="11"/>
      <color indexed="16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0"/>
      <name val="Arial"/>
      <family val="2"/>
      <charset val="238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sz val="8"/>
      <color rgb="FF000000"/>
      <name val="Tahoma"/>
      <family val="2"/>
    </font>
    <font>
      <b/>
      <sz val="10"/>
      <name val="Arial CE"/>
      <family val="2"/>
      <charset val="238"/>
    </font>
    <font>
      <sz val="11"/>
      <color rgb="FF000000"/>
      <name val="Calibri"/>
      <family val="2"/>
    </font>
    <font>
      <sz val="10"/>
      <name val="MetaNormalLF-Roman"/>
      <family val="2"/>
    </font>
    <font>
      <b/>
      <sz val="14"/>
      <name val="MetaNormalLF-Roman"/>
      <family val="2"/>
    </font>
    <font>
      <b/>
      <i/>
      <sz val="14"/>
      <name val="Arial"/>
      <family val="2"/>
    </font>
    <font>
      <b/>
      <sz val="20"/>
      <name val="Arial"/>
      <family val="2"/>
    </font>
    <font>
      <sz val="24"/>
      <name val="Arial"/>
      <family val="2"/>
    </font>
    <font>
      <sz val="24"/>
      <name val="MetaNormalLF-Roman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08">
    <xf numFmtId="0" fontId="0" fillId="0" borderId="0"/>
    <xf numFmtId="167" fontId="4" fillId="0" borderId="0" applyFont="0" applyFill="0" applyBorder="0" applyAlignment="0" applyProtection="0"/>
    <xf numFmtId="0" fontId="1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8" fillId="0" borderId="0"/>
    <xf numFmtId="174" fontId="5" fillId="0" borderId="0"/>
    <xf numFmtId="49" fontId="5" fillId="0" borderId="0"/>
    <xf numFmtId="175" fontId="5" fillId="0" borderId="0">
      <alignment horizontal="center"/>
    </xf>
    <xf numFmtId="176" fontId="5" fillId="0" borderId="0"/>
    <xf numFmtId="177" fontId="5" fillId="0" borderId="0"/>
    <xf numFmtId="178" fontId="5" fillId="0" borderId="0"/>
    <xf numFmtId="179" fontId="20" fillId="0" borderId="0"/>
    <xf numFmtId="180" fontId="20" fillId="0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181" fontId="22" fillId="0" borderId="0"/>
    <xf numFmtId="182" fontId="20" fillId="0" borderId="0"/>
    <xf numFmtId="183" fontId="5" fillId="0" borderId="0"/>
    <xf numFmtId="184" fontId="20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185" fontId="22" fillId="0" borderId="0"/>
    <xf numFmtId="186" fontId="20" fillId="0" borderId="0"/>
    <xf numFmtId="0" fontId="23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187" fontId="5" fillId="0" borderId="0"/>
    <xf numFmtId="188" fontId="5" fillId="0" borderId="0">
      <alignment horizontal="center"/>
    </xf>
    <xf numFmtId="189" fontId="5" fillId="0" borderId="0">
      <alignment horizontal="center"/>
    </xf>
    <xf numFmtId="190" fontId="5" fillId="0" borderId="0"/>
    <xf numFmtId="191" fontId="5" fillId="0" borderId="0">
      <alignment horizontal="center"/>
    </xf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2" borderId="0" applyNumberFormat="0" applyBorder="0" applyAlignment="0" applyProtection="0"/>
    <xf numFmtId="0" fontId="24" fillId="6" borderId="0" applyNumberFormat="0" applyBorder="0" applyAlignment="0" applyProtection="0"/>
    <xf numFmtId="0" fontId="25" fillId="23" borderId="9" applyNumberFormat="0" applyAlignment="0" applyProtection="0"/>
    <xf numFmtId="0" fontId="26" fillId="24" borderId="10" applyNumberFormat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" fillId="0" borderId="0" applyFont="0" applyFill="0" applyBorder="0" applyAlignment="0" applyProtection="0"/>
    <xf numFmtId="3" fontId="4" fillId="0" borderId="0" applyFill="0" applyBorder="0" applyAlignment="0" applyProtection="0"/>
    <xf numFmtId="192" fontId="4" fillId="0" borderId="0" applyFill="0" applyBorder="0" applyAlignment="0" applyProtection="0"/>
    <xf numFmtId="193" fontId="4" fillId="0" borderId="0" applyFill="0" applyBorder="0" applyAlignment="0" applyProtection="0"/>
    <xf numFmtId="0" fontId="29" fillId="0" borderId="0" applyNumberFormat="0" applyFill="0" applyBorder="0" applyAlignment="0" applyProtection="0"/>
    <xf numFmtId="2" fontId="4" fillId="0" borderId="0" applyFill="0" applyBorder="0" applyAlignment="0" applyProtection="0"/>
    <xf numFmtId="0" fontId="5" fillId="0" borderId="11"/>
    <xf numFmtId="0" fontId="30" fillId="7" borderId="0" applyNumberFormat="0" applyBorder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>
      <alignment wrapText="1"/>
    </xf>
    <xf numFmtId="0" fontId="36" fillId="0" borderId="0"/>
    <xf numFmtId="0" fontId="37" fillId="10" borderId="9" applyNumberFormat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Protection="0">
      <alignment horizontal="left" vertical="top" wrapText="1"/>
    </xf>
    <xf numFmtId="174" fontId="20" fillId="0" borderId="0"/>
    <xf numFmtId="0" fontId="40" fillId="25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28" fillId="0" borderId="0"/>
    <xf numFmtId="0" fontId="3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26" borderId="17" applyNumberFormat="0" applyFont="0" applyAlignment="0" applyProtection="0"/>
    <xf numFmtId="49" fontId="20" fillId="0" borderId="0"/>
    <xf numFmtId="194" fontId="42" fillId="0" borderId="0" applyFont="0" applyFill="0" applyBorder="0" applyAlignment="0" applyProtection="0"/>
    <xf numFmtId="195" fontId="42" fillId="0" borderId="0" applyFont="0" applyFill="0" applyBorder="0" applyAlignment="0" applyProtection="0"/>
    <xf numFmtId="167" fontId="4" fillId="0" borderId="0" applyFont="0" applyFill="0" applyBorder="0" applyProtection="0"/>
    <xf numFmtId="0" fontId="43" fillId="23" borderId="18" applyNumberFormat="0" applyAlignment="0" applyProtection="0"/>
    <xf numFmtId="9" fontId="4" fillId="0" borderId="0" applyFont="0" applyFill="0" applyBorder="0" applyAlignment="0" applyProtection="0"/>
    <xf numFmtId="3" fontId="39" fillId="0" borderId="0" applyFill="0" applyBorder="0" applyProtection="0">
      <alignment horizontal="right"/>
    </xf>
    <xf numFmtId="49" fontId="39" fillId="0" borderId="0" applyFill="0" applyBorder="0" applyProtection="0">
      <alignment horizontal="right"/>
    </xf>
    <xf numFmtId="49" fontId="39" fillId="0" borderId="0" applyFill="0" applyBorder="0" applyProtection="0">
      <alignment horizontal="left" vertical="top"/>
    </xf>
    <xf numFmtId="49" fontId="44" fillId="0" borderId="0" applyFill="0" applyBorder="0" applyProtection="0">
      <alignment horizontal="right"/>
    </xf>
    <xf numFmtId="49" fontId="12" fillId="0" borderId="0" applyFill="0" applyBorder="0" applyProtection="0">
      <alignment horizontal="left"/>
    </xf>
    <xf numFmtId="0" fontId="44" fillId="0" borderId="0" applyNumberFormat="0" applyFill="0" applyBorder="0" applyProtection="0"/>
    <xf numFmtId="49" fontId="44" fillId="0" borderId="16" applyFill="0" applyProtection="0">
      <alignment horizontal="center"/>
    </xf>
    <xf numFmtId="49" fontId="44" fillId="0" borderId="16" applyFill="0" applyProtection="0">
      <alignment horizontal="center" vertical="justify" wrapText="1"/>
    </xf>
    <xf numFmtId="49" fontId="45" fillId="0" borderId="16" applyFill="0" applyProtection="0">
      <alignment horizontal="center" vertical="top" wrapText="1"/>
    </xf>
    <xf numFmtId="49" fontId="44" fillId="0" borderId="0" applyFill="0" applyBorder="0" applyProtection="0">
      <alignment horizontal="right" vertical="top"/>
    </xf>
    <xf numFmtId="49" fontId="39" fillId="0" borderId="0" applyFill="0" applyBorder="0" applyProtection="0">
      <alignment horizontal="right" vertical="top" wrapText="1"/>
    </xf>
    <xf numFmtId="0" fontId="2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9" fontId="44" fillId="0" borderId="19" applyFill="0" applyProtection="0">
      <alignment horizontal="center"/>
    </xf>
    <xf numFmtId="49" fontId="44" fillId="0" borderId="19" applyFill="0" applyProtection="0">
      <alignment horizontal="center" wrapText="1"/>
    </xf>
    <xf numFmtId="0" fontId="44" fillId="0" borderId="19" applyFill="0" applyProtection="0">
      <alignment horizontal="center"/>
    </xf>
    <xf numFmtId="0" fontId="45" fillId="0" borderId="19" applyFill="0" applyProtection="0">
      <alignment horizontal="center" vertical="top"/>
    </xf>
    <xf numFmtId="0" fontId="39" fillId="0" borderId="20" applyNumberFormat="0" applyFill="0" applyProtection="0">
      <alignment vertical="top"/>
    </xf>
    <xf numFmtId="49" fontId="44" fillId="0" borderId="20" applyFill="0" applyProtection="0">
      <alignment horizontal="center" vertical="justify" wrapText="1"/>
    </xf>
    <xf numFmtId="49" fontId="44" fillId="0" borderId="20" applyFill="0" applyProtection="0">
      <alignment horizontal="center"/>
    </xf>
    <xf numFmtId="0" fontId="44" fillId="0" borderId="20" applyFill="0" applyProtection="0">
      <alignment horizontal="center"/>
    </xf>
    <xf numFmtId="0" fontId="45" fillId="0" borderId="20" applyFill="0" applyProtection="0">
      <alignment horizontal="center" vertical="top"/>
    </xf>
    <xf numFmtId="0" fontId="44" fillId="0" borderId="0" applyNumberFormat="0" applyFill="0" applyBorder="0" applyProtection="0">
      <alignment horizontal="left"/>
    </xf>
    <xf numFmtId="0" fontId="39" fillId="27" borderId="16" applyNumberFormat="0" applyAlignment="0" applyProtection="0"/>
    <xf numFmtId="3" fontId="39" fillId="27" borderId="16">
      <alignment horizontal="right"/>
      <protection locked="0"/>
    </xf>
    <xf numFmtId="49" fontId="39" fillId="2" borderId="0" applyBorder="0">
      <alignment horizontal="right"/>
      <protection locked="0"/>
    </xf>
    <xf numFmtId="0" fontId="47" fillId="27" borderId="16" applyNumberFormat="0">
      <alignment horizontal="left" vertical="top" wrapText="1"/>
      <protection locked="0"/>
    </xf>
    <xf numFmtId="0" fontId="39" fillId="0" borderId="16" applyNumberFormat="0" applyFill="0" applyAlignment="0" applyProtection="0"/>
    <xf numFmtId="3" fontId="39" fillId="0" borderId="16" applyFill="0" applyProtection="0">
      <alignment horizontal="right"/>
    </xf>
    <xf numFmtId="0" fontId="47" fillId="0" borderId="16" applyNumberFormat="0" applyFill="0" applyProtection="0">
      <alignment horizontal="left" vertical="top" wrapText="1"/>
    </xf>
    <xf numFmtId="0" fontId="48" fillId="0" borderId="0"/>
    <xf numFmtId="0" fontId="4" fillId="0" borderId="0"/>
    <xf numFmtId="0" fontId="18" fillId="0" borderId="0"/>
    <xf numFmtId="0" fontId="49" fillId="0" borderId="0" applyNumberFormat="0" applyBorder="0" applyAlignment="0">
      <alignment horizontal="left" readingOrder="1"/>
    </xf>
    <xf numFmtId="0" fontId="50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52" fillId="0" borderId="0" applyNumberFormat="0" applyFill="0" applyBorder="0" applyAlignment="0" applyProtection="0"/>
    <xf numFmtId="164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0" fontId="4" fillId="0" borderId="0"/>
    <xf numFmtId="167" fontId="4" fillId="0" borderId="0" applyFont="0" applyFill="0" applyBorder="0" applyProtection="0"/>
    <xf numFmtId="165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4" fillId="0" borderId="0"/>
    <xf numFmtId="0" fontId="19" fillId="0" borderId="0">
      <alignment vertical="top"/>
    </xf>
    <xf numFmtId="0" fontId="19" fillId="0" borderId="0">
      <alignment vertical="top"/>
    </xf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26" borderId="17" applyNumberFormat="0" applyFont="0" applyAlignment="0" applyProtection="0"/>
    <xf numFmtId="0" fontId="25" fillId="23" borderId="9" applyNumberFormat="0" applyAlignment="0" applyProtection="0"/>
    <xf numFmtId="0" fontId="30" fillId="7" borderId="0" applyNumberFormat="0" applyBorder="0" applyAlignment="0" applyProtection="0"/>
    <xf numFmtId="165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54" fillId="0" borderId="0" applyFont="0" applyFill="0" applyBorder="0" applyAlignment="0" applyProtection="0"/>
    <xf numFmtId="0" fontId="24" fillId="6" borderId="0" applyNumberFormat="0" applyBorder="0" applyAlignment="0" applyProtection="0"/>
    <xf numFmtId="0" fontId="55" fillId="0" borderId="0" applyFont="0" applyFill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2" borderId="0" applyNumberFormat="0" applyBorder="0" applyAlignment="0" applyProtection="0"/>
    <xf numFmtId="3" fontId="5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37" fillId="10" borderId="9" applyNumberFormat="0" applyAlignment="0" applyProtection="0"/>
    <xf numFmtId="0" fontId="26" fillId="24" borderId="10" applyNumberFormat="0" applyAlignment="0" applyProtection="0"/>
    <xf numFmtId="0" fontId="38" fillId="0" borderId="15" applyNumberFormat="0" applyFill="0" applyAlignment="0" applyProtection="0"/>
    <xf numFmtId="196" fontId="55" fillId="0" borderId="0" applyFont="0" applyFill="0" applyBorder="0" applyAlignment="0" applyProtection="0"/>
    <xf numFmtId="0" fontId="55" fillId="0" borderId="0"/>
    <xf numFmtId="0" fontId="4" fillId="0" borderId="0"/>
    <xf numFmtId="0" fontId="4" fillId="0" borderId="0"/>
    <xf numFmtId="0" fontId="4" fillId="0" borderId="0"/>
    <xf numFmtId="0" fontId="57" fillId="0" borderId="0"/>
    <xf numFmtId="0" fontId="21" fillId="0" borderId="0"/>
    <xf numFmtId="0" fontId="4" fillId="0" borderId="0"/>
    <xf numFmtId="0" fontId="28" fillId="0" borderId="0"/>
    <xf numFmtId="0" fontId="55" fillId="0" borderId="0">
      <alignment vertical="top"/>
    </xf>
    <xf numFmtId="0" fontId="55" fillId="0" borderId="0">
      <alignment vertical="top"/>
    </xf>
    <xf numFmtId="0" fontId="4" fillId="26" borderId="17" applyNumberFormat="0" applyFont="0" applyAlignment="0" applyProtection="0"/>
    <xf numFmtId="0" fontId="4" fillId="26" borderId="17" applyNumberFormat="0" applyFont="0" applyAlignment="0" applyProtection="0"/>
    <xf numFmtId="40" fontId="19" fillId="28" borderId="0">
      <alignment horizontal="right"/>
    </xf>
    <xf numFmtId="0" fontId="58" fillId="28" borderId="22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2" fontId="55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4" fillId="0" borderId="0"/>
    <xf numFmtId="0" fontId="51" fillId="0" borderId="21" applyNumberFormat="0" applyFill="0" applyAlignment="0" applyProtection="0"/>
    <xf numFmtId="0" fontId="43" fillId="23" borderId="18" applyNumberFormat="0" applyAlignment="0" applyProtection="0"/>
    <xf numFmtId="0" fontId="5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9" fontId="4" fillId="0" borderId="0" applyFont="0" applyFill="0" applyBorder="0" applyAlignment="0" applyProtection="0"/>
    <xf numFmtId="0" fontId="1" fillId="0" borderId="0"/>
    <xf numFmtId="0" fontId="63" fillId="0" borderId="0"/>
    <xf numFmtId="0" fontId="63" fillId="0" borderId="0"/>
    <xf numFmtId="0" fontId="70" fillId="0" borderId="0" applyBorder="0"/>
    <xf numFmtId="0" fontId="70" fillId="0" borderId="0" applyBorder="0"/>
    <xf numFmtId="0" fontId="70" fillId="0" borderId="0" applyBorder="0"/>
    <xf numFmtId="0" fontId="70" fillId="0" borderId="0" applyBorder="0"/>
    <xf numFmtId="0" fontId="70" fillId="0" borderId="0" applyBorder="0"/>
    <xf numFmtId="0" fontId="70" fillId="0" borderId="0" applyBorder="0"/>
  </cellStyleXfs>
  <cellXfs count="347">
    <xf numFmtId="0" fontId="0" fillId="0" borderId="0" xfId="0"/>
    <xf numFmtId="0" fontId="6" fillId="0" borderId="0" xfId="0" applyFont="1" applyBorder="1"/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3" fontId="7" fillId="0" borderId="0" xfId="0" applyNumberFormat="1" applyFont="1"/>
    <xf numFmtId="0" fontId="7" fillId="0" borderId="0" xfId="0" applyFont="1" applyBorder="1"/>
    <xf numFmtId="0" fontId="6" fillId="0" borderId="0" xfId="0" applyFont="1"/>
    <xf numFmtId="0" fontId="8" fillId="0" borderId="0" xfId="0" applyFont="1"/>
    <xf numFmtId="0" fontId="7" fillId="0" borderId="0" xfId="0" applyFont="1" applyBorder="1" applyAlignment="1">
      <alignment horizontal="right" vertical="center" wrapText="1"/>
    </xf>
    <xf numFmtId="0" fontId="6" fillId="2" borderId="0" xfId="1" applyNumberFormat="1" applyFont="1" applyFill="1" applyBorder="1" applyAlignment="1">
      <alignment horizontal="right" vertical="center"/>
    </xf>
    <xf numFmtId="169" fontId="7" fillId="0" borderId="0" xfId="0" applyNumberFormat="1" applyFont="1"/>
    <xf numFmtId="1" fontId="6" fillId="2" borderId="0" xfId="0" applyNumberFormat="1" applyFont="1" applyFill="1" applyBorder="1" applyAlignment="1">
      <alignment horizontal="center" vertical="center"/>
    </xf>
    <xf numFmtId="170" fontId="7" fillId="0" borderId="0" xfId="0" applyNumberFormat="1" applyFont="1" applyBorder="1" applyAlignment="1">
      <alignment vertical="center"/>
    </xf>
    <xf numFmtId="167" fontId="0" fillId="0" borderId="0" xfId="1" applyFont="1"/>
    <xf numFmtId="167" fontId="0" fillId="0" borderId="0" xfId="0" applyNumberFormat="1"/>
    <xf numFmtId="2" fontId="7" fillId="0" borderId="0" xfId="0" applyNumberFormat="1" applyFont="1" applyBorder="1"/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/>
    </xf>
    <xf numFmtId="172" fontId="0" fillId="0" borderId="0" xfId="1" applyNumberFormat="1" applyFont="1"/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169" fontId="7" fillId="0" borderId="6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7" xfId="0" applyBorder="1"/>
    <xf numFmtId="0" fontId="10" fillId="0" borderId="0" xfId="0" applyFont="1" applyBorder="1"/>
    <xf numFmtId="0" fontId="11" fillId="0" borderId="0" xfId="0" applyFont="1"/>
    <xf numFmtId="0" fontId="10" fillId="0" borderId="0" xfId="0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12" fillId="0" borderId="0" xfId="0" applyFont="1"/>
    <xf numFmtId="0" fontId="13" fillId="0" borderId="0" xfId="0" applyFont="1"/>
    <xf numFmtId="168" fontId="0" fillId="0" borderId="0" xfId="0" applyNumberFormat="1"/>
    <xf numFmtId="0" fontId="7" fillId="0" borderId="3" xfId="0" applyFont="1" applyBorder="1" applyAlignment="1">
      <alignment horizontal="center"/>
    </xf>
    <xf numFmtId="0" fontId="7" fillId="0" borderId="4" xfId="0" applyFont="1" applyBorder="1"/>
    <xf numFmtId="0" fontId="6" fillId="0" borderId="0" xfId="3" applyFont="1" applyBorder="1" applyAlignment="1"/>
    <xf numFmtId="0" fontId="4" fillId="0" borderId="0" xfId="3" applyAlignment="1"/>
    <xf numFmtId="0" fontId="4" fillId="0" borderId="0" xfId="3"/>
    <xf numFmtId="0" fontId="6" fillId="0" borderId="0" xfId="3" applyFont="1" applyBorder="1"/>
    <xf numFmtId="4" fontId="7" fillId="0" borderId="0" xfId="1" applyNumberFormat="1" applyFont="1" applyFill="1" applyBorder="1" applyAlignment="1">
      <alignment vertical="center"/>
    </xf>
    <xf numFmtId="0" fontId="6" fillId="0" borderId="0" xfId="3" applyFont="1" applyBorder="1" applyAlignment="1">
      <alignment vertical="center"/>
    </xf>
    <xf numFmtId="0" fontId="15" fillId="3" borderId="0" xfId="2" applyFont="1" applyFill="1" applyBorder="1" applyAlignment="1">
      <alignment horizontal="center"/>
    </xf>
    <xf numFmtId="172" fontId="13" fillId="0" borderId="7" xfId="1" applyNumberFormat="1" applyFont="1" applyBorder="1" applyAlignment="1">
      <alignment horizontal="center"/>
    </xf>
    <xf numFmtId="167" fontId="7" fillId="0" borderId="0" xfId="1" applyNumberFormat="1" applyFont="1" applyBorder="1"/>
    <xf numFmtId="172" fontId="6" fillId="0" borderId="7" xfId="1" applyNumberFormat="1" applyFont="1" applyBorder="1" applyAlignment="1">
      <alignment horizontal="center"/>
    </xf>
    <xf numFmtId="172" fontId="7" fillId="0" borderId="0" xfId="1" applyNumberFormat="1" applyFont="1" applyBorder="1"/>
    <xf numFmtId="172" fontId="16" fillId="0" borderId="6" xfId="1" applyNumberFormat="1" applyFont="1" applyBorder="1"/>
    <xf numFmtId="2" fontId="0" fillId="0" borderId="0" xfId="0" applyNumberFormat="1"/>
    <xf numFmtId="0" fontId="53" fillId="0" borderId="0" xfId="0" applyFont="1"/>
    <xf numFmtId="0" fontId="41" fillId="0" borderId="0" xfId="4" applyNumberFormat="1" applyFont="1" applyProtection="1"/>
    <xf numFmtId="0" fontId="34" fillId="0" borderId="0" xfId="202" applyAlignment="1" applyProtection="1"/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0" fillId="0" borderId="0" xfId="131" applyFont="1" applyFill="1" applyBorder="1"/>
    <xf numFmtId="170" fontId="0" fillId="0" borderId="0" xfId="0" applyNumberFormat="1"/>
    <xf numFmtId="167" fontId="7" fillId="0" borderId="6" xfId="1" applyNumberFormat="1" applyFont="1" applyBorder="1"/>
    <xf numFmtId="2" fontId="6" fillId="0" borderId="0" xfId="3" applyNumberFormat="1" applyFont="1" applyBorder="1"/>
    <xf numFmtId="197" fontId="4" fillId="0" borderId="0" xfId="3" applyNumberFormat="1"/>
    <xf numFmtId="172" fontId="0" fillId="0" borderId="0" xfId="0" applyNumberFormat="1"/>
    <xf numFmtId="167" fontId="4" fillId="0" borderId="0" xfId="3" applyNumberFormat="1"/>
    <xf numFmtId="0" fontId="0" fillId="0" borderId="0" xfId="0" applyFill="1"/>
    <xf numFmtId="0" fontId="7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69" fontId="7" fillId="0" borderId="0" xfId="0" applyNumberFormat="1" applyFont="1" applyBorder="1"/>
    <xf numFmtId="2" fontId="62" fillId="0" borderId="0" xfId="0" applyNumberFormat="1" applyFont="1" applyBorder="1"/>
    <xf numFmtId="170" fontId="62" fillId="0" borderId="0" xfId="0" applyNumberFormat="1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5" fillId="4" borderId="0" xfId="2" applyFont="1" applyFill="1" applyBorder="1" applyAlignment="1">
      <alignment horizontal="center"/>
    </xf>
    <xf numFmtId="167" fontId="0" fillId="0" borderId="0" xfId="1" applyFont="1" applyFill="1"/>
    <xf numFmtId="0" fontId="7" fillId="0" borderId="0" xfId="131" applyFont="1" applyFill="1" applyBorder="1"/>
    <xf numFmtId="0" fontId="7" fillId="0" borderId="0" xfId="131" applyFont="1" applyFill="1"/>
    <xf numFmtId="0" fontId="6" fillId="0" borderId="0" xfId="131" applyFont="1" applyFill="1" applyBorder="1"/>
    <xf numFmtId="200" fontId="6" fillId="0" borderId="0" xfId="298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2" fillId="0" borderId="0" xfId="0" applyFont="1" applyBorder="1" applyAlignment="1">
      <alignment vertical="center"/>
    </xf>
    <xf numFmtId="0" fontId="67" fillId="4" borderId="0" xfId="2" applyFont="1" applyFill="1" applyBorder="1" applyAlignment="1">
      <alignment horizontal="center"/>
    </xf>
    <xf numFmtId="0" fontId="61" fillId="2" borderId="2" xfId="0" applyFont="1" applyFill="1" applyBorder="1" applyAlignment="1">
      <alignment horizontal="center" vertical="center"/>
    </xf>
    <xf numFmtId="0" fontId="62" fillId="0" borderId="0" xfId="0" applyFont="1" applyBorder="1" applyAlignment="1">
      <alignment horizontal="right" vertical="center" wrapText="1"/>
    </xf>
    <xf numFmtId="0" fontId="67" fillId="3" borderId="0" xfId="2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168" fontId="6" fillId="0" borderId="0" xfId="3" applyNumberFormat="1" applyFont="1" applyBorder="1"/>
    <xf numFmtId="2" fontId="7" fillId="0" borderId="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2" fillId="0" borderId="4" xfId="0" applyFont="1" applyBorder="1" applyAlignment="1">
      <alignment horizontal="center" vertical="center" wrapText="1"/>
    </xf>
    <xf numFmtId="0" fontId="62" fillId="0" borderId="0" xfId="0" applyFont="1"/>
    <xf numFmtId="0" fontId="66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1" fillId="0" borderId="0" xfId="0" applyFont="1" applyBorder="1" applyAlignment="1">
      <alignment horizontal="right" vertical="center"/>
    </xf>
    <xf numFmtId="172" fontId="7" fillId="0" borderId="0" xfId="1" applyNumberFormat="1" applyFont="1" applyFill="1" applyBorder="1" applyAlignment="1">
      <alignment vertical="center"/>
    </xf>
    <xf numFmtId="4" fontId="0" fillId="0" borderId="0" xfId="0" applyNumberFormat="1"/>
    <xf numFmtId="201" fontId="0" fillId="0" borderId="0" xfId="0" applyNumberFormat="1"/>
    <xf numFmtId="0" fontId="6" fillId="2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67" fontId="0" fillId="0" borderId="0" xfId="0" applyNumberFormat="1" applyFill="1"/>
    <xf numFmtId="198" fontId="4" fillId="0" borderId="0" xfId="3" applyNumberFormat="1"/>
    <xf numFmtId="3" fontId="7" fillId="0" borderId="0" xfId="131" applyNumberFormat="1" applyFont="1" applyFill="1" applyBorder="1" applyAlignment="1"/>
    <xf numFmtId="167" fontId="6" fillId="0" borderId="6" xfId="1" applyNumberFormat="1" applyFont="1" applyBorder="1"/>
    <xf numFmtId="0" fontId="6" fillId="2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72" fontId="7" fillId="0" borderId="0" xfId="1" applyNumberFormat="1" applyFont="1"/>
    <xf numFmtId="0" fontId="6" fillId="0" borderId="0" xfId="13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4" fillId="0" borderId="0" xfId="0" applyFont="1" applyFill="1"/>
    <xf numFmtId="0" fontId="12" fillId="0" borderId="0" xfId="0" applyFont="1" applyFill="1"/>
    <xf numFmtId="167" fontId="12" fillId="0" borderId="0" xfId="1" applyFont="1" applyFill="1"/>
    <xf numFmtId="4" fontId="4" fillId="0" borderId="0" xfId="3" applyNumberFormat="1"/>
    <xf numFmtId="199" fontId="0" fillId="0" borderId="0" xfId="1" applyNumberFormat="1" applyFont="1" applyFill="1"/>
    <xf numFmtId="3" fontId="7" fillId="0" borderId="6" xfId="131" applyNumberFormat="1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2" fillId="0" borderId="3" xfId="0" applyFont="1" applyBorder="1"/>
    <xf numFmtId="172" fontId="12" fillId="0" borderId="0" xfId="1" applyNumberFormat="1" applyFont="1" applyBorder="1"/>
    <xf numFmtId="0" fontId="12" fillId="0" borderId="4" xfId="0" applyFont="1" applyBorder="1"/>
    <xf numFmtId="0" fontId="4" fillId="0" borderId="3" xfId="0" applyFont="1" applyBorder="1"/>
    <xf numFmtId="172" fontId="4" fillId="0" borderId="0" xfId="1" applyNumberFormat="1" applyBorder="1"/>
    <xf numFmtId="0" fontId="4" fillId="0" borderId="4" xfId="0" applyFont="1" applyBorder="1"/>
    <xf numFmtId="0" fontId="4" fillId="0" borderId="5" xfId="0" applyFont="1" applyBorder="1"/>
    <xf numFmtId="172" fontId="4" fillId="0" borderId="6" xfId="1" applyNumberFormat="1" applyBorder="1"/>
    <xf numFmtId="0" fontId="4" fillId="0" borderId="7" xfId="0" applyFont="1" applyBorder="1"/>
    <xf numFmtId="49" fontId="69" fillId="0" borderId="32" xfId="137" applyNumberFormat="1" applyFont="1" applyFill="1" applyBorder="1" applyAlignment="1">
      <alignment horizontal="center"/>
    </xf>
    <xf numFmtId="0" fontId="0" fillId="0" borderId="33" xfId="0" applyBorder="1"/>
    <xf numFmtId="0" fontId="4" fillId="0" borderId="33" xfId="3" applyBorder="1"/>
    <xf numFmtId="0" fontId="4" fillId="0" borderId="34" xfId="3" applyBorder="1"/>
    <xf numFmtId="0" fontId="0" fillId="0" borderId="34" xfId="0" applyBorder="1"/>
    <xf numFmtId="172" fontId="12" fillId="0" borderId="4" xfId="1" applyNumberFormat="1" applyFont="1" applyBorder="1"/>
    <xf numFmtId="172" fontId="4" fillId="0" borderId="4" xfId="1" applyNumberFormat="1" applyBorder="1"/>
    <xf numFmtId="172" fontId="4" fillId="0" borderId="7" xfId="1" applyNumberFormat="1" applyBorder="1"/>
    <xf numFmtId="0" fontId="4" fillId="0" borderId="4" xfId="3" applyBorder="1"/>
    <xf numFmtId="0" fontId="4" fillId="0" borderId="7" xfId="3" applyBorder="1"/>
    <xf numFmtId="0" fontId="12" fillId="0" borderId="35" xfId="3" applyFont="1" applyBorder="1"/>
    <xf numFmtId="0" fontId="12" fillId="0" borderId="36" xfId="0" applyFont="1" applyBorder="1"/>
    <xf numFmtId="0" fontId="4" fillId="0" borderId="36" xfId="0" applyFont="1" applyBorder="1"/>
    <xf numFmtId="0" fontId="4" fillId="0" borderId="37" xfId="0" applyFont="1" applyBorder="1"/>
    <xf numFmtId="172" fontId="6" fillId="0" borderId="0" xfId="1" applyNumberFormat="1" applyFont="1" applyBorder="1" applyAlignment="1">
      <alignment horizontal="left" vertical="center" wrapText="1"/>
    </xf>
    <xf numFmtId="172" fontId="9" fillId="0" borderId="0" xfId="1" applyNumberFormat="1" applyFont="1" applyFill="1" applyBorder="1" applyAlignment="1">
      <alignment horizontal="left" vertical="center" wrapText="1"/>
    </xf>
    <xf numFmtId="172" fontId="7" fillId="0" borderId="0" xfId="1" applyNumberFormat="1" applyFont="1" applyFill="1" applyBorder="1" applyAlignment="1">
      <alignment horizontal="left" vertical="center" wrapText="1"/>
    </xf>
    <xf numFmtId="172" fontId="6" fillId="0" borderId="0" xfId="1" applyNumberFormat="1" applyFont="1" applyFill="1" applyBorder="1" applyAlignment="1">
      <alignment horizontal="left" vertical="center" wrapText="1"/>
    </xf>
    <xf numFmtId="172" fontId="6" fillId="0" borderId="6" xfId="1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203" fontId="7" fillId="0" borderId="0" xfId="0" applyNumberFormat="1" applyFont="1" applyBorder="1"/>
    <xf numFmtId="43" fontId="7" fillId="0" borderId="0" xfId="0" applyNumberFormat="1" applyFont="1" applyBorder="1"/>
    <xf numFmtId="167" fontId="4" fillId="0" borderId="0" xfId="1" applyFont="1" applyBorder="1"/>
    <xf numFmtId="167" fontId="63" fillId="0" borderId="0" xfId="1" applyFont="1" applyBorder="1"/>
    <xf numFmtId="167" fontId="7" fillId="0" borderId="0" xfId="1" applyFont="1" applyBorder="1"/>
    <xf numFmtId="172" fontId="4" fillId="0" borderId="0" xfId="3" applyNumberFormat="1"/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7" fontId="6" fillId="0" borderId="0" xfId="1" applyFont="1" applyFill="1" applyBorder="1" applyAlignment="1">
      <alignment horizontal="left" vertical="center" wrapText="1"/>
    </xf>
    <xf numFmtId="167" fontId="4" fillId="0" borderId="0" xfId="1" applyFont="1" applyFill="1"/>
    <xf numFmtId="167" fontId="12" fillId="0" borderId="0" xfId="0" applyNumberFormat="1" applyFont="1" applyFill="1"/>
    <xf numFmtId="167" fontId="4" fillId="0" borderId="0" xfId="0" applyNumberFormat="1" applyFont="1" applyFill="1"/>
    <xf numFmtId="172" fontId="4" fillId="0" borderId="0" xfId="1" applyNumberFormat="1" applyFont="1" applyFill="1"/>
    <xf numFmtId="49" fontId="69" fillId="0" borderId="33" xfId="137" applyNumberFormat="1" applyFont="1" applyFill="1" applyBorder="1" applyAlignment="1">
      <alignment horizontal="center"/>
    </xf>
    <xf numFmtId="167" fontId="0" fillId="0" borderId="0" xfId="1" applyFont="1" applyBorder="1"/>
    <xf numFmtId="167" fontId="12" fillId="0" borderId="0" xfId="1" applyFont="1" applyBorder="1"/>
    <xf numFmtId="202" fontId="12" fillId="0" borderId="0" xfId="0" applyNumberFormat="1" applyFont="1" applyFill="1"/>
    <xf numFmtId="4" fontId="12" fillId="0" borderId="0" xfId="0" applyNumberFormat="1" applyFont="1"/>
    <xf numFmtId="172" fontId="6" fillId="0" borderId="0" xfId="1" applyNumberFormat="1" applyFont="1" applyFill="1" applyBorder="1" applyAlignment="1">
      <alignment vertical="center"/>
    </xf>
    <xf numFmtId="171" fontId="6" fillId="0" borderId="0" xfId="1" applyNumberFormat="1" applyFont="1" applyFill="1" applyBorder="1" applyAlignment="1">
      <alignment horizontal="right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167" fontId="13" fillId="0" borderId="6" xfId="0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167" fontId="13" fillId="0" borderId="6" xfId="1" applyFont="1" applyBorder="1"/>
    <xf numFmtId="167" fontId="12" fillId="0" borderId="6" xfId="1" applyFont="1" applyBorder="1"/>
    <xf numFmtId="167" fontId="16" fillId="0" borderId="6" xfId="1" applyFont="1" applyBorder="1"/>
    <xf numFmtId="172" fontId="7" fillId="0" borderId="0" xfId="1" applyNumberFormat="1" applyFont="1" applyFill="1" applyBorder="1"/>
    <xf numFmtId="167" fontId="0" fillId="0" borderId="0" xfId="1" applyFont="1" applyFill="1" applyBorder="1"/>
    <xf numFmtId="167" fontId="13" fillId="0" borderId="6" xfId="1" applyFont="1" applyFill="1" applyBorder="1"/>
    <xf numFmtId="2" fontId="6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 wrapText="1"/>
    </xf>
    <xf numFmtId="173" fontId="12" fillId="0" borderId="0" xfId="0" applyNumberFormat="1" applyFont="1"/>
    <xf numFmtId="2" fontId="6" fillId="0" borderId="6" xfId="0" applyNumberFormat="1" applyFont="1" applyBorder="1" applyAlignment="1">
      <alignment horizontal="center" vertical="center"/>
    </xf>
    <xf numFmtId="167" fontId="7" fillId="0" borderId="0" xfId="1" applyNumberFormat="1" applyFont="1" applyFill="1" applyBorder="1"/>
    <xf numFmtId="167" fontId="6" fillId="0" borderId="6" xfId="1" applyFont="1" applyBorder="1"/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2" fontId="6" fillId="0" borderId="0" xfId="1" applyNumberFormat="1" applyFont="1" applyBorder="1" applyAlignment="1">
      <alignment horizontal="center" vertical="center"/>
    </xf>
    <xf numFmtId="172" fontId="6" fillId="0" borderId="0" xfId="1" applyNumberFormat="1" applyFont="1" applyBorder="1" applyAlignment="1">
      <alignment horizontal="center" vertical="center" wrapText="1"/>
    </xf>
    <xf numFmtId="172" fontId="9" fillId="0" borderId="0" xfId="1" applyNumberFormat="1" applyFont="1" applyBorder="1" applyAlignment="1">
      <alignment horizontal="left" vertical="center" wrapText="1"/>
    </xf>
    <xf numFmtId="172" fontId="7" fillId="0" borderId="0" xfId="1" applyNumberFormat="1" applyFont="1" applyBorder="1" applyAlignment="1">
      <alignment horizontal="center" vertical="center" wrapText="1"/>
    </xf>
    <xf numFmtId="172" fontId="7" fillId="0" borderId="0" xfId="1" applyNumberFormat="1" applyFont="1" applyFill="1" applyBorder="1" applyAlignment="1">
      <alignment horizontal="right" vertical="center" wrapText="1"/>
    </xf>
    <xf numFmtId="172" fontId="6" fillId="0" borderId="0" xfId="1" applyNumberFormat="1" applyFont="1" applyFill="1" applyBorder="1" applyAlignment="1">
      <alignment horizontal="right" vertical="center" wrapText="1"/>
    </xf>
    <xf numFmtId="172" fontId="6" fillId="0" borderId="0" xfId="1" applyNumberFormat="1" applyFont="1" applyFill="1" applyBorder="1" applyAlignment="1">
      <alignment horizontal="center" vertical="center" wrapText="1"/>
    </xf>
    <xf numFmtId="172" fontId="7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/>
    <xf numFmtId="171" fontId="7" fillId="0" borderId="0" xfId="1" applyNumberFormat="1" applyFont="1" applyBorder="1" applyAlignment="1">
      <alignment horizontal="right" vertical="center" wrapText="1"/>
    </xf>
    <xf numFmtId="171" fontId="6" fillId="0" borderId="0" xfId="1" applyNumberFormat="1" applyFont="1" applyBorder="1" applyAlignment="1">
      <alignment horizontal="right" vertical="center" wrapText="1"/>
    </xf>
    <xf numFmtId="171" fontId="6" fillId="0" borderId="6" xfId="1" applyNumberFormat="1" applyFont="1" applyBorder="1" applyAlignment="1">
      <alignment horizontal="right"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167" fontId="12" fillId="0" borderId="4" xfId="1" applyFont="1" applyBorder="1"/>
    <xf numFmtId="0" fontId="6" fillId="0" borderId="3" xfId="131" applyFont="1" applyFill="1" applyBorder="1" applyAlignment="1">
      <alignment horizontal="center"/>
    </xf>
    <xf numFmtId="172" fontId="7" fillId="0" borderId="4" xfId="131" applyNumberFormat="1" applyFont="1" applyFill="1" applyBorder="1" applyAlignment="1"/>
    <xf numFmtId="0" fontId="6" fillId="0" borderId="3" xfId="131" applyFont="1" applyFill="1" applyBorder="1" applyAlignment="1">
      <alignment horizontal="center" vertical="center"/>
    </xf>
    <xf numFmtId="3" fontId="7" fillId="0" borderId="4" xfId="131" applyNumberFormat="1" applyFont="1" applyFill="1" applyBorder="1" applyAlignment="1"/>
    <xf numFmtId="0" fontId="6" fillId="0" borderId="5" xfId="131" applyFont="1" applyFill="1" applyBorder="1" applyAlignment="1">
      <alignment horizontal="center"/>
    </xf>
    <xf numFmtId="3" fontId="7" fillId="0" borderId="7" xfId="131" applyNumberFormat="1" applyFont="1" applyFill="1" applyBorder="1" applyAlignment="1"/>
    <xf numFmtId="172" fontId="7" fillId="0" borderId="6" xfId="1" applyNumberFormat="1" applyFont="1" applyBorder="1"/>
    <xf numFmtId="167" fontId="12" fillId="3" borderId="2" xfId="1" applyFont="1" applyFill="1" applyBorder="1" applyAlignment="1">
      <alignment horizontal="center" vertical="center"/>
    </xf>
    <xf numFmtId="167" fontId="6" fillId="3" borderId="2" xfId="1" applyFont="1" applyFill="1" applyBorder="1" applyAlignment="1">
      <alignment horizontal="center" vertical="center"/>
    </xf>
    <xf numFmtId="167" fontId="7" fillId="0" borderId="3" xfId="1" applyFont="1" applyBorder="1" applyAlignment="1">
      <alignment horizontal="center"/>
    </xf>
    <xf numFmtId="167" fontId="7" fillId="0" borderId="4" xfId="1" applyFont="1" applyBorder="1"/>
    <xf numFmtId="167" fontId="0" fillId="0" borderId="6" xfId="1" applyFont="1" applyBorder="1"/>
    <xf numFmtId="167" fontId="0" fillId="0" borderId="7" xfId="1" applyFont="1" applyBorder="1"/>
    <xf numFmtId="172" fontId="67" fillId="3" borderId="0" xfId="1" applyNumberFormat="1" applyFont="1" applyFill="1" applyBorder="1" applyAlignment="1">
      <alignment horizontal="center"/>
    </xf>
    <xf numFmtId="0" fontId="15" fillId="3" borderId="0" xfId="1" applyNumberFormat="1" applyFont="1" applyFill="1" applyBorder="1" applyAlignment="1">
      <alignment horizontal="center"/>
    </xf>
    <xf numFmtId="0" fontId="67" fillId="3" borderId="0" xfId="1" applyNumberFormat="1" applyFont="1" applyFill="1" applyBorder="1" applyAlignment="1">
      <alignment horizontal="center"/>
    </xf>
    <xf numFmtId="0" fontId="12" fillId="0" borderId="0" xfId="3" applyFont="1"/>
    <xf numFmtId="172" fontId="12" fillId="0" borderId="0" xfId="3" applyNumberFormat="1" applyFont="1" applyBorder="1"/>
    <xf numFmtId="0" fontId="12" fillId="0" borderId="33" xfId="0" applyFont="1" applyBorder="1"/>
    <xf numFmtId="0" fontId="12" fillId="0" borderId="33" xfId="3" applyFont="1" applyBorder="1"/>
    <xf numFmtId="0" fontId="6" fillId="0" borderId="33" xfId="3" applyFont="1" applyBorder="1"/>
    <xf numFmtId="0" fontId="12" fillId="0" borderId="34" xfId="0" applyFont="1" applyBorder="1"/>
    <xf numFmtId="167" fontId="4" fillId="0" borderId="4" xfId="1" applyBorder="1"/>
    <xf numFmtId="167" fontId="4" fillId="0" borderId="7" xfId="1" applyBorder="1"/>
    <xf numFmtId="0" fontId="4" fillId="0" borderId="2" xfId="3" applyBorder="1"/>
    <xf numFmtId="167" fontId="4" fillId="0" borderId="0" xfId="1" applyBorder="1"/>
    <xf numFmtId="167" fontId="12" fillId="0" borderId="1" xfId="1" applyFont="1" applyBorder="1"/>
    <xf numFmtId="167" fontId="12" fillId="0" borderId="2" xfId="1" applyFont="1" applyBorder="1"/>
    <xf numFmtId="167" fontId="12" fillId="0" borderId="8" xfId="1" applyFont="1" applyBorder="1"/>
    <xf numFmtId="167" fontId="12" fillId="0" borderId="3" xfId="1" applyFont="1" applyBorder="1"/>
    <xf numFmtId="167" fontId="4" fillId="0" borderId="3" xfId="1" applyBorder="1"/>
    <xf numFmtId="167" fontId="4" fillId="0" borderId="5" xfId="1" applyBorder="1"/>
    <xf numFmtId="167" fontId="4" fillId="0" borderId="6" xfId="1" applyBorder="1"/>
    <xf numFmtId="167" fontId="12" fillId="0" borderId="0" xfId="1" applyNumberFormat="1" applyFont="1" applyBorder="1"/>
    <xf numFmtId="167" fontId="4" fillId="0" borderId="0" xfId="1" applyNumberFormat="1" applyFont="1" applyBorder="1"/>
    <xf numFmtId="167" fontId="4" fillId="0" borderId="6" xfId="1" applyNumberFormat="1" applyFont="1" applyBorder="1"/>
    <xf numFmtId="0" fontId="6" fillId="0" borderId="27" xfId="13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0" borderId="0" xfId="130"/>
    <xf numFmtId="0" fontId="71" fillId="0" borderId="0" xfId="4" applyFont="1" applyAlignment="1">
      <alignment horizontal="left" indent="1"/>
    </xf>
    <xf numFmtId="0" fontId="72" fillId="0" borderId="0" xfId="4" applyFont="1" applyAlignment="1">
      <alignment horizontal="left" indent="1"/>
    </xf>
    <xf numFmtId="0" fontId="4" fillId="0" borderId="0" xfId="4" applyAlignment="1">
      <alignment horizontal="left" indent="1"/>
    </xf>
    <xf numFmtId="0" fontId="71" fillId="0" borderId="0" xfId="4" applyFont="1" applyAlignment="1" applyProtection="1">
      <alignment horizontal="left" indent="1"/>
      <protection locked="0"/>
    </xf>
    <xf numFmtId="49" fontId="73" fillId="0" borderId="0" xfId="4" applyNumberFormat="1" applyFont="1" applyProtection="1">
      <protection locked="0"/>
    </xf>
    <xf numFmtId="0" fontId="73" fillId="0" borderId="0" xfId="4" applyNumberFormat="1" applyFont="1" applyProtection="1">
      <protection locked="0"/>
    </xf>
    <xf numFmtId="0" fontId="71" fillId="0" borderId="0" xfId="4" applyFont="1" applyFill="1" applyAlignment="1" applyProtection="1">
      <alignment horizontal="left" indent="1"/>
      <protection locked="0"/>
    </xf>
    <xf numFmtId="172" fontId="4" fillId="0" borderId="0" xfId="1" applyNumberFormat="1" applyFont="1" applyBorder="1"/>
    <xf numFmtId="167" fontId="6" fillId="0" borderId="0" xfId="1" applyFont="1" applyBorder="1" applyAlignment="1">
      <alignment horizontal="left" vertical="center" wrapText="1"/>
    </xf>
    <xf numFmtId="167" fontId="6" fillId="0" borderId="6" xfId="1" applyFont="1" applyBorder="1" applyAlignment="1">
      <alignment horizontal="left" vertical="center" wrapText="1"/>
    </xf>
    <xf numFmtId="172" fontId="10" fillId="0" borderId="0" xfId="1" applyNumberFormat="1" applyFont="1" applyFill="1" applyBorder="1" applyAlignment="1">
      <alignment horizontal="left" vertical="center" wrapText="1"/>
    </xf>
    <xf numFmtId="172" fontId="6" fillId="29" borderId="0" xfId="1" applyNumberFormat="1" applyFont="1" applyFill="1" applyBorder="1" applyAlignment="1">
      <alignment vertical="center"/>
    </xf>
    <xf numFmtId="172" fontId="7" fillId="29" borderId="0" xfId="1" applyNumberFormat="1" applyFont="1" applyFill="1" applyBorder="1" applyAlignment="1">
      <alignment vertical="center"/>
    </xf>
    <xf numFmtId="172" fontId="12" fillId="0" borderId="0" xfId="1" applyNumberFormat="1" applyFont="1" applyFill="1"/>
    <xf numFmtId="172" fontId="12" fillId="29" borderId="0" xfId="1" applyNumberFormat="1" applyFont="1" applyFill="1" applyBorder="1" applyAlignment="1">
      <alignment vertical="center"/>
    </xf>
    <xf numFmtId="167" fontId="9" fillId="0" borderId="0" xfId="1" applyFont="1" applyBorder="1" applyAlignment="1">
      <alignment horizontal="left" vertical="center" wrapText="1"/>
    </xf>
    <xf numFmtId="167" fontId="7" fillId="0" borderId="0" xfId="1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7" fontId="6" fillId="0" borderId="0" xfId="1" applyFont="1" applyBorder="1" applyAlignment="1">
      <alignment horizontal="center" vertical="center"/>
    </xf>
    <xf numFmtId="167" fontId="7" fillId="0" borderId="0" xfId="1" applyFont="1" applyBorder="1" applyAlignment="1">
      <alignment horizontal="center" vertical="center"/>
    </xf>
    <xf numFmtId="167" fontId="6" fillId="0" borderId="0" xfId="1" applyFont="1" applyFill="1" applyBorder="1" applyAlignment="1">
      <alignment horizontal="center" vertical="center"/>
    </xf>
    <xf numFmtId="167" fontId="7" fillId="0" borderId="6" xfId="1" applyFont="1" applyBorder="1"/>
    <xf numFmtId="0" fontId="76" fillId="0" borderId="0" xfId="4" applyFont="1" applyBorder="1" applyAlignment="1">
      <alignment horizontal="center" vertical="center"/>
    </xf>
    <xf numFmtId="0" fontId="75" fillId="0" borderId="0" xfId="4" applyFont="1" applyBorder="1" applyAlignment="1">
      <alignment horizontal="center" vertical="center"/>
    </xf>
    <xf numFmtId="0" fontId="74" fillId="0" borderId="0" xfId="130" applyFont="1" applyAlignment="1">
      <alignment horizontal="center" wrapText="1"/>
    </xf>
    <xf numFmtId="0" fontId="6" fillId="0" borderId="23" xfId="131" applyFont="1" applyFill="1" applyBorder="1" applyAlignment="1">
      <alignment horizontal="center" vertical="center" wrapText="1"/>
    </xf>
    <xf numFmtId="0" fontId="6" fillId="0" borderId="26" xfId="131" applyFont="1" applyFill="1" applyBorder="1" applyAlignment="1">
      <alignment horizontal="center" vertical="center" wrapText="1"/>
    </xf>
    <xf numFmtId="0" fontId="6" fillId="0" borderId="24" xfId="131" applyFont="1" applyFill="1" applyBorder="1" applyAlignment="1">
      <alignment horizontal="center" vertical="center" wrapText="1"/>
    </xf>
    <xf numFmtId="0" fontId="6" fillId="0" borderId="27" xfId="131" applyFont="1" applyFill="1" applyBorder="1" applyAlignment="1">
      <alignment horizontal="center" vertical="center" wrapText="1"/>
    </xf>
    <xf numFmtId="0" fontId="6" fillId="0" borderId="24" xfId="131" applyFont="1" applyFill="1" applyBorder="1" applyAlignment="1">
      <alignment horizontal="center" vertical="center"/>
    </xf>
    <xf numFmtId="0" fontId="6" fillId="0" borderId="30" xfId="131" applyFont="1" applyFill="1" applyBorder="1" applyAlignment="1">
      <alignment horizontal="center" vertical="center" wrapText="1"/>
    </xf>
    <xf numFmtId="0" fontId="6" fillId="0" borderId="27" xfId="131" applyFont="1" applyFill="1" applyBorder="1" applyAlignment="1">
      <alignment horizontal="center" vertical="center"/>
    </xf>
    <xf numFmtId="0" fontId="6" fillId="0" borderId="30" xfId="131" applyFont="1" applyFill="1" applyBorder="1" applyAlignment="1">
      <alignment horizontal="center" vertical="center"/>
    </xf>
    <xf numFmtId="0" fontId="6" fillId="0" borderId="29" xfId="131" applyFont="1" applyFill="1" applyBorder="1" applyAlignment="1">
      <alignment horizontal="center" vertical="center" wrapText="1"/>
    </xf>
    <xf numFmtId="0" fontId="6" fillId="0" borderId="28" xfId="131" applyFont="1" applyFill="1" applyBorder="1" applyAlignment="1">
      <alignment horizontal="center" vertical="center" wrapText="1"/>
    </xf>
    <xf numFmtId="0" fontId="6" fillId="0" borderId="31" xfId="131" applyFont="1" applyFill="1" applyBorder="1" applyAlignment="1">
      <alignment horizontal="center" vertical="center" wrapText="1"/>
    </xf>
    <xf numFmtId="0" fontId="6" fillId="0" borderId="25" xfId="13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2" fillId="4" borderId="8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67" fontId="6" fillId="0" borderId="5" xfId="1" applyFont="1" applyFill="1" applyBorder="1" applyAlignment="1">
      <alignment horizontal="center"/>
    </xf>
    <xf numFmtId="167" fontId="6" fillId="0" borderId="6" xfId="1" applyFont="1" applyFill="1" applyBorder="1" applyAlignment="1">
      <alignment horizontal="center"/>
    </xf>
    <xf numFmtId="167" fontId="12" fillId="3" borderId="1" xfId="1" applyFont="1" applyFill="1" applyBorder="1" applyAlignment="1">
      <alignment horizontal="center" vertical="center"/>
    </xf>
    <xf numFmtId="167" fontId="12" fillId="3" borderId="2" xfId="1" applyFont="1" applyFill="1" applyBorder="1" applyAlignment="1">
      <alignment horizontal="center" vertical="center"/>
    </xf>
    <xf numFmtId="167" fontId="12" fillId="3" borderId="3" xfId="1" applyFont="1" applyFill="1" applyBorder="1" applyAlignment="1">
      <alignment horizontal="center" vertical="center"/>
    </xf>
    <xf numFmtId="167" fontId="12" fillId="3" borderId="0" xfId="1" applyFont="1" applyFill="1" applyBorder="1" applyAlignment="1">
      <alignment horizontal="center" vertical="center"/>
    </xf>
    <xf numFmtId="167" fontId="12" fillId="3" borderId="8" xfId="1" applyFont="1" applyFill="1" applyBorder="1" applyAlignment="1">
      <alignment horizontal="center" vertical="center"/>
    </xf>
    <xf numFmtId="167" fontId="12" fillId="3" borderId="4" xfId="1" applyFont="1" applyFill="1" applyBorder="1" applyAlignment="1">
      <alignment horizontal="center" vertical="center"/>
    </xf>
    <xf numFmtId="167" fontId="6" fillId="3" borderId="2" xfId="1" applyFont="1" applyFill="1" applyBorder="1" applyAlignment="1">
      <alignment horizontal="center" vertical="center"/>
    </xf>
  </cellXfs>
  <cellStyles count="308">
    <cellStyle name=" 1" xfId="6" xr:uid="{00000000-0005-0000-0000-000000000000}"/>
    <cellStyle name="%" xfId="7" xr:uid="{00000000-0005-0000-0000-000001000000}"/>
    <cellStyle name="_Administrata Publike" xfId="8" xr:uid="{00000000-0005-0000-0000-000002000000}"/>
    <cellStyle name="_Book1" xfId="9" xr:uid="{00000000-0005-0000-0000-000003000000}"/>
    <cellStyle name="_Bujqesia" xfId="10" xr:uid="{00000000-0005-0000-0000-000004000000}"/>
    <cellStyle name="_GDP Final 1996-2005 by 2 approaches" xfId="11" xr:uid="{00000000-0005-0000-0000-000005000000}"/>
    <cellStyle name="_GDP Final 1996-2005 by 2 approaches 2" xfId="204" xr:uid="{00000000-0005-0000-0000-000006000000}"/>
    <cellStyle name="_GDP Final 1996-2005 by 2 approaches_Finale 2008 me Nace4" xfId="12" xr:uid="{00000000-0005-0000-0000-000007000000}"/>
    <cellStyle name="_gdp2009, varianti 4" xfId="13" xr:uid="{00000000-0005-0000-0000-000008000000}"/>
    <cellStyle name="_gdp2009, varianti 5" xfId="14" xr:uid="{00000000-0005-0000-0000-000009000000}"/>
    <cellStyle name="_gdp2009, varianti 5 2" xfId="205" xr:uid="{00000000-0005-0000-0000-00000A000000}"/>
    <cellStyle name="_gdp2009, varianti 5_Finale 2008 me Nace4" xfId="15" xr:uid="{00000000-0005-0000-0000-00000B000000}"/>
    <cellStyle name="_Per vjetoren nga 3_mujoret" xfId="16" xr:uid="{00000000-0005-0000-0000-00000C000000}"/>
    <cellStyle name="_TAB1" xfId="17" xr:uid="{00000000-0005-0000-0000-00000D000000}"/>
    <cellStyle name="_TAB2" xfId="18" xr:uid="{00000000-0005-0000-0000-00000E000000}"/>
    <cellStyle name="_TAB3" xfId="19" xr:uid="{00000000-0005-0000-0000-00000F000000}"/>
    <cellStyle name="_TAB4" xfId="20" xr:uid="{00000000-0005-0000-0000-000010000000}"/>
    <cellStyle name="_TAB5" xfId="21" xr:uid="{00000000-0005-0000-0000-000011000000}"/>
    <cellStyle name="_VA-cons_TOT" xfId="22" xr:uid="{00000000-0005-0000-0000-000012000000}"/>
    <cellStyle name="_VA-cons_TOT 2" xfId="206" xr:uid="{00000000-0005-0000-0000-000013000000}"/>
    <cellStyle name="_VA-cons_TOT_Finale 2008 me Nace4" xfId="23" xr:uid="{00000000-0005-0000-0000-000014000000}"/>
    <cellStyle name="_VA-cons_TOT_Ledjoni energjia" xfId="24" xr:uid="{00000000-0005-0000-0000-000015000000}"/>
    <cellStyle name="_VA-cons_TOT_Ledjoni energjia 2" xfId="207" xr:uid="{00000000-0005-0000-0000-000016000000}"/>
    <cellStyle name="_VA-cons_TOT_Ledjoni energjia_Finale 2008 me Nace4" xfId="25" xr:uid="{00000000-0005-0000-0000-000017000000}"/>
    <cellStyle name="_Workbook for QGDP(dt.24 Prill, 2008)" xfId="26" xr:uid="{00000000-0005-0000-0000-000018000000}"/>
    <cellStyle name="0mitP" xfId="27" xr:uid="{00000000-0005-0000-0000-000019000000}"/>
    <cellStyle name="0ohneP" xfId="28" xr:uid="{00000000-0005-0000-0000-00001A000000}"/>
    <cellStyle name="10mitP" xfId="29" xr:uid="{00000000-0005-0000-0000-00001B000000}"/>
    <cellStyle name="12mitP" xfId="30" xr:uid="{00000000-0005-0000-0000-00001C000000}"/>
    <cellStyle name="12ohneP" xfId="31" xr:uid="{00000000-0005-0000-0000-00001D000000}"/>
    <cellStyle name="13mitP" xfId="32" xr:uid="{00000000-0005-0000-0000-00001E000000}"/>
    <cellStyle name="1mitP" xfId="33" xr:uid="{00000000-0005-0000-0000-00001F000000}"/>
    <cellStyle name="1ohneP" xfId="34" xr:uid="{00000000-0005-0000-0000-000020000000}"/>
    <cellStyle name="20% - Accent1 2" xfId="35" xr:uid="{00000000-0005-0000-0000-000021000000}"/>
    <cellStyle name="20% - Accent1 2 2" xfId="208" xr:uid="{00000000-0005-0000-0000-000022000000}"/>
    <cellStyle name="20% - Accent2 2" xfId="36" xr:uid="{00000000-0005-0000-0000-000023000000}"/>
    <cellStyle name="20% - Accent2 2 2" xfId="209" xr:uid="{00000000-0005-0000-0000-000024000000}"/>
    <cellStyle name="20% - Accent3 2" xfId="37" xr:uid="{00000000-0005-0000-0000-000025000000}"/>
    <cellStyle name="20% - Accent3 2 2" xfId="210" xr:uid="{00000000-0005-0000-0000-000026000000}"/>
    <cellStyle name="20% - Accent4 2" xfId="38" xr:uid="{00000000-0005-0000-0000-000027000000}"/>
    <cellStyle name="20% - Accent4 2 2" xfId="211" xr:uid="{00000000-0005-0000-0000-000028000000}"/>
    <cellStyle name="20% - Accent5 2" xfId="39" xr:uid="{00000000-0005-0000-0000-000029000000}"/>
    <cellStyle name="20% - Accent5 2 2" xfId="212" xr:uid="{00000000-0005-0000-0000-00002A000000}"/>
    <cellStyle name="20% - Accent6 2" xfId="40" xr:uid="{00000000-0005-0000-0000-00002B000000}"/>
    <cellStyle name="20% - Accent6 2 2" xfId="213" xr:uid="{00000000-0005-0000-0000-00002C000000}"/>
    <cellStyle name="20% - Akzent1" xfId="41" xr:uid="{00000000-0005-0000-0000-00002D000000}"/>
    <cellStyle name="20% - Akzent2" xfId="42" xr:uid="{00000000-0005-0000-0000-00002E000000}"/>
    <cellStyle name="20% - Akzent3" xfId="43" xr:uid="{00000000-0005-0000-0000-00002F000000}"/>
    <cellStyle name="20% - Akzent4" xfId="44" xr:uid="{00000000-0005-0000-0000-000030000000}"/>
    <cellStyle name="20% - Akzent5" xfId="45" xr:uid="{00000000-0005-0000-0000-000031000000}"/>
    <cellStyle name="20% - Akzent6" xfId="46" xr:uid="{00000000-0005-0000-0000-000032000000}"/>
    <cellStyle name="20% - Dekorfärg1" xfId="214" xr:uid="{00000000-0005-0000-0000-000033000000}"/>
    <cellStyle name="20% - Dekorfärg2" xfId="215" xr:uid="{00000000-0005-0000-0000-000034000000}"/>
    <cellStyle name="20% - Dekorfärg3" xfId="216" xr:uid="{00000000-0005-0000-0000-000035000000}"/>
    <cellStyle name="20% - Dekorfärg4" xfId="217" xr:uid="{00000000-0005-0000-0000-000036000000}"/>
    <cellStyle name="20% - Dekorfärg5" xfId="218" xr:uid="{00000000-0005-0000-0000-000037000000}"/>
    <cellStyle name="20% - Dekorfärg6" xfId="219" xr:uid="{00000000-0005-0000-0000-000038000000}"/>
    <cellStyle name="2mitP" xfId="47" xr:uid="{00000000-0005-0000-0000-000039000000}"/>
    <cellStyle name="2ohneP" xfId="48" xr:uid="{00000000-0005-0000-0000-00003A000000}"/>
    <cellStyle name="3mitP" xfId="49" xr:uid="{00000000-0005-0000-0000-00003B000000}"/>
    <cellStyle name="3ohneP" xfId="50" xr:uid="{00000000-0005-0000-0000-00003C000000}"/>
    <cellStyle name="40% - Accent1 2" xfId="51" xr:uid="{00000000-0005-0000-0000-00003D000000}"/>
    <cellStyle name="40% - Accent1 2 2" xfId="220" xr:uid="{00000000-0005-0000-0000-00003E000000}"/>
    <cellStyle name="40% - Accent2 2" xfId="52" xr:uid="{00000000-0005-0000-0000-00003F000000}"/>
    <cellStyle name="40% - Accent2 2 2" xfId="221" xr:uid="{00000000-0005-0000-0000-000040000000}"/>
    <cellStyle name="40% - Accent3 2" xfId="53" xr:uid="{00000000-0005-0000-0000-000041000000}"/>
    <cellStyle name="40% - Accent3 2 2" xfId="222" xr:uid="{00000000-0005-0000-0000-000042000000}"/>
    <cellStyle name="40% - Accent4 2" xfId="54" xr:uid="{00000000-0005-0000-0000-000043000000}"/>
    <cellStyle name="40% - Accent4 2 2" xfId="223" xr:uid="{00000000-0005-0000-0000-000044000000}"/>
    <cellStyle name="40% - Accent5 2" xfId="55" xr:uid="{00000000-0005-0000-0000-000045000000}"/>
    <cellStyle name="40% - Accent5 2 2" xfId="224" xr:uid="{00000000-0005-0000-0000-000046000000}"/>
    <cellStyle name="40% - Accent6 2" xfId="56" xr:uid="{00000000-0005-0000-0000-000047000000}"/>
    <cellStyle name="40% - Accent6 2 2" xfId="225" xr:uid="{00000000-0005-0000-0000-000048000000}"/>
    <cellStyle name="40% - Akzent1" xfId="57" xr:uid="{00000000-0005-0000-0000-000049000000}"/>
    <cellStyle name="40% - Akzent2" xfId="58" xr:uid="{00000000-0005-0000-0000-00004A000000}"/>
    <cellStyle name="40% - Akzent3" xfId="59" xr:uid="{00000000-0005-0000-0000-00004B000000}"/>
    <cellStyle name="40% - Akzent4" xfId="60" xr:uid="{00000000-0005-0000-0000-00004C000000}"/>
    <cellStyle name="40% - Akzent5" xfId="61" xr:uid="{00000000-0005-0000-0000-00004D000000}"/>
    <cellStyle name="40% - Akzent6" xfId="62" xr:uid="{00000000-0005-0000-0000-00004E000000}"/>
    <cellStyle name="40% - Dekorfärg1" xfId="226" xr:uid="{00000000-0005-0000-0000-00004F000000}"/>
    <cellStyle name="40% - Dekorfärg2" xfId="227" xr:uid="{00000000-0005-0000-0000-000050000000}"/>
    <cellStyle name="40% - Dekorfärg3" xfId="228" xr:uid="{00000000-0005-0000-0000-000051000000}"/>
    <cellStyle name="40% - Dekorfärg4" xfId="229" xr:uid="{00000000-0005-0000-0000-000052000000}"/>
    <cellStyle name="40% - Dekorfärg5" xfId="230" xr:uid="{00000000-0005-0000-0000-000053000000}"/>
    <cellStyle name="40% - Dekorfärg6" xfId="231" xr:uid="{00000000-0005-0000-0000-000054000000}"/>
    <cellStyle name="4mitP" xfId="63" xr:uid="{00000000-0005-0000-0000-000055000000}"/>
    <cellStyle name="4ohneP" xfId="64" xr:uid="{00000000-0005-0000-0000-000056000000}"/>
    <cellStyle name="60% - Accent1 2" xfId="65" xr:uid="{00000000-0005-0000-0000-000057000000}"/>
    <cellStyle name="60% - Accent2 2" xfId="66" xr:uid="{00000000-0005-0000-0000-000058000000}"/>
    <cellStyle name="60% - Accent3 2" xfId="67" xr:uid="{00000000-0005-0000-0000-000059000000}"/>
    <cellStyle name="60% - Accent4 2" xfId="68" xr:uid="{00000000-0005-0000-0000-00005A000000}"/>
    <cellStyle name="60% - Accent5 2" xfId="69" xr:uid="{00000000-0005-0000-0000-00005B000000}"/>
    <cellStyle name="60% - Accent6 2" xfId="70" xr:uid="{00000000-0005-0000-0000-00005C000000}"/>
    <cellStyle name="60% - Akzent1" xfId="71" xr:uid="{00000000-0005-0000-0000-00005D000000}"/>
    <cellStyle name="60% - Akzent2" xfId="72" xr:uid="{00000000-0005-0000-0000-00005E000000}"/>
    <cellStyle name="60% - Akzent3" xfId="73" xr:uid="{00000000-0005-0000-0000-00005F000000}"/>
    <cellStyle name="60% - Akzent4" xfId="74" xr:uid="{00000000-0005-0000-0000-000060000000}"/>
    <cellStyle name="60% - Akzent5" xfId="75" xr:uid="{00000000-0005-0000-0000-000061000000}"/>
    <cellStyle name="60% - Akzent6" xfId="76" xr:uid="{00000000-0005-0000-0000-000062000000}"/>
    <cellStyle name="60% - Dekorfärg1" xfId="232" xr:uid="{00000000-0005-0000-0000-000063000000}"/>
    <cellStyle name="60% - Dekorfärg2" xfId="233" xr:uid="{00000000-0005-0000-0000-000064000000}"/>
    <cellStyle name="60% - Dekorfärg3" xfId="234" xr:uid="{00000000-0005-0000-0000-000065000000}"/>
    <cellStyle name="60% - Dekorfärg4" xfId="235" xr:uid="{00000000-0005-0000-0000-000066000000}"/>
    <cellStyle name="60% - Dekorfärg5" xfId="236" xr:uid="{00000000-0005-0000-0000-000067000000}"/>
    <cellStyle name="60% - Dekorfärg6" xfId="237" xr:uid="{00000000-0005-0000-0000-000068000000}"/>
    <cellStyle name="6mitP" xfId="77" xr:uid="{00000000-0005-0000-0000-000069000000}"/>
    <cellStyle name="6ohneP" xfId="78" xr:uid="{00000000-0005-0000-0000-00006A000000}"/>
    <cellStyle name="7mitP" xfId="79" xr:uid="{00000000-0005-0000-0000-00006B000000}"/>
    <cellStyle name="9mitP" xfId="80" xr:uid="{00000000-0005-0000-0000-00006C000000}"/>
    <cellStyle name="9ohneP" xfId="81" xr:uid="{00000000-0005-0000-0000-00006D000000}"/>
    <cellStyle name="Accent1 2" xfId="82" xr:uid="{00000000-0005-0000-0000-00006E000000}"/>
    <cellStyle name="Accent2 2" xfId="83" xr:uid="{00000000-0005-0000-0000-00006F000000}"/>
    <cellStyle name="Accent3 2" xfId="84" xr:uid="{00000000-0005-0000-0000-000070000000}"/>
    <cellStyle name="Accent4 2" xfId="85" xr:uid="{00000000-0005-0000-0000-000071000000}"/>
    <cellStyle name="Accent5 2" xfId="86" xr:uid="{00000000-0005-0000-0000-000072000000}"/>
    <cellStyle name="Accent6 2" xfId="87" xr:uid="{00000000-0005-0000-0000-000073000000}"/>
    <cellStyle name="Anteckning" xfId="238" xr:uid="{00000000-0005-0000-0000-000074000000}"/>
    <cellStyle name="Bad 2" xfId="88" xr:uid="{00000000-0005-0000-0000-000075000000}"/>
    <cellStyle name="Beräkning" xfId="239" xr:uid="{00000000-0005-0000-0000-000076000000}"/>
    <cellStyle name="Bra" xfId="240" xr:uid="{00000000-0005-0000-0000-000077000000}"/>
    <cellStyle name="Calculation 2" xfId="89" xr:uid="{00000000-0005-0000-0000-000078000000}"/>
    <cellStyle name="Check Cell 2" xfId="90" xr:uid="{00000000-0005-0000-0000-000079000000}"/>
    <cellStyle name="Comma" xfId="1" builtinId="3"/>
    <cellStyle name="Comma [0] 2" xfId="241" xr:uid="{00000000-0005-0000-0000-00007C000000}"/>
    <cellStyle name="Comma 10" xfId="242" xr:uid="{00000000-0005-0000-0000-00007D000000}"/>
    <cellStyle name="Comma 11" xfId="243" xr:uid="{00000000-0005-0000-0000-00007E000000}"/>
    <cellStyle name="Comma 12" xfId="244" xr:uid="{00000000-0005-0000-0000-00007F000000}"/>
    <cellStyle name="Comma 13" xfId="245" xr:uid="{00000000-0005-0000-0000-000080000000}"/>
    <cellStyle name="Comma 14" xfId="246" xr:uid="{00000000-0005-0000-0000-000081000000}"/>
    <cellStyle name="Comma 15" xfId="247" xr:uid="{00000000-0005-0000-0000-000082000000}"/>
    <cellStyle name="Comma 16" xfId="248" xr:uid="{00000000-0005-0000-0000-000083000000}"/>
    <cellStyle name="Comma 17" xfId="91" xr:uid="{00000000-0005-0000-0000-000084000000}"/>
    <cellStyle name="Comma 2" xfId="92" xr:uid="{00000000-0005-0000-0000-000085000000}"/>
    <cellStyle name="Comma 2 2" xfId="93" xr:uid="{00000000-0005-0000-0000-000086000000}"/>
    <cellStyle name="Comma 2 3" xfId="94" xr:uid="{00000000-0005-0000-0000-000087000000}"/>
    <cellStyle name="Comma 2 4" xfId="249" xr:uid="{00000000-0005-0000-0000-000088000000}"/>
    <cellStyle name="Comma 3" xfId="95" xr:uid="{00000000-0005-0000-0000-000089000000}"/>
    <cellStyle name="Comma 3 2" xfId="96" xr:uid="{00000000-0005-0000-0000-00008A000000}"/>
    <cellStyle name="Comma 3 3" xfId="97" xr:uid="{00000000-0005-0000-0000-00008B000000}"/>
    <cellStyle name="Comma 3 3 2" xfId="98" xr:uid="{00000000-0005-0000-0000-00008C000000}"/>
    <cellStyle name="Comma 3 4" xfId="99" xr:uid="{00000000-0005-0000-0000-00008D000000}"/>
    <cellStyle name="Comma 4" xfId="100" xr:uid="{00000000-0005-0000-0000-00008E000000}"/>
    <cellStyle name="Comma 5" xfId="101" xr:uid="{00000000-0005-0000-0000-00008F000000}"/>
    <cellStyle name="Comma 5 2" xfId="102" xr:uid="{00000000-0005-0000-0000-000090000000}"/>
    <cellStyle name="Comma 5 3" xfId="103" xr:uid="{00000000-0005-0000-0000-000091000000}"/>
    <cellStyle name="Comma 6" xfId="104" xr:uid="{00000000-0005-0000-0000-000092000000}"/>
    <cellStyle name="Comma 6 2" xfId="250" xr:uid="{00000000-0005-0000-0000-000093000000}"/>
    <cellStyle name="Comma 68" xfId="251" xr:uid="{00000000-0005-0000-0000-000094000000}"/>
    <cellStyle name="Comma 7" xfId="105" xr:uid="{00000000-0005-0000-0000-000095000000}"/>
    <cellStyle name="Comma 7 2" xfId="106" xr:uid="{00000000-0005-0000-0000-000096000000}"/>
    <cellStyle name="Comma 8" xfId="107" xr:uid="{00000000-0005-0000-0000-000097000000}"/>
    <cellStyle name="Comma 9" xfId="252" xr:uid="{00000000-0005-0000-0000-000098000000}"/>
    <cellStyle name="Comma_Sheet1" xfId="298" xr:uid="{00000000-0005-0000-0000-000099000000}"/>
    <cellStyle name="Comma0" xfId="108" xr:uid="{00000000-0005-0000-0000-00009A000000}"/>
    <cellStyle name="Currency 2" xfId="253" xr:uid="{00000000-0005-0000-0000-00009B000000}"/>
    <cellStyle name="Currency0" xfId="109" xr:uid="{00000000-0005-0000-0000-00009C000000}"/>
    <cellStyle name="Dålig" xfId="254" xr:uid="{00000000-0005-0000-0000-00009D000000}"/>
    <cellStyle name="Date" xfId="110" xr:uid="{00000000-0005-0000-0000-00009E000000}"/>
    <cellStyle name="Datum" xfId="255" xr:uid="{00000000-0005-0000-0000-00009F000000}"/>
    <cellStyle name="Explanatory Text 2" xfId="111" xr:uid="{00000000-0005-0000-0000-0000A0000000}"/>
    <cellStyle name="Färg1" xfId="256" xr:uid="{00000000-0005-0000-0000-0000A1000000}"/>
    <cellStyle name="Färg2" xfId="257" xr:uid="{00000000-0005-0000-0000-0000A2000000}"/>
    <cellStyle name="Färg3" xfId="258" xr:uid="{00000000-0005-0000-0000-0000A3000000}"/>
    <cellStyle name="Färg4" xfId="259" xr:uid="{00000000-0005-0000-0000-0000A4000000}"/>
    <cellStyle name="Färg5" xfId="260" xr:uid="{00000000-0005-0000-0000-0000A5000000}"/>
    <cellStyle name="Färg6" xfId="261" xr:uid="{00000000-0005-0000-0000-0000A6000000}"/>
    <cellStyle name="Finanční0" xfId="262" xr:uid="{00000000-0005-0000-0000-0000A7000000}"/>
    <cellStyle name="Fixed" xfId="112" xr:uid="{00000000-0005-0000-0000-0000A8000000}"/>
    <cellStyle name="Förklarande text" xfId="263" xr:uid="{00000000-0005-0000-0000-0000A9000000}"/>
    <cellStyle name="Fuss" xfId="113" xr:uid="{00000000-0005-0000-0000-0000AA000000}"/>
    <cellStyle name="Good 2" xfId="114" xr:uid="{00000000-0005-0000-0000-0000AB000000}"/>
    <cellStyle name="Heading 1 2" xfId="115" xr:uid="{00000000-0005-0000-0000-0000AC000000}"/>
    <cellStyle name="Heading 2 2" xfId="116" xr:uid="{00000000-0005-0000-0000-0000AD000000}"/>
    <cellStyle name="Heading 3 2" xfId="117" xr:uid="{00000000-0005-0000-0000-0000AE000000}"/>
    <cellStyle name="Heading 4 2" xfId="118" xr:uid="{00000000-0005-0000-0000-0000AF000000}"/>
    <cellStyle name="Hyperlink" xfId="202" builtinId="8"/>
    <cellStyle name="Hyperlink 2" xfId="119" xr:uid="{00000000-0005-0000-0000-0000B1000000}"/>
    <cellStyle name="Hyperlink 3" xfId="264" xr:uid="{00000000-0005-0000-0000-0000B2000000}"/>
    <cellStyle name="Iau?iue_?ac?.oaa.90-92" xfId="120" xr:uid="{00000000-0005-0000-0000-0000B3000000}"/>
    <cellStyle name="Îáû÷íûé_93ãîä (2)" xfId="121" xr:uid="{00000000-0005-0000-0000-0000B4000000}"/>
    <cellStyle name="Indata" xfId="265" xr:uid="{00000000-0005-0000-0000-0000B5000000}"/>
    <cellStyle name="Input 2" xfId="122" xr:uid="{00000000-0005-0000-0000-0000B6000000}"/>
    <cellStyle name="Kontrollcell" xfId="266" xr:uid="{00000000-0005-0000-0000-0000B7000000}"/>
    <cellStyle name="Länkad cell" xfId="267" xr:uid="{00000000-0005-0000-0000-0000B8000000}"/>
    <cellStyle name="Linked Cell 2" xfId="123" xr:uid="{00000000-0005-0000-0000-0000B9000000}"/>
    <cellStyle name="m49048872" xfId="124" xr:uid="{00000000-0005-0000-0000-0000BA000000}"/>
    <cellStyle name="Měna0" xfId="268" xr:uid="{00000000-0005-0000-0000-0000BB000000}"/>
    <cellStyle name="mitP" xfId="125" xr:uid="{00000000-0005-0000-0000-0000BC000000}"/>
    <cellStyle name="Neutral 2" xfId="126" xr:uid="{00000000-0005-0000-0000-0000BD000000}"/>
    <cellStyle name="Normal" xfId="0" builtinId="0"/>
    <cellStyle name="Normal 10" xfId="127" xr:uid="{00000000-0005-0000-0000-0000BF000000}"/>
    <cellStyle name="Normal 11" xfId="128" xr:uid="{00000000-0005-0000-0000-0000C0000000}"/>
    <cellStyle name="Normal 12" xfId="129" xr:uid="{00000000-0005-0000-0000-0000C1000000}"/>
    <cellStyle name="Normal 13" xfId="130" xr:uid="{00000000-0005-0000-0000-0000C2000000}"/>
    <cellStyle name="Normal 13 2" xfId="131" xr:uid="{00000000-0005-0000-0000-0000C3000000}"/>
    <cellStyle name="Normal 14" xfId="132" xr:uid="{00000000-0005-0000-0000-0000C4000000}"/>
    <cellStyle name="Normal 15" xfId="133" xr:uid="{00000000-0005-0000-0000-0000C5000000}"/>
    <cellStyle name="Normal 16" xfId="5" xr:uid="{00000000-0005-0000-0000-0000C6000000}"/>
    <cellStyle name="Normal 17" xfId="203" xr:uid="{00000000-0005-0000-0000-0000C7000000}"/>
    <cellStyle name="Normal 17 2" xfId="299" xr:uid="{00000000-0005-0000-0000-0000C8000000}"/>
    <cellStyle name="Normal 18" xfId="134" xr:uid="{00000000-0005-0000-0000-0000C9000000}"/>
    <cellStyle name="Normal 18 2" xfId="269" xr:uid="{00000000-0005-0000-0000-0000CA000000}"/>
    <cellStyle name="Normal 19" xfId="270" xr:uid="{00000000-0005-0000-0000-0000CB000000}"/>
    <cellStyle name="Normal 2" xfId="3" xr:uid="{00000000-0005-0000-0000-0000CC000000}"/>
    <cellStyle name="Normal 2 10" xfId="300" xr:uid="{00000000-0005-0000-0000-0000CD000000}"/>
    <cellStyle name="Normal 2 2" xfId="135" xr:uid="{00000000-0005-0000-0000-0000CE000000}"/>
    <cellStyle name="Normal 2 2 2" xfId="136" xr:uid="{00000000-0005-0000-0000-0000CF000000}"/>
    <cellStyle name="Normal 2 3" xfId="271" xr:uid="{00000000-0005-0000-0000-0000D0000000}"/>
    <cellStyle name="Normal 2 3 2" xfId="272" xr:uid="{00000000-0005-0000-0000-0000D1000000}"/>
    <cellStyle name="Normal 2 4 2" xfId="301" xr:uid="{00000000-0005-0000-0000-0000D2000000}"/>
    <cellStyle name="Normal 2 8" xfId="273" xr:uid="{00000000-0005-0000-0000-0000D3000000}"/>
    <cellStyle name="Normal 2_2009_2010_2011_GDPweights questionnaire (2)" xfId="274" xr:uid="{00000000-0005-0000-0000-0000D4000000}"/>
    <cellStyle name="Normal 20" xfId="302" xr:uid="{00000000-0005-0000-0000-00005C010000}"/>
    <cellStyle name="Normal 21" xfId="303" xr:uid="{00000000-0005-0000-0000-00005D010000}"/>
    <cellStyle name="Normal 22" xfId="304" xr:uid="{00000000-0005-0000-0000-00005E010000}"/>
    <cellStyle name="Normal 23" xfId="305" xr:uid="{00000000-0005-0000-0000-00005F010000}"/>
    <cellStyle name="Normal 24" xfId="306" xr:uid="{00000000-0005-0000-0000-000060010000}"/>
    <cellStyle name="Normal 25" xfId="307" xr:uid="{00000000-0005-0000-0000-000061010000}"/>
    <cellStyle name="Normal 3" xfId="137" xr:uid="{00000000-0005-0000-0000-0000D5000000}"/>
    <cellStyle name="Normal 3 2" xfId="138" xr:uid="{00000000-0005-0000-0000-0000D6000000}"/>
    <cellStyle name="Normal 3 3" xfId="139" xr:uid="{00000000-0005-0000-0000-0000D7000000}"/>
    <cellStyle name="Normal 4" xfId="140" xr:uid="{00000000-0005-0000-0000-0000D8000000}"/>
    <cellStyle name="Normal 4 2" xfId="141" xr:uid="{00000000-0005-0000-0000-0000D9000000}"/>
    <cellStyle name="Normal 4 3" xfId="142" xr:uid="{00000000-0005-0000-0000-0000DA000000}"/>
    <cellStyle name="Normal 5" xfId="143" xr:uid="{00000000-0005-0000-0000-0000DB000000}"/>
    <cellStyle name="Normal 5 2" xfId="144" xr:uid="{00000000-0005-0000-0000-0000DC000000}"/>
    <cellStyle name="Normal 5 3" xfId="145" xr:uid="{00000000-0005-0000-0000-0000DD000000}"/>
    <cellStyle name="Normal 6" xfId="146" xr:uid="{00000000-0005-0000-0000-0000DE000000}"/>
    <cellStyle name="Normal 6 2" xfId="147" xr:uid="{00000000-0005-0000-0000-0000DF000000}"/>
    <cellStyle name="Normal 6 3" xfId="275" xr:uid="{00000000-0005-0000-0000-0000E0000000}"/>
    <cellStyle name="Normal 7" xfId="148" xr:uid="{00000000-0005-0000-0000-0000E1000000}"/>
    <cellStyle name="Normal 7 2" xfId="276" xr:uid="{00000000-0005-0000-0000-0000E2000000}"/>
    <cellStyle name="Normal 8" xfId="149" xr:uid="{00000000-0005-0000-0000-0000E3000000}"/>
    <cellStyle name="Normal 9" xfId="2" xr:uid="{00000000-0005-0000-0000-0000E4000000}"/>
    <cellStyle name="Normal 9 2" xfId="150" xr:uid="{00000000-0005-0000-0000-0000E5000000}"/>
    <cellStyle name="Normál_Felhasznalas_tabla_1999" xfId="151" xr:uid="{00000000-0005-0000-0000-0000E6000000}"/>
    <cellStyle name="normální 2" xfId="277" xr:uid="{00000000-0005-0000-0000-0000E7000000}"/>
    <cellStyle name="normální_SO1_03d" xfId="278" xr:uid="{00000000-0005-0000-0000-0000E8000000}"/>
    <cellStyle name="Note 2" xfId="152" xr:uid="{00000000-0005-0000-0000-0000E9000000}"/>
    <cellStyle name="Note 2 2" xfId="279" xr:uid="{00000000-0005-0000-0000-0000EA000000}"/>
    <cellStyle name="Note 3" xfId="280" xr:uid="{00000000-0005-0000-0000-0000EB000000}"/>
    <cellStyle name="ohneP" xfId="153" xr:uid="{00000000-0005-0000-0000-0000EC000000}"/>
    <cellStyle name="Ouny?e [0]_Eeno1" xfId="154" xr:uid="{00000000-0005-0000-0000-0000ED000000}"/>
    <cellStyle name="Ouny?e_Eeno1" xfId="155" xr:uid="{00000000-0005-0000-0000-0000EE000000}"/>
    <cellStyle name="Òûñÿ÷è_Sheet1" xfId="156" xr:uid="{00000000-0005-0000-0000-0000EF000000}"/>
    <cellStyle name="Output 2" xfId="157" xr:uid="{00000000-0005-0000-0000-0000F0000000}"/>
    <cellStyle name="Output Amounts" xfId="281" xr:uid="{00000000-0005-0000-0000-0000F1000000}"/>
    <cellStyle name="Output Line Items" xfId="282" xr:uid="{00000000-0005-0000-0000-0000F2000000}"/>
    <cellStyle name="Percent 2" xfId="158" xr:uid="{00000000-0005-0000-0000-0000F3000000}"/>
    <cellStyle name="Percent 2 2" xfId="283" xr:uid="{00000000-0005-0000-0000-0000F4000000}"/>
    <cellStyle name="Percent 3" xfId="284" xr:uid="{00000000-0005-0000-0000-0000F5000000}"/>
    <cellStyle name="Percent 4" xfId="285" xr:uid="{00000000-0005-0000-0000-0000F6000000}"/>
    <cellStyle name="Pevný" xfId="286" xr:uid="{00000000-0005-0000-0000-0000F7000000}"/>
    <cellStyle name="Rubrik" xfId="287" xr:uid="{00000000-0005-0000-0000-0000F8000000}"/>
    <cellStyle name="Rubrik 1" xfId="288" xr:uid="{00000000-0005-0000-0000-0000F9000000}"/>
    <cellStyle name="Rubrik 2" xfId="289" xr:uid="{00000000-0005-0000-0000-0000FA000000}"/>
    <cellStyle name="Rubrik 3" xfId="290" xr:uid="{00000000-0005-0000-0000-0000FB000000}"/>
    <cellStyle name="Rubrik 4" xfId="291" xr:uid="{00000000-0005-0000-0000-0000FC000000}"/>
    <cellStyle name="s24" xfId="159" xr:uid="{00000000-0005-0000-0000-0000FD000000}"/>
    <cellStyle name="s30" xfId="160" xr:uid="{00000000-0005-0000-0000-0000FE000000}"/>
    <cellStyle name="s32" xfId="161" xr:uid="{00000000-0005-0000-0000-0000FF000000}"/>
    <cellStyle name="s33" xfId="162" xr:uid="{00000000-0005-0000-0000-000000010000}"/>
    <cellStyle name="s35" xfId="163" xr:uid="{00000000-0005-0000-0000-000001010000}"/>
    <cellStyle name="s37" xfId="164" xr:uid="{00000000-0005-0000-0000-000002010000}"/>
    <cellStyle name="s44" xfId="165" xr:uid="{00000000-0005-0000-0000-000003010000}"/>
    <cellStyle name="s45" xfId="166" xr:uid="{00000000-0005-0000-0000-000004010000}"/>
    <cellStyle name="s48" xfId="167" xr:uid="{00000000-0005-0000-0000-000005010000}"/>
    <cellStyle name="s56" xfId="168" xr:uid="{00000000-0005-0000-0000-000006010000}"/>
    <cellStyle name="s57" xfId="169" xr:uid="{00000000-0005-0000-0000-000007010000}"/>
    <cellStyle name="s58" xfId="170" xr:uid="{00000000-0005-0000-0000-000008010000}"/>
    <cellStyle name="s59" xfId="171" xr:uid="{00000000-0005-0000-0000-000009010000}"/>
    <cellStyle name="s62" xfId="172" xr:uid="{00000000-0005-0000-0000-00000A010000}"/>
    <cellStyle name="s63" xfId="173" xr:uid="{00000000-0005-0000-0000-00000B010000}"/>
    <cellStyle name="s64" xfId="174" xr:uid="{00000000-0005-0000-0000-00000C010000}"/>
    <cellStyle name="s65" xfId="175" xr:uid="{00000000-0005-0000-0000-00000D010000}"/>
    <cellStyle name="s66" xfId="176" xr:uid="{00000000-0005-0000-0000-00000E010000}"/>
    <cellStyle name="s67" xfId="177" xr:uid="{00000000-0005-0000-0000-00000F010000}"/>
    <cellStyle name="s68" xfId="178" xr:uid="{00000000-0005-0000-0000-000010010000}"/>
    <cellStyle name="s69" xfId="179" xr:uid="{00000000-0005-0000-0000-000011010000}"/>
    <cellStyle name="s70" xfId="180" xr:uid="{00000000-0005-0000-0000-000012010000}"/>
    <cellStyle name="s73" xfId="181" xr:uid="{00000000-0005-0000-0000-000013010000}"/>
    <cellStyle name="s78" xfId="182" xr:uid="{00000000-0005-0000-0000-000014010000}"/>
    <cellStyle name="s80" xfId="183" xr:uid="{00000000-0005-0000-0000-000015010000}"/>
    <cellStyle name="s82" xfId="184" xr:uid="{00000000-0005-0000-0000-000016010000}"/>
    <cellStyle name="s85" xfId="185" xr:uid="{00000000-0005-0000-0000-000017010000}"/>
    <cellStyle name="s93" xfId="186" xr:uid="{00000000-0005-0000-0000-000018010000}"/>
    <cellStyle name="s94" xfId="187" xr:uid="{00000000-0005-0000-0000-000019010000}"/>
    <cellStyle name="s95" xfId="188" xr:uid="{00000000-0005-0000-0000-00001A010000}"/>
    <cellStyle name="Standard 2" xfId="189" xr:uid="{00000000-0005-0000-0000-00001B010000}"/>
    <cellStyle name="Standard 3" xfId="190" xr:uid="{00000000-0005-0000-0000-00001C010000}"/>
    <cellStyle name="Standard 3 2" xfId="4" xr:uid="{00000000-0005-0000-0000-00001D010000}"/>
    <cellStyle name="Style 1" xfId="191" xr:uid="{00000000-0005-0000-0000-00001E010000}"/>
    <cellStyle name="Style 1 2" xfId="292" xr:uid="{00000000-0005-0000-0000-00001F010000}"/>
    <cellStyle name="Summa" xfId="293" xr:uid="{00000000-0005-0000-0000-000020010000}"/>
    <cellStyle name="Text_e" xfId="192" xr:uid="{00000000-0005-0000-0000-000021010000}"/>
    <cellStyle name="Title 2" xfId="193" xr:uid="{00000000-0005-0000-0000-000022010000}"/>
    <cellStyle name="Total 2" xfId="194" xr:uid="{00000000-0005-0000-0000-000023010000}"/>
    <cellStyle name="Utdata" xfId="294" xr:uid="{00000000-0005-0000-0000-000024010000}"/>
    <cellStyle name="Varningstext" xfId="295" xr:uid="{00000000-0005-0000-0000-000025010000}"/>
    <cellStyle name="Warning Text 2" xfId="195" xr:uid="{00000000-0005-0000-0000-000026010000}"/>
    <cellStyle name="Záhlaví 1" xfId="296" xr:uid="{00000000-0005-0000-0000-000027010000}"/>
    <cellStyle name="Záhlaví 2" xfId="297" xr:uid="{00000000-0005-0000-0000-000028010000}"/>
    <cellStyle name="Денежный [0]_BBПиндекс" xfId="196" xr:uid="{00000000-0005-0000-0000-000029010000}"/>
    <cellStyle name="Денежный_BBПиндекс" xfId="197" xr:uid="{00000000-0005-0000-0000-00002A010000}"/>
    <cellStyle name="Обычный_5_QUART" xfId="198" xr:uid="{00000000-0005-0000-0000-00002B010000}"/>
    <cellStyle name="Тысячи_Sheet1" xfId="199" xr:uid="{00000000-0005-0000-0000-00002C010000}"/>
    <cellStyle name="Финансовый [0]_BBПиндекс" xfId="200" xr:uid="{00000000-0005-0000-0000-00002D010000}"/>
    <cellStyle name="Финансовый_BBПиндекс" xfId="201" xr:uid="{00000000-0005-0000-0000-00002E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[7]Permbajtja!$A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$A$1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1397479</xdr:colOff>
      <xdr:row>3</xdr:row>
      <xdr:rowOff>77637</xdr:rowOff>
    </xdr:from>
    <xdr:ext cx="9370" cy="87578"/>
    <xdr:pic>
      <xdr:nvPicPr>
        <xdr:cNvPr id="2" name="Picture 2" descr="http://photos.wikimapia.org/p/00/01/45/06/03_96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959" t="5534" r="11644" b="19763"/>
        <a:stretch>
          <a:fillRect/>
        </a:stretch>
      </xdr:blipFill>
      <xdr:spPr bwMode="auto">
        <a:xfrm>
          <a:off x="6093304" y="563412"/>
          <a:ext cx="9370" cy="87578"/>
        </a:xfrm>
        <a:prstGeom prst="rect">
          <a:avLst/>
        </a:prstGeom>
        <a:noFill/>
      </xdr:spPr>
    </xdr:pic>
    <xdr:clientData/>
  </xdr:oneCellAnchor>
  <xdr:twoCellAnchor>
    <xdr:from>
      <xdr:col>10</xdr:col>
      <xdr:colOff>352987</xdr:colOff>
      <xdr:row>5</xdr:row>
      <xdr:rowOff>72838</xdr:rowOff>
    </xdr:from>
    <xdr:to>
      <xdr:col>12</xdr:col>
      <xdr:colOff>67046</xdr:colOff>
      <xdr:row>8</xdr:row>
      <xdr:rowOff>41390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48987" y="882463"/>
          <a:ext cx="933259" cy="4543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oneCellAnchor>
    <xdr:from>
      <xdr:col>0</xdr:col>
      <xdr:colOff>190500</xdr:colOff>
      <xdr:row>1</xdr:row>
      <xdr:rowOff>104775</xdr:rowOff>
    </xdr:from>
    <xdr:ext cx="1371066" cy="68935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266700"/>
          <a:ext cx="1371066" cy="689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5</xdr:row>
          <xdr:rowOff>142875</xdr:rowOff>
        </xdr:from>
        <xdr:to>
          <xdr:col>11</xdr:col>
          <xdr:colOff>514350</xdr:colOff>
          <xdr:row>6</xdr:row>
          <xdr:rowOff>142875</xdr:rowOff>
        </xdr:to>
        <xdr:sp macro="" textlink="">
          <xdr:nvSpPr>
            <xdr:cNvPr id="21505" name="Option Button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0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6</xdr:row>
          <xdr:rowOff>142875</xdr:rowOff>
        </xdr:from>
        <xdr:to>
          <xdr:col>11</xdr:col>
          <xdr:colOff>533400</xdr:colOff>
          <xdr:row>8</xdr:row>
          <xdr:rowOff>0</xdr:rowOff>
        </xdr:to>
        <xdr:sp macro="" textlink="">
          <xdr:nvSpPr>
            <xdr:cNvPr id="21506" name="Option Button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0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1</xdr:row>
      <xdr:rowOff>142875</xdr:rowOff>
    </xdr:from>
    <xdr:to>
      <xdr:col>8</xdr:col>
      <xdr:colOff>204878</xdr:colOff>
      <xdr:row>4</xdr:row>
      <xdr:rowOff>82852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152900" y="304800"/>
          <a:ext cx="928778" cy="425752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</xdr:row>
          <xdr:rowOff>57150</xdr:rowOff>
        </xdr:from>
        <xdr:to>
          <xdr:col>8</xdr:col>
          <xdr:colOff>85725</xdr:colOff>
          <xdr:row>3</xdr:row>
          <xdr:rowOff>57150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</xdr:row>
          <xdr:rowOff>47625</xdr:rowOff>
        </xdr:from>
        <xdr:to>
          <xdr:col>8</xdr:col>
          <xdr:colOff>104775</xdr:colOff>
          <xdr:row>4</xdr:row>
          <xdr:rowOff>38100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nslesh\My%20Documents\Quarterly%20National%20Account\2_administraten%20publike\Lidhja%20Paga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ervern01\d\pcnew\aa1permua\regfor\Regression_Forecas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inslesh\LOCALS~1\Temp\Rar$DI75.531\Pagat%20Mesata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914\914F10_2012_01_12_09_42_4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nstat.gov.al/elirjeta_gdp/Punime%20te%20fundit/viti2005versioni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01\Elton_GDP\Documents%20and%20Settings\inselal\Desktop\Share\Admin\Ardhurat\Taksat%20e%20subs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-filesrv\Drejtoria%20e%20Llogarive%20kombetare\Revizionimi%20Madhor%202024\Backcasting\Tabelat_Web_2024_Form_01.10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ri"/>
      <sheetName val="Paga"/>
      <sheetName val="Paga (2)"/>
      <sheetName val="Admin"/>
      <sheetName val="Mes Admin"/>
      <sheetName val="Mes Admin Finale"/>
      <sheetName val="Shend"/>
      <sheetName val="Mes Shend"/>
      <sheetName val="Arsim"/>
      <sheetName val="Mes Arsimi"/>
      <sheetName val="Other 92"/>
      <sheetName val="Permbledhes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X1">
            <v>1079</v>
          </cell>
        </row>
        <row r="4">
          <cell r="Y4" t="str">
            <v>2009_3</v>
          </cell>
        </row>
      </sheetData>
      <sheetData sheetId="5"/>
      <sheetData sheetId="6" refreshError="1"/>
      <sheetData sheetId="7">
        <row r="1">
          <cell r="X1">
            <v>1</v>
          </cell>
        </row>
        <row r="2">
          <cell r="X2" t="str">
            <v>2009_3</v>
          </cell>
        </row>
      </sheetData>
      <sheetData sheetId="8" refreshError="1"/>
      <sheetData sheetId="9">
        <row r="1">
          <cell r="X1">
            <v>101</v>
          </cell>
        </row>
        <row r="3">
          <cell r="U3" t="str">
            <v>2009_3</v>
          </cell>
        </row>
      </sheetData>
      <sheetData sheetId="10">
        <row r="1">
          <cell r="X1">
            <v>160</v>
          </cell>
        </row>
        <row r="2">
          <cell r="V2" t="str">
            <v>2009_3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Forecast"/>
      <sheetName val="Temp"/>
      <sheetName val="MultMac"/>
      <sheetName val="IndepMac"/>
    </sheetNames>
    <sheetDataSet>
      <sheetData sheetId="0">
        <row r="1">
          <cell r="E1" t="str">
            <v>No. of Variables</v>
          </cell>
          <cell r="G1">
            <v>4</v>
          </cell>
          <cell r="P1">
            <v>0</v>
          </cell>
        </row>
        <row r="2">
          <cell r="E2" t="str">
            <v>No. of Observations</v>
          </cell>
          <cell r="G2">
            <v>20</v>
          </cell>
        </row>
        <row r="3">
          <cell r="A3" t="str">
            <v>Dependent</v>
          </cell>
          <cell r="B3" t="str">
            <v>Indep1</v>
          </cell>
          <cell r="C3" t="str">
            <v>Indep2</v>
          </cell>
          <cell r="D3" t="str">
            <v>Indep3</v>
          </cell>
        </row>
        <row r="4">
          <cell r="A4">
            <v>94.202905783674225</v>
          </cell>
          <cell r="B4">
            <v>103.62628176880334</v>
          </cell>
          <cell r="C4">
            <v>60.140805880668516</v>
          </cell>
          <cell r="D4">
            <v>45.079409770290013</v>
          </cell>
        </row>
        <row r="5">
          <cell r="A5">
            <v>46.260456848566363</v>
          </cell>
          <cell r="B5">
            <v>52.063054354521469</v>
          </cell>
          <cell r="C5">
            <v>10.925398400353046</v>
          </cell>
          <cell r="D5">
            <v>7.1354352280141198</v>
          </cell>
        </row>
        <row r="6">
          <cell r="A6">
            <v>33.671316845049184</v>
          </cell>
          <cell r="B6">
            <v>43.124905005878624</v>
          </cell>
          <cell r="C6">
            <v>18.965392603276634</v>
          </cell>
          <cell r="D6">
            <v>40.188275617176842</v>
          </cell>
        </row>
        <row r="7">
          <cell r="A7">
            <v>69.791167455006331</v>
          </cell>
          <cell r="B7">
            <v>70.949638111574998</v>
          </cell>
          <cell r="C7">
            <v>47.552469476771755</v>
          </cell>
          <cell r="D7">
            <v>40.565079264289864</v>
          </cell>
        </row>
        <row r="8">
          <cell r="A8">
            <v>58</v>
          </cell>
          <cell r="B8">
            <v>67.982592933576683</v>
          </cell>
          <cell r="C8">
            <v>30.066613825681884</v>
          </cell>
          <cell r="D8">
            <v>42.060863299036043</v>
          </cell>
        </row>
        <row r="9">
          <cell r="A9">
            <v>22.912221582659509</v>
          </cell>
          <cell r="B9">
            <v>28.227145655863211</v>
          </cell>
          <cell r="C9">
            <v>17.126712947472225</v>
          </cell>
          <cell r="D9">
            <v>85.039014696493183</v>
          </cell>
        </row>
        <row r="10">
          <cell r="A10">
            <v>79.937267723724318</v>
          </cell>
          <cell r="B10">
            <v>89.263527947130612</v>
          </cell>
          <cell r="C10">
            <v>59.463045910402336</v>
          </cell>
          <cell r="D10">
            <v>97.375846210296331</v>
          </cell>
        </row>
        <row r="11">
          <cell r="A11">
            <v>24.333188386743743</v>
          </cell>
          <cell r="B11">
            <v>31.878979343899164</v>
          </cell>
          <cell r="C11">
            <v>-0.87524467932013295</v>
          </cell>
          <cell r="D11">
            <v>54.629653838251492</v>
          </cell>
        </row>
        <row r="12">
          <cell r="A12">
            <v>5.7156600095548571</v>
          </cell>
          <cell r="B12">
            <v>9.1476356251700857</v>
          </cell>
          <cell r="C12">
            <v>-27.064785500379575</v>
          </cell>
          <cell r="D12">
            <v>20.327047912014873</v>
          </cell>
        </row>
        <row r="13">
          <cell r="A13">
            <v>53.253150834732921</v>
          </cell>
          <cell r="B13">
            <v>56.303890953418964</v>
          </cell>
          <cell r="C13">
            <v>44.45727186461685</v>
          </cell>
          <cell r="D13">
            <v>77.933905040224261</v>
          </cell>
        </row>
        <row r="14">
          <cell r="A14">
            <v>44.329172304759211</v>
          </cell>
          <cell r="B14">
            <v>51.741954859500957</v>
          </cell>
          <cell r="C14">
            <v>21.467921637925883</v>
          </cell>
          <cell r="D14">
            <v>12.78612104252465</v>
          </cell>
        </row>
        <row r="15">
          <cell r="A15">
            <v>46</v>
          </cell>
          <cell r="B15">
            <v>51.410375675853246</v>
          </cell>
          <cell r="C15">
            <v>19.78531634551809</v>
          </cell>
          <cell r="D15">
            <v>14.347633191881437</v>
          </cell>
        </row>
        <row r="16">
          <cell r="A16">
            <v>24.48765043612584</v>
          </cell>
          <cell r="B16">
            <v>33.977854804894378</v>
          </cell>
          <cell r="C16">
            <v>-2.7537467335772945</v>
          </cell>
          <cell r="D16">
            <v>95.465223733935673</v>
          </cell>
        </row>
        <row r="17">
          <cell r="A17">
            <v>38.832535640335394</v>
          </cell>
          <cell r="B17">
            <v>43.203513843610899</v>
          </cell>
          <cell r="C17">
            <v>2.0441446091603908</v>
          </cell>
          <cell r="D17">
            <v>58.805148379172564</v>
          </cell>
        </row>
        <row r="18">
          <cell r="A18">
            <v>19.798154205109377</v>
          </cell>
          <cell r="B18">
            <v>25.222475323957077</v>
          </cell>
          <cell r="C18">
            <v>-16.856803061058137</v>
          </cell>
          <cell r="D18">
            <v>4.0737767178522288</v>
          </cell>
        </row>
        <row r="19">
          <cell r="A19">
            <v>21.167186750505842</v>
          </cell>
          <cell r="B19">
            <v>28.18208452579541</v>
          </cell>
          <cell r="C19">
            <v>12.334257122436789</v>
          </cell>
          <cell r="D19">
            <v>7.4250132513889788</v>
          </cell>
        </row>
        <row r="20">
          <cell r="A20">
            <v>22</v>
          </cell>
          <cell r="B20">
            <v>28.721810572016626</v>
          </cell>
          <cell r="C20">
            <v>-17.535727507344269</v>
          </cell>
          <cell r="D20">
            <v>19.940127709935517</v>
          </cell>
        </row>
        <row r="21">
          <cell r="A21">
            <v>23</v>
          </cell>
          <cell r="B21">
            <v>27.740312446855924</v>
          </cell>
          <cell r="C21">
            <v>-11.431430877457217</v>
          </cell>
          <cell r="D21">
            <v>20.187173582186844</v>
          </cell>
        </row>
        <row r="22">
          <cell r="A22">
            <v>39.832914619039016</v>
          </cell>
          <cell r="B22">
            <v>40.468555291317486</v>
          </cell>
          <cell r="C22">
            <v>36.392737615589525</v>
          </cell>
          <cell r="D22">
            <v>70.213343240969991</v>
          </cell>
        </row>
        <row r="23">
          <cell r="A23">
            <v>64.214344836904687</v>
          </cell>
          <cell r="B23">
            <v>67.298401691672254</v>
          </cell>
          <cell r="C23">
            <v>49.124742240732864</v>
          </cell>
          <cell r="D23">
            <v>49.640697061863115</v>
          </cell>
        </row>
      </sheetData>
      <sheetData sheetId="1">
        <row r="3">
          <cell r="A3" t="str">
            <v>Equation Parameters</v>
          </cell>
        </row>
        <row r="4">
          <cell r="A4" t="str">
            <v>R Square</v>
          </cell>
          <cell r="B4">
            <v>0.98942269074867251</v>
          </cell>
          <cell r="C4" t="str">
            <v xml:space="preserve"> 98.94% of the change in Dependent can be explained by the change in the 3 Independent Variables</v>
          </cell>
        </row>
        <row r="5">
          <cell r="A5" t="str">
            <v>Adjusted R Square</v>
          </cell>
          <cell r="B5">
            <v>0.98743944526404859</v>
          </cell>
          <cell r="C5" t="str">
            <v xml:space="preserve"> Adjusted for Sample Size bias</v>
          </cell>
          <cell r="I5">
            <v>2.5538418304475297</v>
          </cell>
          <cell r="J5" t="str">
            <v xml:space="preserve">  Durbin-Watson Statistic</v>
          </cell>
          <cell r="N5" t="str">
            <v>Critical D-W Values: Lower (Dl)=1.00; Upper (Du)=1.68</v>
          </cell>
        </row>
        <row r="6">
          <cell r="A6" t="str">
            <v>Standard Error</v>
          </cell>
          <cell r="B6">
            <v>2.5609392330812422</v>
          </cell>
          <cell r="C6" t="str">
            <v xml:space="preserve"> to +/- on result of Regression Equation</v>
          </cell>
          <cell r="J6" t="str">
            <v>Therefore Negative Autocorrelation maybe present at 95% Confidence</v>
          </cell>
        </row>
        <row r="7">
          <cell r="A7" t="str">
            <v>F - Statistic</v>
          </cell>
          <cell r="B7">
            <v>498.89068116865161</v>
          </cell>
          <cell r="C7" t="str">
            <v xml:space="preserve"> Therefore analysis IS Significant</v>
          </cell>
          <cell r="I7">
            <v>3.1273543754650746</v>
          </cell>
          <cell r="J7" t="str">
            <v xml:space="preserve">  Critical F-Statistic at 95% Confidence</v>
          </cell>
          <cell r="P7" t="str">
            <v xml:space="preserve"> (Significance holds to 100.0% Level of Confidence)</v>
          </cell>
        </row>
        <row r="9">
          <cell r="A9" t="str">
            <v xml:space="preserve"> Multiple Regression Equation</v>
          </cell>
          <cell r="E9" t="str">
            <v>Independent Analysis</v>
          </cell>
          <cell r="I9" t="str">
            <v>Auto Correlation</v>
          </cell>
          <cell r="J9" t="str">
            <v>Tests for Multicolinearity between Independent Variables</v>
          </cell>
        </row>
        <row r="10">
          <cell r="B10" t="str">
            <v>Coefficients</v>
          </cell>
          <cell r="C10" t="str">
            <v>Standard Error</v>
          </cell>
          <cell r="E10" t="str">
            <v xml:space="preserve"> R Squared</v>
          </cell>
          <cell r="F10" t="str">
            <v xml:space="preserve"> Gradient</v>
          </cell>
          <cell r="G10" t="str">
            <v xml:space="preserve"> Intercept</v>
          </cell>
          <cell r="I10" t="str">
            <v>Dl=1.20 Du=1.41</v>
          </cell>
          <cell r="J10" t="str">
            <v xml:space="preserve">Adjusted R-Squared against other Indep </v>
          </cell>
          <cell r="K10" t="str">
            <v>Independent R-Square Matrix</v>
          </cell>
        </row>
        <row r="11">
          <cell r="A11" t="str">
            <v>Intercept</v>
          </cell>
          <cell r="B11">
            <v>-0.35710865451048335</v>
          </cell>
          <cell r="C11">
            <v>2.289982527459844</v>
          </cell>
          <cell r="I11" t="str">
            <v>DW-Stat</v>
          </cell>
        </row>
        <row r="12">
          <cell r="A12" t="str">
            <v>Indep1</v>
          </cell>
          <cell r="B12">
            <v>0.85587438081697798</v>
          </cell>
          <cell r="C12">
            <v>5.5436136340869593E-2</v>
          </cell>
          <cell r="E12">
            <v>0.98570843075001191</v>
          </cell>
          <cell r="F12">
            <v>0.97173293197231314</v>
          </cell>
          <cell r="G12">
            <v>-4.5963429613504232</v>
          </cell>
          <cell r="I12">
            <v>2.4255992957428472</v>
          </cell>
          <cell r="J12">
            <v>0.76968651765812923</v>
          </cell>
          <cell r="K12">
            <v>1</v>
          </cell>
          <cell r="L12">
            <v>0.7807950978837267</v>
          </cell>
          <cell r="M12">
            <v>7.6866305087159623E-2</v>
          </cell>
          <cell r="U12" t="str">
            <v>Indep1</v>
          </cell>
        </row>
        <row r="13">
          <cell r="A13" t="str">
            <v>Indep2</v>
          </cell>
          <cell r="B13">
            <v>0.12470050637701124</v>
          </cell>
          <cell r="C13">
            <v>5.2609163735930609E-2</v>
          </cell>
          <cell r="E13">
            <v>0.81596491442934149</v>
          </cell>
          <cell r="F13">
            <v>0.78806901583047428</v>
          </cell>
          <cell r="G13">
            <v>27.664579218502453</v>
          </cell>
          <cell r="I13">
            <v>1.9016696302881781</v>
          </cell>
          <cell r="J13">
            <v>0.79681383986500676</v>
          </cell>
          <cell r="K13">
            <v>0.7807950978837267</v>
          </cell>
          <cell r="L13">
            <v>1</v>
          </cell>
          <cell r="M13">
            <v>0.18559700086445963</v>
          </cell>
          <cell r="U13" t="str">
            <v>Indep2</v>
          </cell>
        </row>
        <row r="14">
          <cell r="A14" t="str">
            <v>Indep3</v>
          </cell>
          <cell r="B14">
            <v>-2.1683258330503552E-2</v>
          </cell>
          <cell r="C14">
            <v>2.2282941877398738E-2</v>
          </cell>
          <cell r="E14">
            <v>7.5858575085584426E-2</v>
          </cell>
          <cell r="F14">
            <v>0.20885705522393228</v>
          </cell>
          <cell r="G14">
            <v>32.5724980011151</v>
          </cell>
          <cell r="I14">
            <v>1.7055884211359829</v>
          </cell>
          <cell r="J14">
            <v>0.14432574750962412</v>
          </cell>
          <cell r="K14">
            <v>7.6866305087159623E-2</v>
          </cell>
          <cell r="L14">
            <v>0.18559700086445963</v>
          </cell>
          <cell r="M14">
            <v>1</v>
          </cell>
          <cell r="U14" t="str">
            <v>Indep3</v>
          </cell>
        </row>
        <row r="22">
          <cell r="A22" t="str">
            <v xml:space="preserve">Dependent = </v>
          </cell>
          <cell r="B22" t="str">
            <v>0.86*Indep1 + 0.12*Indep2 + -0.02*Indep3 + -0.36 (+/- 2.56)</v>
          </cell>
          <cell r="K22" t="str">
            <v>Indep1</v>
          </cell>
          <cell r="L22" t="str">
            <v>Indep2</v>
          </cell>
          <cell r="M22" t="str">
            <v>Indep3</v>
          </cell>
        </row>
        <row r="24">
          <cell r="A24" t="str">
            <v>Actual versus Predicted Dependent</v>
          </cell>
          <cell r="K24" t="str">
            <v>Step 2 - Forecasting</v>
          </cell>
        </row>
        <row r="25">
          <cell r="K25" t="str">
            <v>Trend R-Squared Matrix</v>
          </cell>
          <cell r="P25" t="str">
            <v>3rd Ord Polynomial</v>
          </cell>
          <cell r="Q25" t="str">
            <v>2nd Ord Polynomial</v>
          </cell>
          <cell r="R25" t="str">
            <v>Exponential</v>
          </cell>
          <cell r="S25" t="str">
            <v>Linear</v>
          </cell>
        </row>
        <row r="27">
          <cell r="K27" t="str">
            <v>Independent Variable</v>
          </cell>
          <cell r="T27" t="str">
            <v>Choose Method</v>
          </cell>
        </row>
        <row r="28">
          <cell r="K28" t="str">
            <v>Indep1</v>
          </cell>
          <cell r="P28">
            <v>0.33114899218271193</v>
          </cell>
          <cell r="Q28">
            <v>0.32730319434876626</v>
          </cell>
          <cell r="R28">
            <v>0.11267768872073029</v>
          </cell>
          <cell r="S28">
            <v>0.19565925849166566</v>
          </cell>
          <cell r="U28" t="str">
            <v>Linear</v>
          </cell>
        </row>
        <row r="29">
          <cell r="K29" t="str">
            <v>Indep2</v>
          </cell>
          <cell r="P29">
            <v>0.31312466886155887</v>
          </cell>
          <cell r="Q29">
            <v>0.22131366634565902</v>
          </cell>
          <cell r="R29" t="e">
            <v>#NUM!</v>
          </cell>
          <cell r="S29">
            <v>0.10119714514195569</v>
          </cell>
          <cell r="U29" t="str">
            <v>Linear</v>
          </cell>
        </row>
        <row r="30">
          <cell r="K30" t="str">
            <v>Indep3</v>
          </cell>
          <cell r="P30">
            <v>0.18241797308472479</v>
          </cell>
          <cell r="Q30">
            <v>2.8090884873810319E-2</v>
          </cell>
          <cell r="R30">
            <v>1.8779440217156228E-2</v>
          </cell>
          <cell r="S30">
            <v>9.7158090118854758E-3</v>
          </cell>
          <cell r="U30" t="str">
            <v>Linear</v>
          </cell>
        </row>
        <row r="39">
          <cell r="K39" t="str">
            <v>Number of Periods to Forecast</v>
          </cell>
          <cell r="P39">
            <v>10</v>
          </cell>
        </row>
      </sheetData>
      <sheetData sheetId="2">
        <row r="1">
          <cell r="A1" t="str">
            <v>Forecast Output</v>
          </cell>
        </row>
        <row r="2">
          <cell r="A2">
            <v>-0.35710865451048335</v>
          </cell>
          <cell r="B2">
            <v>0.85587438081697798</v>
          </cell>
          <cell r="C2">
            <v>0.12470050637701124</v>
          </cell>
          <cell r="D2">
            <v>-2.1683258330503552E-2</v>
          </cell>
        </row>
        <row r="3">
          <cell r="A3" t="str">
            <v>Time Period</v>
          </cell>
          <cell r="B3" t="str">
            <v>Indep1</v>
          </cell>
          <cell r="C3" t="str">
            <v>Indep2</v>
          </cell>
          <cell r="D3" t="str">
            <v>Indep3</v>
          </cell>
          <cell r="L3" t="str">
            <v>Dependent</v>
          </cell>
        </row>
        <row r="4">
          <cell r="A4">
            <v>1</v>
          </cell>
          <cell r="B4">
            <v>103.62628176880334</v>
          </cell>
          <cell r="C4">
            <v>60.140805880668516</v>
          </cell>
          <cell r="D4">
            <v>45.079409770290013</v>
          </cell>
          <cell r="L4">
            <v>94.202905783674225</v>
          </cell>
        </row>
        <row r="5">
          <cell r="A5">
            <v>2</v>
          </cell>
          <cell r="B5">
            <v>52.063054354521469</v>
          </cell>
          <cell r="C5">
            <v>10.925398400353046</v>
          </cell>
          <cell r="D5">
            <v>7.1354352280141198</v>
          </cell>
          <cell r="L5">
            <v>46.260456848566363</v>
          </cell>
        </row>
        <row r="6">
          <cell r="A6">
            <v>3</v>
          </cell>
          <cell r="B6">
            <v>43.124905005878624</v>
          </cell>
          <cell r="C6">
            <v>18.965392603276634</v>
          </cell>
          <cell r="D6">
            <v>40.188275617176842</v>
          </cell>
          <cell r="L6">
            <v>33.671316845049184</v>
          </cell>
        </row>
        <row r="7">
          <cell r="A7">
            <v>4</v>
          </cell>
          <cell r="B7">
            <v>70.949638111574998</v>
          </cell>
          <cell r="C7">
            <v>47.552469476771755</v>
          </cell>
          <cell r="D7">
            <v>40.565079264289864</v>
          </cell>
          <cell r="L7">
            <v>69.791167455006331</v>
          </cell>
        </row>
        <row r="8">
          <cell r="A8">
            <v>5</v>
          </cell>
          <cell r="B8">
            <v>67.982592933576683</v>
          </cell>
          <cell r="C8">
            <v>30.066613825681884</v>
          </cell>
          <cell r="D8">
            <v>42.060863299036043</v>
          </cell>
          <cell r="L8">
            <v>58</v>
          </cell>
        </row>
        <row r="9">
          <cell r="A9">
            <v>6</v>
          </cell>
          <cell r="B9">
            <v>28.227145655863211</v>
          </cell>
          <cell r="C9">
            <v>17.126712947472225</v>
          </cell>
          <cell r="D9">
            <v>85.039014696493183</v>
          </cell>
          <cell r="L9">
            <v>22.912221582659509</v>
          </cell>
        </row>
        <row r="10">
          <cell r="A10">
            <v>7</v>
          </cell>
          <cell r="B10">
            <v>89.263527947130612</v>
          </cell>
          <cell r="C10">
            <v>59.463045910402336</v>
          </cell>
          <cell r="D10">
            <v>97.375846210296331</v>
          </cell>
          <cell r="L10">
            <v>79.937267723724318</v>
          </cell>
        </row>
        <row r="11">
          <cell r="A11">
            <v>8</v>
          </cell>
          <cell r="B11">
            <v>31.878979343899164</v>
          </cell>
          <cell r="C11">
            <v>-0.87524467932013295</v>
          </cell>
          <cell r="D11">
            <v>54.629653838251492</v>
          </cell>
          <cell r="L11">
            <v>24.333188386743743</v>
          </cell>
        </row>
        <row r="12">
          <cell r="A12">
            <v>9</v>
          </cell>
          <cell r="B12">
            <v>9.1476356251700857</v>
          </cell>
          <cell r="C12">
            <v>-27.064785500379575</v>
          </cell>
          <cell r="D12">
            <v>20.327047912014873</v>
          </cell>
          <cell r="L12">
            <v>5.7156600095548571</v>
          </cell>
        </row>
        <row r="13">
          <cell r="A13">
            <v>10</v>
          </cell>
          <cell r="B13">
            <v>56.303890953418964</v>
          </cell>
          <cell r="C13">
            <v>44.45727186461685</v>
          </cell>
          <cell r="D13">
            <v>77.933905040224261</v>
          </cell>
          <cell r="L13">
            <v>53.253150834732921</v>
          </cell>
        </row>
        <row r="14">
          <cell r="A14">
            <v>11</v>
          </cell>
          <cell r="B14">
            <v>51.741954859500957</v>
          </cell>
          <cell r="C14">
            <v>21.467921637925883</v>
          </cell>
          <cell r="D14">
            <v>12.78612104252465</v>
          </cell>
          <cell r="L14">
            <v>44.329172304759211</v>
          </cell>
        </row>
        <row r="15">
          <cell r="A15">
            <v>12</v>
          </cell>
          <cell r="B15">
            <v>51.410375675853246</v>
          </cell>
          <cell r="C15">
            <v>19.78531634551809</v>
          </cell>
          <cell r="D15">
            <v>14.347633191881437</v>
          </cell>
          <cell r="L15">
            <v>46</v>
          </cell>
        </row>
        <row r="16">
          <cell r="A16">
            <v>13</v>
          </cell>
          <cell r="B16">
            <v>33.977854804894378</v>
          </cell>
          <cell r="C16">
            <v>-2.7537467335772945</v>
          </cell>
          <cell r="D16">
            <v>95.465223733935673</v>
          </cell>
          <cell r="L16">
            <v>24.48765043612584</v>
          </cell>
        </row>
        <row r="17">
          <cell r="A17">
            <v>14</v>
          </cell>
          <cell r="B17">
            <v>43.203513843610899</v>
          </cell>
          <cell r="C17">
            <v>2.0441446091603908</v>
          </cell>
          <cell r="D17">
            <v>58.805148379172564</v>
          </cell>
          <cell r="L17">
            <v>38.832535640335394</v>
          </cell>
        </row>
        <row r="18">
          <cell r="A18">
            <v>15</v>
          </cell>
          <cell r="B18">
            <v>25.222475323957077</v>
          </cell>
          <cell r="C18">
            <v>-16.856803061058137</v>
          </cell>
          <cell r="D18">
            <v>4.0737767178522288</v>
          </cell>
          <cell r="L18">
            <v>19.798154205109377</v>
          </cell>
        </row>
        <row r="19">
          <cell r="A19">
            <v>16</v>
          </cell>
          <cell r="B19">
            <v>28.18208452579541</v>
          </cell>
          <cell r="C19">
            <v>12.334257122436789</v>
          </cell>
          <cell r="D19">
            <v>7.4250132513889788</v>
          </cell>
          <cell r="L19">
            <v>21.167186750505842</v>
          </cell>
        </row>
        <row r="20">
          <cell r="A20">
            <v>17</v>
          </cell>
          <cell r="B20">
            <v>28.721810572016626</v>
          </cell>
          <cell r="C20">
            <v>-17.535727507344269</v>
          </cell>
          <cell r="D20">
            <v>19.940127709935517</v>
          </cell>
          <cell r="L20">
            <v>22</v>
          </cell>
        </row>
        <row r="21">
          <cell r="A21">
            <v>18</v>
          </cell>
          <cell r="B21">
            <v>27.740312446855924</v>
          </cell>
          <cell r="C21">
            <v>-11.431430877457217</v>
          </cell>
          <cell r="D21">
            <v>20.187173582186844</v>
          </cell>
          <cell r="L21">
            <v>23</v>
          </cell>
        </row>
        <row r="22">
          <cell r="A22">
            <v>19</v>
          </cell>
          <cell r="B22">
            <v>40.468555291317486</v>
          </cell>
          <cell r="C22">
            <v>36.392737615589525</v>
          </cell>
          <cell r="D22">
            <v>70.213343240969991</v>
          </cell>
          <cell r="L22">
            <v>39.832914619039016</v>
          </cell>
        </row>
        <row r="23">
          <cell r="A23">
            <v>20</v>
          </cell>
          <cell r="B23">
            <v>67.298401691672254</v>
          </cell>
          <cell r="C23">
            <v>49.124742240732864</v>
          </cell>
          <cell r="D23">
            <v>49.640697061863115</v>
          </cell>
          <cell r="L23">
            <v>64.214344836904687</v>
          </cell>
        </row>
        <row r="24">
          <cell r="A24">
            <v>21</v>
          </cell>
          <cell r="B24">
            <v>29.198218630656399</v>
          </cell>
          <cell r="C24">
            <v>2.878579968817828</v>
          </cell>
          <cell r="L24">
            <v>24.991859016719616</v>
          </cell>
        </row>
        <row r="25">
          <cell r="A25">
            <v>22</v>
          </cell>
          <cell r="B25">
            <v>27.452644258646004</v>
          </cell>
          <cell r="C25">
            <v>1.4702109557458591</v>
          </cell>
          <cell r="L25">
            <v>23.322242302809471</v>
          </cell>
        </row>
        <row r="26">
          <cell r="A26">
            <v>23</v>
          </cell>
          <cell r="B26">
            <v>25.707069886635601</v>
          </cell>
          <cell r="C26">
            <v>6.1841942673886763E-2</v>
          </cell>
          <cell r="L26">
            <v>21.652625588899312</v>
          </cell>
        </row>
        <row r="27">
          <cell r="A27">
            <v>24</v>
          </cell>
          <cell r="B27">
            <v>23.961495514625199</v>
          </cell>
          <cell r="C27">
            <v>-1.3465270703980821</v>
          </cell>
          <cell r="L27">
            <v>19.98300887498916</v>
          </cell>
        </row>
        <row r="28">
          <cell r="A28">
            <v>25</v>
          </cell>
          <cell r="B28">
            <v>22.215921142614803</v>
          </cell>
          <cell r="C28">
            <v>-2.7548960834700509</v>
          </cell>
          <cell r="L28">
            <v>18.313392161079008</v>
          </cell>
        </row>
        <row r="29">
          <cell r="A29">
            <v>26</v>
          </cell>
          <cell r="B29">
            <v>20.470346770604401</v>
          </cell>
          <cell r="C29">
            <v>-4.1632650965420197</v>
          </cell>
          <cell r="L29">
            <v>16.643775447168856</v>
          </cell>
        </row>
        <row r="30">
          <cell r="A30">
            <v>27</v>
          </cell>
          <cell r="B30">
            <v>18.724772398593998</v>
          </cell>
          <cell r="C30">
            <v>-5.5716341096139885</v>
          </cell>
          <cell r="L30">
            <v>14.974158733258705</v>
          </cell>
        </row>
        <row r="31">
          <cell r="A31">
            <v>28</v>
          </cell>
          <cell r="B31">
            <v>16.979198026583603</v>
          </cell>
          <cell r="C31">
            <v>-6.9800031226859574</v>
          </cell>
          <cell r="L31">
            <v>13.304542019348554</v>
          </cell>
        </row>
        <row r="32">
          <cell r="A32">
            <v>29</v>
          </cell>
          <cell r="B32">
            <v>15.233623654573201</v>
          </cell>
          <cell r="C32">
            <v>-8.3883721357579333</v>
          </cell>
          <cell r="L32">
            <v>11.634925305438399</v>
          </cell>
        </row>
        <row r="33">
          <cell r="A33">
            <v>30</v>
          </cell>
          <cell r="B33">
            <v>13.488049282562798</v>
          </cell>
          <cell r="C33">
            <v>-9.7967411488299021</v>
          </cell>
          <cell r="L33">
            <v>9.9653085915282436</v>
          </cell>
        </row>
        <row r="34">
          <cell r="A34">
            <v>31</v>
          </cell>
          <cell r="B34">
            <v>11.742474910552403</v>
          </cell>
          <cell r="C34">
            <v>-11.205110161901871</v>
          </cell>
          <cell r="L34">
            <v>8.2956918776180952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</sheetData>
      <sheetData sheetId="3">
        <row r="3">
          <cell r="AF3" t="str">
            <v>DL</v>
          </cell>
          <cell r="AG3">
            <v>1</v>
          </cell>
          <cell r="AH3">
            <v>2</v>
          </cell>
          <cell r="AI3">
            <v>3</v>
          </cell>
          <cell r="AJ3">
            <v>4</v>
          </cell>
          <cell r="AK3">
            <v>5</v>
          </cell>
          <cell r="AM3" t="str">
            <v>DU</v>
          </cell>
          <cell r="AN3">
            <v>1</v>
          </cell>
          <cell r="AO3">
            <v>2</v>
          </cell>
          <cell r="AP3">
            <v>3</v>
          </cell>
          <cell r="AQ3">
            <v>4</v>
          </cell>
          <cell r="AR3">
            <v>5</v>
          </cell>
        </row>
        <row r="4">
          <cell r="D4">
            <v>45.079409770290013</v>
          </cell>
          <cell r="L4">
            <v>1</v>
          </cell>
          <cell r="AF4">
            <v>0</v>
          </cell>
          <cell r="AG4">
            <v>1.08</v>
          </cell>
          <cell r="AH4">
            <v>0.95</v>
          </cell>
          <cell r="AI4">
            <v>0.82</v>
          </cell>
          <cell r="AJ4">
            <v>0.69</v>
          </cell>
          <cell r="AK4">
            <v>0.56000000000000005</v>
          </cell>
          <cell r="AM4">
            <v>0</v>
          </cell>
          <cell r="AN4">
            <v>1.36</v>
          </cell>
          <cell r="AO4">
            <v>1.54</v>
          </cell>
          <cell r="AP4">
            <v>1.75</v>
          </cell>
          <cell r="AQ4">
            <v>1.97</v>
          </cell>
          <cell r="AR4">
            <v>2.21</v>
          </cell>
        </row>
        <row r="5">
          <cell r="D5">
            <v>7.1354352280141198</v>
          </cell>
          <cell r="L5">
            <v>2</v>
          </cell>
          <cell r="AF5">
            <v>15</v>
          </cell>
          <cell r="AG5">
            <v>1.08</v>
          </cell>
          <cell r="AH5">
            <v>0.95</v>
          </cell>
          <cell r="AI5">
            <v>0.82</v>
          </cell>
          <cell r="AJ5">
            <v>0.69</v>
          </cell>
          <cell r="AK5">
            <v>0.56000000000000005</v>
          </cell>
          <cell r="AM5">
            <v>15</v>
          </cell>
          <cell r="AN5">
            <v>1.36</v>
          </cell>
          <cell r="AO5">
            <v>1.54</v>
          </cell>
          <cell r="AP5">
            <v>1.75</v>
          </cell>
          <cell r="AQ5">
            <v>1.97</v>
          </cell>
          <cell r="AR5">
            <v>2.21</v>
          </cell>
        </row>
        <row r="6">
          <cell r="D6">
            <v>40.188275617176842</v>
          </cell>
          <cell r="L6">
            <v>3</v>
          </cell>
          <cell r="AF6">
            <v>16</v>
          </cell>
          <cell r="AG6">
            <v>1.1000000000000001</v>
          </cell>
          <cell r="AH6">
            <v>0.98</v>
          </cell>
          <cell r="AI6">
            <v>0.86</v>
          </cell>
          <cell r="AJ6">
            <v>0.74</v>
          </cell>
          <cell r="AK6">
            <v>0.62</v>
          </cell>
          <cell r="AM6">
            <v>16</v>
          </cell>
          <cell r="AN6">
            <v>1.37</v>
          </cell>
          <cell r="AO6">
            <v>1.54</v>
          </cell>
          <cell r="AP6">
            <v>1.73</v>
          </cell>
          <cell r="AQ6">
            <v>1.93</v>
          </cell>
          <cell r="AR6">
            <v>2.15</v>
          </cell>
        </row>
        <row r="7">
          <cell r="D7">
            <v>40.565079264289864</v>
          </cell>
          <cell r="L7">
            <v>4</v>
          </cell>
          <cell r="AF7">
            <v>17</v>
          </cell>
          <cell r="AG7">
            <v>1.1299999999999999</v>
          </cell>
          <cell r="AH7">
            <v>1.02</v>
          </cell>
          <cell r="AI7">
            <v>0.9</v>
          </cell>
          <cell r="AJ7">
            <v>0.78</v>
          </cell>
          <cell r="AK7">
            <v>0.67</v>
          </cell>
          <cell r="AM7">
            <v>17</v>
          </cell>
          <cell r="AN7">
            <v>1.38</v>
          </cell>
          <cell r="AO7">
            <v>1.54</v>
          </cell>
          <cell r="AP7">
            <v>1.71</v>
          </cell>
          <cell r="AQ7">
            <v>1.9</v>
          </cell>
          <cell r="AR7">
            <v>2.1</v>
          </cell>
        </row>
        <row r="8">
          <cell r="D8">
            <v>42.060863299036043</v>
          </cell>
          <cell r="L8">
            <v>5</v>
          </cell>
          <cell r="AF8">
            <v>18</v>
          </cell>
          <cell r="AG8">
            <v>1.1599999999999999</v>
          </cell>
          <cell r="AH8">
            <v>1.05</v>
          </cell>
          <cell r="AI8">
            <v>0.93</v>
          </cell>
          <cell r="AJ8">
            <v>0.82</v>
          </cell>
          <cell r="AK8">
            <v>0.71</v>
          </cell>
          <cell r="AM8">
            <v>18</v>
          </cell>
          <cell r="AN8">
            <v>1.39</v>
          </cell>
          <cell r="AO8">
            <v>1.53</v>
          </cell>
          <cell r="AP8">
            <v>1.69</v>
          </cell>
          <cell r="AQ8">
            <v>1.87</v>
          </cell>
          <cell r="AR8">
            <v>2.06</v>
          </cell>
        </row>
        <row r="9">
          <cell r="D9">
            <v>85.039014696493183</v>
          </cell>
          <cell r="L9">
            <v>6</v>
          </cell>
          <cell r="AF9">
            <v>19</v>
          </cell>
          <cell r="AG9">
            <v>1.18</v>
          </cell>
          <cell r="AH9">
            <v>1.08</v>
          </cell>
          <cell r="AI9">
            <v>0.97</v>
          </cell>
          <cell r="AJ9">
            <v>0.86</v>
          </cell>
          <cell r="AK9">
            <v>0.75</v>
          </cell>
          <cell r="AM9">
            <v>19</v>
          </cell>
          <cell r="AN9">
            <v>1.4</v>
          </cell>
          <cell r="AO9">
            <v>1.53</v>
          </cell>
          <cell r="AP9">
            <v>1.68</v>
          </cell>
          <cell r="AQ9">
            <v>1.85</v>
          </cell>
          <cell r="AR9">
            <v>2.02</v>
          </cell>
        </row>
        <row r="10">
          <cell r="D10">
            <v>97.375846210296331</v>
          </cell>
          <cell r="L10">
            <v>7</v>
          </cell>
          <cell r="AF10">
            <v>20</v>
          </cell>
          <cell r="AG10">
            <v>1.2</v>
          </cell>
          <cell r="AH10">
            <v>1.1000000000000001</v>
          </cell>
          <cell r="AI10">
            <v>1</v>
          </cell>
          <cell r="AJ10">
            <v>0.9</v>
          </cell>
          <cell r="AK10">
            <v>0.79</v>
          </cell>
          <cell r="AM10">
            <v>20</v>
          </cell>
          <cell r="AN10">
            <v>1.41</v>
          </cell>
          <cell r="AO10">
            <v>1.54</v>
          </cell>
          <cell r="AP10">
            <v>1.68</v>
          </cell>
          <cell r="AQ10">
            <v>1.83</v>
          </cell>
          <cell r="AR10">
            <v>1.99</v>
          </cell>
        </row>
        <row r="11">
          <cell r="D11">
            <v>54.629653838251492</v>
          </cell>
          <cell r="L11">
            <v>8</v>
          </cell>
          <cell r="AF11">
            <v>21</v>
          </cell>
          <cell r="AG11">
            <v>1.22</v>
          </cell>
          <cell r="AH11">
            <v>1.1299999999999999</v>
          </cell>
          <cell r="AI11">
            <v>1.03</v>
          </cell>
          <cell r="AJ11">
            <v>0.93</v>
          </cell>
          <cell r="AK11">
            <v>0.83</v>
          </cell>
          <cell r="AM11">
            <v>21</v>
          </cell>
          <cell r="AN11">
            <v>1.42</v>
          </cell>
          <cell r="AO11">
            <v>1.54</v>
          </cell>
          <cell r="AP11">
            <v>1.67</v>
          </cell>
          <cell r="AQ11">
            <v>1.81</v>
          </cell>
          <cell r="AR11">
            <v>1.96</v>
          </cell>
        </row>
        <row r="12">
          <cell r="D12">
            <v>20.327047912014873</v>
          </cell>
          <cell r="L12">
            <v>9</v>
          </cell>
          <cell r="AF12">
            <v>22</v>
          </cell>
          <cell r="AG12">
            <v>1.24</v>
          </cell>
          <cell r="AH12">
            <v>1.1499999999999999</v>
          </cell>
          <cell r="AI12">
            <v>1.05</v>
          </cell>
          <cell r="AJ12">
            <v>0.96</v>
          </cell>
          <cell r="AK12">
            <v>0.86</v>
          </cell>
          <cell r="AM12">
            <v>22</v>
          </cell>
          <cell r="AN12">
            <v>1.43</v>
          </cell>
          <cell r="AO12">
            <v>1.54</v>
          </cell>
          <cell r="AP12">
            <v>1.66</v>
          </cell>
          <cell r="AQ12">
            <v>1.8</v>
          </cell>
          <cell r="AR12">
            <v>1.94</v>
          </cell>
        </row>
        <row r="13">
          <cell r="D13">
            <v>77.933905040224261</v>
          </cell>
          <cell r="L13">
            <v>10</v>
          </cell>
          <cell r="AF13">
            <v>23</v>
          </cell>
          <cell r="AG13">
            <v>1.26</v>
          </cell>
          <cell r="AH13">
            <v>1.17</v>
          </cell>
          <cell r="AI13">
            <v>1.08</v>
          </cell>
          <cell r="AJ13">
            <v>0.99</v>
          </cell>
          <cell r="AK13">
            <v>0.9</v>
          </cell>
          <cell r="AM13">
            <v>23</v>
          </cell>
          <cell r="AN13">
            <v>1.44</v>
          </cell>
          <cell r="AO13">
            <v>1.54</v>
          </cell>
          <cell r="AP13">
            <v>1.66</v>
          </cell>
          <cell r="AQ13">
            <v>1.79</v>
          </cell>
          <cell r="AR13">
            <v>1.92</v>
          </cell>
        </row>
        <row r="14">
          <cell r="D14">
            <v>12.78612104252465</v>
          </cell>
          <cell r="L14">
            <v>11</v>
          </cell>
          <cell r="AF14">
            <v>24</v>
          </cell>
          <cell r="AG14">
            <v>1.27</v>
          </cell>
          <cell r="AH14">
            <v>1.19</v>
          </cell>
          <cell r="AI14">
            <v>1.1000000000000001</v>
          </cell>
          <cell r="AJ14">
            <v>1.01</v>
          </cell>
          <cell r="AK14">
            <v>0.93</v>
          </cell>
          <cell r="AM14">
            <v>24</v>
          </cell>
          <cell r="AN14">
            <v>1.45</v>
          </cell>
          <cell r="AO14">
            <v>1.55</v>
          </cell>
          <cell r="AP14">
            <v>1.66</v>
          </cell>
          <cell r="AQ14">
            <v>1.78</v>
          </cell>
          <cell r="AR14">
            <v>1.9</v>
          </cell>
        </row>
        <row r="15">
          <cell r="D15">
            <v>14.347633191881437</v>
          </cell>
          <cell r="L15">
            <v>12</v>
          </cell>
          <cell r="AF15">
            <v>25</v>
          </cell>
          <cell r="AG15">
            <v>1.29</v>
          </cell>
          <cell r="AH15">
            <v>1.21</v>
          </cell>
          <cell r="AI15">
            <v>1.1200000000000001</v>
          </cell>
          <cell r="AJ15">
            <v>1.04</v>
          </cell>
          <cell r="AK15">
            <v>0.95</v>
          </cell>
          <cell r="AM15">
            <v>25</v>
          </cell>
          <cell r="AN15">
            <v>1.45</v>
          </cell>
          <cell r="AO15">
            <v>1.55</v>
          </cell>
          <cell r="AP15">
            <v>1.66</v>
          </cell>
          <cell r="AQ15">
            <v>1.77</v>
          </cell>
          <cell r="AR15">
            <v>1.89</v>
          </cell>
        </row>
        <row r="16">
          <cell r="D16">
            <v>95.465223733935673</v>
          </cell>
          <cell r="L16">
            <v>13</v>
          </cell>
          <cell r="AF16">
            <v>26</v>
          </cell>
          <cell r="AG16">
            <v>1.3</v>
          </cell>
          <cell r="AH16">
            <v>1.22</v>
          </cell>
          <cell r="AI16">
            <v>1.1399999999999999</v>
          </cell>
          <cell r="AJ16">
            <v>1.06</v>
          </cell>
          <cell r="AK16">
            <v>0.98</v>
          </cell>
          <cell r="AM16">
            <v>26</v>
          </cell>
          <cell r="AN16">
            <v>1.46</v>
          </cell>
          <cell r="AO16">
            <v>1.55</v>
          </cell>
          <cell r="AP16">
            <v>1.65</v>
          </cell>
          <cell r="AQ16">
            <v>1.76</v>
          </cell>
          <cell r="AR16">
            <v>1.88</v>
          </cell>
        </row>
        <row r="17">
          <cell r="D17">
            <v>58.805148379172564</v>
          </cell>
          <cell r="L17">
            <v>14</v>
          </cell>
          <cell r="AF17">
            <v>27</v>
          </cell>
          <cell r="AG17">
            <v>1.32</v>
          </cell>
          <cell r="AH17">
            <v>1.24</v>
          </cell>
          <cell r="AI17">
            <v>1.1599999999999999</v>
          </cell>
          <cell r="AJ17">
            <v>1.08</v>
          </cell>
          <cell r="AK17">
            <v>1.01</v>
          </cell>
          <cell r="AM17">
            <v>27</v>
          </cell>
          <cell r="AN17">
            <v>1.47</v>
          </cell>
          <cell r="AO17">
            <v>1.56</v>
          </cell>
          <cell r="AP17">
            <v>1.65</v>
          </cell>
          <cell r="AQ17">
            <v>1.76</v>
          </cell>
          <cell r="AR17">
            <v>1.86</v>
          </cell>
        </row>
        <row r="18">
          <cell r="D18">
            <v>4.0737767178522288</v>
          </cell>
          <cell r="L18">
            <v>15</v>
          </cell>
          <cell r="AF18">
            <v>28</v>
          </cell>
          <cell r="AG18">
            <v>1.33</v>
          </cell>
          <cell r="AH18">
            <v>1.26</v>
          </cell>
          <cell r="AI18">
            <v>1.18</v>
          </cell>
          <cell r="AJ18">
            <v>1.1000000000000001</v>
          </cell>
          <cell r="AK18">
            <v>1.03</v>
          </cell>
          <cell r="AM18">
            <v>28</v>
          </cell>
          <cell r="AN18">
            <v>1.48</v>
          </cell>
          <cell r="AO18">
            <v>1.56</v>
          </cell>
          <cell r="AP18">
            <v>1.65</v>
          </cell>
          <cell r="AQ18">
            <v>1.75</v>
          </cell>
          <cell r="AR18">
            <v>1.85</v>
          </cell>
        </row>
        <row r="19">
          <cell r="D19">
            <v>7.4250132513889788</v>
          </cell>
          <cell r="L19">
            <v>16</v>
          </cell>
          <cell r="AF19">
            <v>29</v>
          </cell>
          <cell r="AG19">
            <v>1.34</v>
          </cell>
          <cell r="AH19">
            <v>1.27</v>
          </cell>
          <cell r="AI19">
            <v>1.2</v>
          </cell>
          <cell r="AJ19">
            <v>1.1200000000000001</v>
          </cell>
          <cell r="AK19">
            <v>1.05</v>
          </cell>
          <cell r="AM19">
            <v>29</v>
          </cell>
          <cell r="AN19">
            <v>1.48</v>
          </cell>
          <cell r="AO19">
            <v>1.56</v>
          </cell>
          <cell r="AP19">
            <v>1.65</v>
          </cell>
          <cell r="AQ19">
            <v>1.74</v>
          </cell>
          <cell r="AR19">
            <v>1.84</v>
          </cell>
        </row>
        <row r="20">
          <cell r="D20">
            <v>19.940127709935517</v>
          </cell>
          <cell r="L20">
            <v>17</v>
          </cell>
          <cell r="AF20">
            <v>30</v>
          </cell>
          <cell r="AG20">
            <v>1.35</v>
          </cell>
          <cell r="AH20">
            <v>1.28</v>
          </cell>
          <cell r="AI20">
            <v>1.21</v>
          </cell>
          <cell r="AJ20">
            <v>1.1399999999999999</v>
          </cell>
          <cell r="AK20">
            <v>1.07</v>
          </cell>
          <cell r="AM20">
            <v>30</v>
          </cell>
          <cell r="AN20">
            <v>1.49</v>
          </cell>
          <cell r="AO20">
            <v>1.57</v>
          </cell>
          <cell r="AP20">
            <v>1.65</v>
          </cell>
          <cell r="AQ20">
            <v>1.74</v>
          </cell>
          <cell r="AR20">
            <v>1.83</v>
          </cell>
        </row>
        <row r="21">
          <cell r="D21">
            <v>20.187173582186844</v>
          </cell>
          <cell r="L21">
            <v>18</v>
          </cell>
          <cell r="AF21">
            <v>31</v>
          </cell>
          <cell r="AG21">
            <v>1.36</v>
          </cell>
          <cell r="AH21">
            <v>1.3</v>
          </cell>
          <cell r="AI21">
            <v>1.23</v>
          </cell>
          <cell r="AJ21">
            <v>1.1599999999999999</v>
          </cell>
          <cell r="AK21">
            <v>1.0900000000000001</v>
          </cell>
          <cell r="AM21">
            <v>31</v>
          </cell>
          <cell r="AN21">
            <v>1.5</v>
          </cell>
          <cell r="AO21">
            <v>1.57</v>
          </cell>
          <cell r="AP21">
            <v>1.65</v>
          </cell>
          <cell r="AQ21">
            <v>1.74</v>
          </cell>
          <cell r="AR21">
            <v>1.83</v>
          </cell>
        </row>
        <row r="22">
          <cell r="D22">
            <v>70.213343240969991</v>
          </cell>
          <cell r="L22">
            <v>19</v>
          </cell>
          <cell r="AF22">
            <v>32</v>
          </cell>
          <cell r="AG22">
            <v>1.37</v>
          </cell>
          <cell r="AH22">
            <v>1.31</v>
          </cell>
          <cell r="AI22">
            <v>1.24</v>
          </cell>
          <cell r="AJ22">
            <v>1.18</v>
          </cell>
          <cell r="AK22">
            <v>1.1100000000000001</v>
          </cell>
          <cell r="AM22">
            <v>32</v>
          </cell>
          <cell r="AN22">
            <v>1.5</v>
          </cell>
          <cell r="AO22">
            <v>1.57</v>
          </cell>
          <cell r="AP22">
            <v>1.65</v>
          </cell>
          <cell r="AQ22">
            <v>1.73</v>
          </cell>
          <cell r="AR22">
            <v>1.82</v>
          </cell>
        </row>
        <row r="23">
          <cell r="D23">
            <v>49.640697061863115</v>
          </cell>
          <cell r="L23">
            <v>20</v>
          </cell>
          <cell r="AF23">
            <v>33</v>
          </cell>
          <cell r="AG23">
            <v>1.38</v>
          </cell>
          <cell r="AH23">
            <v>1.32</v>
          </cell>
          <cell r="AI23">
            <v>1.26</v>
          </cell>
          <cell r="AJ23">
            <v>1.19</v>
          </cell>
          <cell r="AK23">
            <v>1.1299999999999999</v>
          </cell>
          <cell r="AM23">
            <v>33</v>
          </cell>
          <cell r="AN23">
            <v>1.51</v>
          </cell>
          <cell r="AO23">
            <v>1.58</v>
          </cell>
          <cell r="AP23">
            <v>1.65</v>
          </cell>
          <cell r="AQ23">
            <v>1.73</v>
          </cell>
          <cell r="AR23">
            <v>1.81</v>
          </cell>
        </row>
        <row r="24">
          <cell r="AF24">
            <v>34</v>
          </cell>
          <cell r="AG24">
            <v>1.39</v>
          </cell>
          <cell r="AH24">
            <v>1.33</v>
          </cell>
          <cell r="AI24">
            <v>1.27</v>
          </cell>
          <cell r="AJ24">
            <v>1.21</v>
          </cell>
          <cell r="AK24">
            <v>1.1499999999999999</v>
          </cell>
          <cell r="AM24">
            <v>34</v>
          </cell>
          <cell r="AN24">
            <v>1.51</v>
          </cell>
          <cell r="AO24">
            <v>1.58</v>
          </cell>
          <cell r="AP24">
            <v>1.65</v>
          </cell>
          <cell r="AQ24">
            <v>1.73</v>
          </cell>
          <cell r="AR24">
            <v>1.81</v>
          </cell>
        </row>
        <row r="25">
          <cell r="AF25">
            <v>35</v>
          </cell>
          <cell r="AG25">
            <v>1.4</v>
          </cell>
          <cell r="AH25">
            <v>1.34</v>
          </cell>
          <cell r="AI25">
            <v>1.28</v>
          </cell>
          <cell r="AJ25">
            <v>1.22</v>
          </cell>
          <cell r="AK25">
            <v>1.1599999999999999</v>
          </cell>
          <cell r="AM25">
            <v>35</v>
          </cell>
          <cell r="AN25">
            <v>1.52</v>
          </cell>
          <cell r="AO25">
            <v>1.58</v>
          </cell>
          <cell r="AP25">
            <v>1.65</v>
          </cell>
          <cell r="AQ25">
            <v>1.73</v>
          </cell>
          <cell r="AR25">
            <v>1.8</v>
          </cell>
        </row>
        <row r="26">
          <cell r="AF26">
            <v>36</v>
          </cell>
          <cell r="AG26">
            <v>1.41</v>
          </cell>
          <cell r="AH26">
            <v>1.35</v>
          </cell>
          <cell r="AI26">
            <v>1.29</v>
          </cell>
          <cell r="AJ26">
            <v>1.24</v>
          </cell>
          <cell r="AK26">
            <v>1.18</v>
          </cell>
          <cell r="AM26">
            <v>36</v>
          </cell>
          <cell r="AN26">
            <v>1.52</v>
          </cell>
          <cell r="AO26">
            <v>1.59</v>
          </cell>
          <cell r="AP26">
            <v>1.65</v>
          </cell>
          <cell r="AQ26">
            <v>1.73</v>
          </cell>
          <cell r="AR26">
            <v>1.8</v>
          </cell>
        </row>
        <row r="27">
          <cell r="AF27">
            <v>37</v>
          </cell>
          <cell r="AG27">
            <v>1.42</v>
          </cell>
          <cell r="AH27">
            <v>1.36</v>
          </cell>
          <cell r="AI27">
            <v>1.31</v>
          </cell>
          <cell r="AJ27">
            <v>1.25</v>
          </cell>
          <cell r="AK27">
            <v>1.19</v>
          </cell>
          <cell r="AM27">
            <v>37</v>
          </cell>
          <cell r="AN27">
            <v>1.53</v>
          </cell>
          <cell r="AO27">
            <v>1.59</v>
          </cell>
          <cell r="AP27">
            <v>1.66</v>
          </cell>
          <cell r="AQ27">
            <v>1.72</v>
          </cell>
          <cell r="AR27">
            <v>1.8</v>
          </cell>
        </row>
        <row r="28">
          <cell r="AF28">
            <v>38</v>
          </cell>
          <cell r="AG28">
            <v>1.43</v>
          </cell>
          <cell r="AH28">
            <v>1.37</v>
          </cell>
          <cell r="AI28">
            <v>1.32</v>
          </cell>
          <cell r="AJ28">
            <v>1.26</v>
          </cell>
          <cell r="AK28">
            <v>1.21</v>
          </cell>
          <cell r="AM28">
            <v>38</v>
          </cell>
          <cell r="AN28">
            <v>1.54</v>
          </cell>
          <cell r="AO28">
            <v>1.59</v>
          </cell>
          <cell r="AP28">
            <v>1.66</v>
          </cell>
          <cell r="AQ28">
            <v>1.72</v>
          </cell>
          <cell r="AR28">
            <v>1.79</v>
          </cell>
        </row>
        <row r="29">
          <cell r="AF29">
            <v>39</v>
          </cell>
          <cell r="AG29">
            <v>1.43</v>
          </cell>
          <cell r="AH29">
            <v>1.38</v>
          </cell>
          <cell r="AI29">
            <v>1.33</v>
          </cell>
          <cell r="AJ29">
            <v>1.27</v>
          </cell>
          <cell r="AK29">
            <v>1.22</v>
          </cell>
          <cell r="AM29">
            <v>39</v>
          </cell>
          <cell r="AN29">
            <v>1.54</v>
          </cell>
          <cell r="AO29">
            <v>1.6</v>
          </cell>
          <cell r="AP29">
            <v>1.66</v>
          </cell>
          <cell r="AQ29">
            <v>1.72</v>
          </cell>
          <cell r="AR29">
            <v>1.79</v>
          </cell>
        </row>
        <row r="30">
          <cell r="AF30">
            <v>40</v>
          </cell>
          <cell r="AG30">
            <v>1.44</v>
          </cell>
          <cell r="AH30">
            <v>1.39</v>
          </cell>
          <cell r="AI30">
            <v>1.34</v>
          </cell>
          <cell r="AJ30">
            <v>1.29</v>
          </cell>
          <cell r="AK30">
            <v>1.23</v>
          </cell>
          <cell r="AM30">
            <v>40</v>
          </cell>
          <cell r="AN30">
            <v>1.54</v>
          </cell>
          <cell r="AO30">
            <v>1.6</v>
          </cell>
          <cell r="AP30">
            <v>1.66</v>
          </cell>
          <cell r="AQ30">
            <v>1.72</v>
          </cell>
          <cell r="AR30">
            <v>1.79</v>
          </cell>
        </row>
        <row r="31">
          <cell r="AF31">
            <v>45</v>
          </cell>
          <cell r="AG31">
            <v>1.48</v>
          </cell>
          <cell r="AH31">
            <v>1.43</v>
          </cell>
          <cell r="AI31">
            <v>1.38</v>
          </cell>
          <cell r="AJ31">
            <v>1.34</v>
          </cell>
          <cell r="AK31">
            <v>1.29</v>
          </cell>
          <cell r="AM31">
            <v>45</v>
          </cell>
          <cell r="AN31">
            <v>1.57</v>
          </cell>
          <cell r="AO31">
            <v>1.62</v>
          </cell>
          <cell r="AP31">
            <v>1.67</v>
          </cell>
          <cell r="AQ31">
            <v>1.72</v>
          </cell>
          <cell r="AR31">
            <v>1.78</v>
          </cell>
        </row>
        <row r="32">
          <cell r="AF32">
            <v>50</v>
          </cell>
          <cell r="AG32">
            <v>1.5</v>
          </cell>
          <cell r="AH32">
            <v>1.46</v>
          </cell>
          <cell r="AI32">
            <v>1.42</v>
          </cell>
          <cell r="AJ32">
            <v>1.38</v>
          </cell>
          <cell r="AK32">
            <v>1.34</v>
          </cell>
          <cell r="AM32">
            <v>50</v>
          </cell>
          <cell r="AN32">
            <v>1.59</v>
          </cell>
          <cell r="AO32">
            <v>1.63</v>
          </cell>
          <cell r="AP32">
            <v>1.67</v>
          </cell>
          <cell r="AQ32">
            <v>1.72</v>
          </cell>
          <cell r="AR32">
            <v>1.77</v>
          </cell>
        </row>
        <row r="33">
          <cell r="AF33">
            <v>55</v>
          </cell>
          <cell r="AG33">
            <v>1.53</v>
          </cell>
          <cell r="AH33">
            <v>1.49</v>
          </cell>
          <cell r="AI33">
            <v>1.45</v>
          </cell>
          <cell r="AJ33">
            <v>1.41</v>
          </cell>
          <cell r="AK33">
            <v>1.38</v>
          </cell>
          <cell r="AM33">
            <v>55</v>
          </cell>
          <cell r="AN33">
            <v>1.6</v>
          </cell>
          <cell r="AO33">
            <v>1.64</v>
          </cell>
          <cell r="AP33">
            <v>1.68</v>
          </cell>
          <cell r="AQ33">
            <v>1.72</v>
          </cell>
          <cell r="AR33">
            <v>1.77</v>
          </cell>
        </row>
        <row r="34">
          <cell r="AF34">
            <v>60</v>
          </cell>
          <cell r="AG34">
            <v>1.55</v>
          </cell>
          <cell r="AH34">
            <v>1.51</v>
          </cell>
          <cell r="AI34">
            <v>1.48</v>
          </cell>
          <cell r="AJ34">
            <v>1.44</v>
          </cell>
          <cell r="AK34">
            <v>1.41</v>
          </cell>
          <cell r="AM34">
            <v>60</v>
          </cell>
          <cell r="AN34">
            <v>1.62</v>
          </cell>
          <cell r="AO34">
            <v>1.65</v>
          </cell>
          <cell r="AP34">
            <v>1.69</v>
          </cell>
          <cell r="AQ34">
            <v>1.73</v>
          </cell>
          <cell r="AR34">
            <v>1.77</v>
          </cell>
        </row>
        <row r="35">
          <cell r="AF35">
            <v>65</v>
          </cell>
          <cell r="AG35">
            <v>1.57</v>
          </cell>
          <cell r="AH35">
            <v>1.54</v>
          </cell>
          <cell r="AI35">
            <v>1.5</v>
          </cell>
          <cell r="AJ35">
            <v>1.47</v>
          </cell>
          <cell r="AK35">
            <v>1.44</v>
          </cell>
          <cell r="AM35">
            <v>65</v>
          </cell>
          <cell r="AN35">
            <v>1.63</v>
          </cell>
          <cell r="AO35">
            <v>1.66</v>
          </cell>
          <cell r="AP35">
            <v>1.7</v>
          </cell>
          <cell r="AQ35">
            <v>1.73</v>
          </cell>
          <cell r="AR35">
            <v>1.77</v>
          </cell>
        </row>
        <row r="36">
          <cell r="AF36">
            <v>70</v>
          </cell>
          <cell r="AG36">
            <v>1.58</v>
          </cell>
          <cell r="AH36">
            <v>1.55</v>
          </cell>
          <cell r="AI36">
            <v>1.52</v>
          </cell>
          <cell r="AJ36">
            <v>1.49</v>
          </cell>
          <cell r="AK36">
            <v>1.46</v>
          </cell>
          <cell r="AM36">
            <v>70</v>
          </cell>
          <cell r="AN36">
            <v>1.64</v>
          </cell>
          <cell r="AO36">
            <v>1.67</v>
          </cell>
          <cell r="AP36">
            <v>1.7</v>
          </cell>
          <cell r="AQ36">
            <v>1.74</v>
          </cell>
          <cell r="AR36">
            <v>1.77</v>
          </cell>
        </row>
        <row r="37">
          <cell r="AF37">
            <v>75</v>
          </cell>
          <cell r="AG37">
            <v>1.6</v>
          </cell>
          <cell r="AH37">
            <v>1.57</v>
          </cell>
          <cell r="AI37">
            <v>1.54</v>
          </cell>
          <cell r="AJ37">
            <v>1.51</v>
          </cell>
          <cell r="AK37">
            <v>1.49</v>
          </cell>
          <cell r="AM37">
            <v>75</v>
          </cell>
          <cell r="AN37">
            <v>1.65</v>
          </cell>
          <cell r="AO37">
            <v>1.68</v>
          </cell>
          <cell r="AP37">
            <v>1.71</v>
          </cell>
          <cell r="AQ37">
            <v>1.74</v>
          </cell>
          <cell r="AR37">
            <v>1.77</v>
          </cell>
        </row>
        <row r="38">
          <cell r="AF38">
            <v>80</v>
          </cell>
          <cell r="AG38">
            <v>1.61</v>
          </cell>
          <cell r="AH38">
            <v>1.59</v>
          </cell>
          <cell r="AI38">
            <v>1.56</v>
          </cell>
          <cell r="AJ38">
            <v>1.53</v>
          </cell>
          <cell r="AK38">
            <v>1.51</v>
          </cell>
          <cell r="AM38">
            <v>80</v>
          </cell>
          <cell r="AN38">
            <v>1.66</v>
          </cell>
          <cell r="AO38">
            <v>1.69</v>
          </cell>
          <cell r="AP38">
            <v>1.72</v>
          </cell>
          <cell r="AQ38">
            <v>1.74</v>
          </cell>
          <cell r="AR38">
            <v>1.77</v>
          </cell>
        </row>
        <row r="39">
          <cell r="AF39">
            <v>85</v>
          </cell>
          <cell r="AG39">
            <v>1.62</v>
          </cell>
          <cell r="AH39">
            <v>1.6</v>
          </cell>
          <cell r="AI39">
            <v>1.57</v>
          </cell>
          <cell r="AJ39">
            <v>1.55</v>
          </cell>
          <cell r="AK39">
            <v>1.52</v>
          </cell>
          <cell r="AM39">
            <v>85</v>
          </cell>
          <cell r="AN39">
            <v>1.67</v>
          </cell>
          <cell r="AO39">
            <v>1.7</v>
          </cell>
          <cell r="AP39">
            <v>1.72</v>
          </cell>
          <cell r="AQ39">
            <v>1.75</v>
          </cell>
          <cell r="AR39">
            <v>1.77</v>
          </cell>
        </row>
        <row r="40">
          <cell r="AF40">
            <v>90</v>
          </cell>
          <cell r="AG40">
            <v>1.63</v>
          </cell>
          <cell r="AH40">
            <v>1.61</v>
          </cell>
          <cell r="AI40">
            <v>1.59</v>
          </cell>
          <cell r="AJ40">
            <v>1.57</v>
          </cell>
          <cell r="AK40">
            <v>1.54</v>
          </cell>
          <cell r="AM40">
            <v>90</v>
          </cell>
          <cell r="AN40">
            <v>1.68</v>
          </cell>
          <cell r="AO40">
            <v>1.7</v>
          </cell>
          <cell r="AP40">
            <v>1.73</v>
          </cell>
          <cell r="AQ40">
            <v>1.75</v>
          </cell>
          <cell r="AR40">
            <v>1.78</v>
          </cell>
        </row>
        <row r="41">
          <cell r="AF41">
            <v>95</v>
          </cell>
          <cell r="AG41">
            <v>1.64</v>
          </cell>
          <cell r="AH41">
            <v>1.62</v>
          </cell>
          <cell r="AI41">
            <v>1.6</v>
          </cell>
          <cell r="AJ41">
            <v>1.58</v>
          </cell>
          <cell r="AK41">
            <v>1.56</v>
          </cell>
          <cell r="AM41">
            <v>95</v>
          </cell>
          <cell r="AN41">
            <v>1.69</v>
          </cell>
          <cell r="AO41">
            <v>1.71</v>
          </cell>
          <cell r="AP41">
            <v>1.73</v>
          </cell>
          <cell r="AQ41">
            <v>1.75</v>
          </cell>
          <cell r="AR41">
            <v>1.78</v>
          </cell>
        </row>
        <row r="42">
          <cell r="AF42">
            <v>100</v>
          </cell>
          <cell r="AG42">
            <v>1.65</v>
          </cell>
          <cell r="AH42">
            <v>1.63</v>
          </cell>
          <cell r="AI42">
            <v>1.61</v>
          </cell>
          <cell r="AJ42">
            <v>1.59</v>
          </cell>
          <cell r="AK42">
            <v>1.57</v>
          </cell>
          <cell r="AM42">
            <v>100</v>
          </cell>
          <cell r="AN42">
            <v>1.69</v>
          </cell>
          <cell r="AO42">
            <v>1.72</v>
          </cell>
          <cell r="AP42">
            <v>1.74</v>
          </cell>
          <cell r="AQ42">
            <v>1.76</v>
          </cell>
          <cell r="AR42">
            <v>1.78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Admin"/>
      <sheetName val="Sheet4"/>
      <sheetName val="Education"/>
      <sheetName val="Nr Education"/>
      <sheetName val="Health"/>
      <sheetName val="Nr Health"/>
      <sheetName val="Sheet3"/>
      <sheetName val="Other"/>
      <sheetName val="Admin (2)"/>
      <sheetName val="Permbledhese"/>
    </sheetNames>
    <sheetDataSet>
      <sheetData sheetId="0"/>
      <sheetData sheetId="1"/>
      <sheetData sheetId="2">
        <row r="1">
          <cell r="X1">
            <v>1032</v>
          </cell>
        </row>
        <row r="2">
          <cell r="Y2" t="str">
            <v>2008_3</v>
          </cell>
        </row>
      </sheetData>
      <sheetData sheetId="3"/>
      <sheetData sheetId="4"/>
      <sheetData sheetId="5">
        <row r="1">
          <cell r="X1">
            <v>91</v>
          </cell>
        </row>
        <row r="2">
          <cell r="Z2" t="str">
            <v>2008_3</v>
          </cell>
        </row>
      </sheetData>
      <sheetData sheetId="6"/>
      <sheetData sheetId="7">
        <row r="1">
          <cell r="V1">
            <v>135</v>
          </cell>
        </row>
        <row r="3">
          <cell r="X3" t="str">
            <v>2008_3</v>
          </cell>
        </row>
      </sheetData>
      <sheetData sheetId="8"/>
      <sheetData sheetId="9">
        <row r="1">
          <cell r="V1">
            <v>6</v>
          </cell>
        </row>
        <row r="2">
          <cell r="X2" t="str">
            <v>2008_3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eport Form"/>
      <sheetName val="Downloaded_Form"/>
      <sheetName val="Control"/>
      <sheetName val="Legend"/>
    </sheetNames>
    <sheetDataSet>
      <sheetData sheetId="0"/>
      <sheetData sheetId="1"/>
      <sheetData sheetId="2"/>
      <sheetData sheetId="3">
        <row r="3">
          <cell r="C3" t="str">
            <v>2011Q1-2011Q3</v>
          </cell>
        </row>
        <row r="4">
          <cell r="C4" t="str">
            <v>2011A1-2011A1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 v1 me total (2)"/>
      <sheetName val="v2005k (16)"/>
      <sheetName val="Renta"/>
      <sheetName val="Konstante v1 me total"/>
      <sheetName val="Konstante By Marku"/>
      <sheetName val="Konstante v2"/>
      <sheetName val="Enterp"/>
      <sheetName val="Chart1"/>
      <sheetName val="Konstante"/>
      <sheetName val="MoaroTables"/>
      <sheetName val="Antonela"/>
      <sheetName val="Antonella"/>
      <sheetName val="final V1"/>
      <sheetName val="Sheet1"/>
      <sheetName val="ConstantePisani(30)"/>
      <sheetName val="ConstantePisani(25)"/>
      <sheetName val="mrfnewp"/>
      <sheetName val="metoda rek florina"/>
      <sheetName val="Metoda me aplikim volumi"/>
      <sheetName val="RezFinal"/>
      <sheetName val="RezFinal30"/>
      <sheetName val="v2005"/>
      <sheetName val="v2005k"/>
      <sheetName val="stock"/>
      <sheetName val="GEneral05"/>
      <sheetName val="NOEDATA"/>
      <sheetName val="iNVESTIME05"/>
      <sheetName val="GEneral05 (2)"/>
      <sheetName val="Diferenca"/>
      <sheetName val="EmpInt"/>
      <sheetName val="Fisim"/>
      <sheetName val="Marzhet"/>
      <sheetName val="Deget 22_23_24(Zana)"/>
      <sheetName val="HG30"/>
      <sheetName val="HoldingGain"/>
      <sheetName val="RezFinalNace2"/>
      <sheetName val="v2005n2"/>
      <sheetName val="Sheet3"/>
      <sheetName val="gjendjet (25)"/>
      <sheetName val="gjendjet"/>
      <sheetName val="Rezultat"/>
      <sheetName val="Instruksione"/>
      <sheetName val="Hyrje"/>
      <sheetName val="Total Defl"/>
      <sheetName val="metoda rek florina 2"/>
      <sheetName val="viti2005versioni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0">
          <cell r="G50">
            <v>64098.786689700013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MoF"/>
    </sheetNames>
    <sheetDataSet>
      <sheetData sheetId="0" refreshError="1">
        <row r="61">
          <cell r="A61" t="str">
            <v>Subsidies</v>
          </cell>
        </row>
        <row r="78">
          <cell r="D78">
            <v>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Permbajtja"/>
      <sheetName val="gbi"/>
      <sheetName val="CHAIN LINKED "/>
      <sheetName val="Tab_1"/>
      <sheetName val="Tab_2"/>
      <sheetName val="Tab_3"/>
      <sheetName val="Tab_4"/>
      <sheetName val="Tab_5"/>
      <sheetName val="Tab_6"/>
      <sheetName val="Tab_7"/>
      <sheetName val="Tab_8"/>
      <sheetName val="Tab_9"/>
      <sheetName val="Tab_11"/>
      <sheetName val="Tab_10"/>
      <sheetName val="Tab_12"/>
      <sheetName val="Tab_13"/>
      <sheetName val="Tab_14"/>
      <sheetName val="Tab_15"/>
      <sheetName val="Tab_16"/>
      <sheetName val="Tab_17"/>
      <sheetName val="Tab_18"/>
      <sheetName val="GFCF chain linked 1"/>
      <sheetName val="NIPSH"/>
    </sheetNames>
    <sheetDataSet>
      <sheetData sheetId="0"/>
      <sheetData sheetId="1">
        <row r="1">
          <cell r="A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F55DC-02BE-4099-8A5F-63131DF45715}">
  <dimension ref="A3:J48"/>
  <sheetViews>
    <sheetView showGridLines="0" tabSelected="1" topLeftCell="A10" workbookViewId="0">
      <selection activeCell="B24" sqref="B24"/>
    </sheetView>
  </sheetViews>
  <sheetFormatPr defaultRowHeight="12.75"/>
  <cols>
    <col min="1" max="2" width="9.140625" style="273"/>
    <col min="3" max="3" width="5.85546875" style="273" customWidth="1"/>
    <col min="4" max="9" width="9.140625" style="273"/>
    <col min="10" max="10" width="10" style="273" customWidth="1"/>
    <col min="11" max="16384" width="9.140625" style="273"/>
  </cols>
  <sheetData>
    <row r="3" spans="4:10" hidden="1"/>
    <row r="4" spans="4:10" ht="47.25" customHeight="1">
      <c r="D4" s="297" t="e">
        <f>CHOOSE([7]Permbajtja!$A$1,"Instituti i Statistikave","Institute of Statistics Albania")</f>
        <v>#VALUE!</v>
      </c>
      <c r="E4" s="298"/>
      <c r="F4" s="298"/>
      <c r="G4" s="298"/>
      <c r="H4" s="298"/>
      <c r="I4" s="298"/>
      <c r="J4" s="298"/>
    </row>
    <row r="16" spans="4:10" ht="7.5" customHeight="1"/>
    <row r="17" spans="2:8" hidden="1"/>
    <row r="18" spans="2:8" ht="75.75" customHeight="1">
      <c r="C18" s="299" t="str">
        <f>CHOOSE(Permbajtja!$A$1,"Llogaritë Kombëtare Vjetore (Metoda e Shpenzimeve)","Annual National Accounts (Expenditure Method)")</f>
        <v>Llogaritë Kombëtare Vjetore (Metoda e Shpenzimeve)</v>
      </c>
      <c r="D18" s="299"/>
      <c r="E18" s="299"/>
      <c r="F18" s="299"/>
      <c r="G18" s="299"/>
      <c r="H18" s="299"/>
    </row>
    <row r="23" spans="2:8" ht="18.75">
      <c r="B23" s="279" t="str">
        <f>CHOOSE(Permbajtja!$A$1,"Produkti i Brendshëm Bruto","Gross Domestic Product ")</f>
        <v>Produkti i Brendshëm Bruto</v>
      </c>
    </row>
    <row r="24" spans="2:8" ht="18.75">
      <c r="C24" s="278"/>
    </row>
    <row r="39" spans="1:8">
      <c r="A39" s="280" t="s">
        <v>209</v>
      </c>
      <c r="C39" s="277"/>
      <c r="D39" s="277"/>
      <c r="E39" s="277"/>
      <c r="F39" s="277"/>
      <c r="G39" s="277"/>
      <c r="H39" s="277"/>
    </row>
    <row r="40" spans="1:8">
      <c r="A40" s="277" t="s">
        <v>210</v>
      </c>
      <c r="C40" s="277"/>
      <c r="D40" s="277"/>
      <c r="E40" s="277"/>
      <c r="F40" s="277"/>
      <c r="G40" s="277"/>
      <c r="H40" s="277"/>
    </row>
    <row r="41" spans="1:8">
      <c r="A41" s="274"/>
      <c r="C41" s="274"/>
      <c r="D41" s="274"/>
      <c r="E41" s="274"/>
      <c r="F41" s="274"/>
      <c r="G41" s="274"/>
      <c r="H41" s="274"/>
    </row>
    <row r="42" spans="1:8">
      <c r="A42" s="277" t="s">
        <v>208</v>
      </c>
      <c r="C42" s="277"/>
      <c r="D42" s="277"/>
      <c r="E42" s="277"/>
      <c r="F42" s="277"/>
      <c r="G42" s="277"/>
      <c r="H42" s="277"/>
    </row>
    <row r="43" spans="1:8">
      <c r="A43" s="277" t="s">
        <v>207</v>
      </c>
      <c r="C43" s="277"/>
      <c r="D43" s="277"/>
      <c r="E43" s="277"/>
      <c r="F43" s="277"/>
      <c r="G43" s="277"/>
      <c r="H43" s="277"/>
    </row>
    <row r="44" spans="1:8">
      <c r="A44" s="277"/>
      <c r="C44" s="277"/>
      <c r="D44" s="277"/>
      <c r="E44" s="277"/>
      <c r="F44" s="277"/>
      <c r="G44" s="277"/>
      <c r="H44" s="277"/>
    </row>
    <row r="45" spans="1:8">
      <c r="A45" s="276"/>
      <c r="C45" s="274"/>
      <c r="D45" s="274"/>
      <c r="E45" s="274"/>
      <c r="F45" s="274"/>
      <c r="G45" s="274"/>
      <c r="H45" s="274"/>
    </row>
    <row r="46" spans="1:8" ht="18">
      <c r="A46" s="275" t="s">
        <v>211</v>
      </c>
      <c r="C46" s="274"/>
      <c r="D46" s="274"/>
      <c r="E46" s="274"/>
      <c r="F46" s="274"/>
      <c r="G46" s="274"/>
      <c r="H46" s="274"/>
    </row>
    <row r="47" spans="1:8">
      <c r="A47" s="274" t="s">
        <v>206</v>
      </c>
      <c r="C47" s="274"/>
      <c r="D47" s="274"/>
      <c r="E47" s="274"/>
      <c r="F47" s="274"/>
      <c r="G47" s="274"/>
      <c r="H47" s="274"/>
    </row>
    <row r="48" spans="1:8">
      <c r="B48" s="274"/>
      <c r="C48" s="274"/>
      <c r="D48" s="274"/>
      <c r="E48" s="274"/>
      <c r="F48" s="274"/>
      <c r="G48" s="274"/>
      <c r="H48" s="274"/>
    </row>
  </sheetData>
  <mergeCells count="2">
    <mergeCell ref="D4:J4"/>
    <mergeCell ref="C18:H18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Option Button 1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5</xdr:row>
                    <xdr:rowOff>142875</xdr:rowOff>
                  </from>
                  <to>
                    <xdr:col>11</xdr:col>
                    <xdr:colOff>514350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Option Button 2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6</xdr:row>
                    <xdr:rowOff>142875</xdr:rowOff>
                  </from>
                  <to>
                    <xdr:col>11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R23"/>
  <sheetViews>
    <sheetView workbookViewId="0">
      <selection activeCell="R39" sqref="R39"/>
    </sheetView>
  </sheetViews>
  <sheetFormatPr defaultRowHeight="12.75"/>
  <cols>
    <col min="1" max="1" width="7.7109375" customWidth="1"/>
    <col min="2" max="2" width="42.28515625" bestFit="1" customWidth="1"/>
    <col min="3" max="3" width="12.140625" customWidth="1"/>
    <col min="4" max="9" width="12.28515625" customWidth="1"/>
    <col min="10" max="15" width="12.42578125" customWidth="1"/>
    <col min="16" max="16" width="13.7109375" customWidth="1"/>
    <col min="17" max="19" width="12.42578125" customWidth="1"/>
    <col min="20" max="22" width="13.28515625" bestFit="1" customWidth="1"/>
    <col min="23" max="26" width="12.85546875" customWidth="1"/>
    <col min="27" max="27" width="14" bestFit="1" customWidth="1"/>
    <col min="28" max="31" width="14" customWidth="1"/>
    <col min="32" max="32" width="60.42578125" bestFit="1" customWidth="1"/>
    <col min="33" max="37" width="12.42578125" customWidth="1"/>
    <col min="38" max="40" width="11.28515625" bestFit="1" customWidth="1"/>
    <col min="41" max="41" width="12.85546875" bestFit="1" customWidth="1"/>
    <col min="42" max="43" width="12.85546875" customWidth="1"/>
    <col min="44" max="44" width="69.5703125" bestFit="1" customWidth="1"/>
  </cols>
  <sheetData>
    <row r="1" spans="1:44">
      <c r="A1" s="1" t="s">
        <v>136</v>
      </c>
    </row>
    <row r="2" spans="1:44">
      <c r="A2" s="1" t="s">
        <v>137</v>
      </c>
    </row>
    <row r="3" spans="1:44">
      <c r="A3" s="43" t="s">
        <v>213</v>
      </c>
    </row>
    <row r="4" spans="1:44" ht="13.5" thickBot="1"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66" t="s">
        <v>139</v>
      </c>
      <c r="AG4" s="43"/>
      <c r="AH4" s="43"/>
      <c r="AI4" s="43"/>
      <c r="AJ4" s="43"/>
      <c r="AK4" s="43"/>
      <c r="AR4" s="39" t="s">
        <v>61</v>
      </c>
    </row>
    <row r="5" spans="1:44">
      <c r="A5" s="323" t="s">
        <v>89</v>
      </c>
      <c r="B5" s="324"/>
      <c r="C5" s="194"/>
      <c r="D5" s="329" t="s">
        <v>4</v>
      </c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104"/>
      <c r="W5" s="104"/>
      <c r="X5" s="108"/>
      <c r="Y5" s="114"/>
      <c r="Z5" s="120"/>
      <c r="AA5" s="120"/>
      <c r="AB5" s="126"/>
      <c r="AC5" s="126"/>
      <c r="AD5" s="130"/>
      <c r="AE5" s="130"/>
      <c r="AF5" s="321" t="s">
        <v>88</v>
      </c>
    </row>
    <row r="6" spans="1:44" ht="15">
      <c r="A6" s="325"/>
      <c r="B6" s="326"/>
      <c r="C6" s="89">
        <v>1995</v>
      </c>
      <c r="D6" s="89">
        <v>1996</v>
      </c>
      <c r="E6" s="89">
        <v>1997</v>
      </c>
      <c r="F6" s="89">
        <v>1998</v>
      </c>
      <c r="G6" s="89">
        <v>1999</v>
      </c>
      <c r="H6" s="89">
        <v>2000</v>
      </c>
      <c r="I6" s="89">
        <v>2001</v>
      </c>
      <c r="J6" s="89">
        <v>2002</v>
      </c>
      <c r="K6" s="89">
        <v>2003</v>
      </c>
      <c r="L6" s="89">
        <v>2004</v>
      </c>
      <c r="M6" s="89">
        <v>2005</v>
      </c>
      <c r="N6" s="89">
        <v>2006</v>
      </c>
      <c r="O6" s="89">
        <v>2007</v>
      </c>
      <c r="P6" s="89">
        <v>2008</v>
      </c>
      <c r="Q6" s="89">
        <v>2009</v>
      </c>
      <c r="R6" s="89">
        <v>2010</v>
      </c>
      <c r="S6" s="89">
        <v>2011</v>
      </c>
      <c r="T6" s="89">
        <v>2012</v>
      </c>
      <c r="U6" s="89">
        <v>2013</v>
      </c>
      <c r="V6" s="89">
        <v>2014</v>
      </c>
      <c r="W6" s="100">
        <v>2015</v>
      </c>
      <c r="X6" s="113">
        <v>2016</v>
      </c>
      <c r="Y6" s="113">
        <v>2017</v>
      </c>
      <c r="Z6" s="173">
        <v>2018</v>
      </c>
      <c r="AA6" s="173">
        <v>2019</v>
      </c>
      <c r="AB6" s="173">
        <v>2020</v>
      </c>
      <c r="AC6" s="173">
        <v>2021</v>
      </c>
      <c r="AD6" s="173">
        <v>2022</v>
      </c>
      <c r="AE6" s="173" t="s">
        <v>203</v>
      </c>
      <c r="AF6" s="322"/>
    </row>
    <row r="7" spans="1:44">
      <c r="A7" s="45" t="s">
        <v>62</v>
      </c>
      <c r="B7" s="10" t="s">
        <v>76</v>
      </c>
      <c r="C7" s="178">
        <v>89168.364064281704</v>
      </c>
      <c r="D7" s="178">
        <v>116549.74357669849</v>
      </c>
      <c r="E7" s="178">
        <v>118488.76747464087</v>
      </c>
      <c r="F7" s="178">
        <v>129252.94963197682</v>
      </c>
      <c r="G7" s="178">
        <v>134103.55226799799</v>
      </c>
      <c r="H7" s="178">
        <v>137476.19930885773</v>
      </c>
      <c r="I7" s="178">
        <v>143617.45523639434</v>
      </c>
      <c r="J7" s="178">
        <v>157359.05089499481</v>
      </c>
      <c r="K7" s="178">
        <v>170428.77023789409</v>
      </c>
      <c r="L7" s="178">
        <v>173389.75508416365</v>
      </c>
      <c r="M7" s="178">
        <v>187129.25764400727</v>
      </c>
      <c r="N7" s="178">
        <v>199725.79933438305</v>
      </c>
      <c r="O7" s="178">
        <v>222047.55589077022</v>
      </c>
      <c r="P7" s="188">
        <v>247919.63755686424</v>
      </c>
      <c r="Q7" s="203">
        <v>268474.49932358164</v>
      </c>
      <c r="R7" s="188">
        <v>280998.6315759939</v>
      </c>
      <c r="S7" s="188">
        <v>295684.19270167127</v>
      </c>
      <c r="T7" s="188">
        <v>305622.13841837435</v>
      </c>
      <c r="U7" s="188">
        <v>312337.85962641216</v>
      </c>
      <c r="V7" s="177">
        <v>325229.61763299216</v>
      </c>
      <c r="W7" s="177">
        <v>338082.71285646671</v>
      </c>
      <c r="X7" s="176">
        <v>345273.06660685822</v>
      </c>
      <c r="Y7" s="176">
        <v>349009.65425993135</v>
      </c>
      <c r="Z7" s="176">
        <v>361081.37237526634</v>
      </c>
      <c r="AA7" s="177">
        <v>375725.15596396109</v>
      </c>
      <c r="AB7" s="176">
        <v>399649.63145308488</v>
      </c>
      <c r="AC7" s="177">
        <v>422715.87346693361</v>
      </c>
      <c r="AD7" s="177">
        <v>485539.48465841421</v>
      </c>
      <c r="AE7" s="177">
        <v>533210.81853346433</v>
      </c>
      <c r="AF7" s="46" t="s">
        <v>92</v>
      </c>
    </row>
    <row r="8" spans="1:44">
      <c r="A8" s="45" t="s">
        <v>63</v>
      </c>
      <c r="B8" s="10" t="s">
        <v>77</v>
      </c>
      <c r="C8" s="178">
        <v>10478.032016635181</v>
      </c>
      <c r="D8" s="178">
        <v>13695.574181969878</v>
      </c>
      <c r="E8" s="178">
        <v>14389.928634541331</v>
      </c>
      <c r="F8" s="178">
        <v>15841.456192813348</v>
      </c>
      <c r="G8" s="178">
        <v>16405.039436353163</v>
      </c>
      <c r="H8" s="178">
        <v>17212.823286225197</v>
      </c>
      <c r="I8" s="178">
        <v>18250.288673854695</v>
      </c>
      <c r="J8" s="178">
        <v>19918.272053863107</v>
      </c>
      <c r="K8" s="178">
        <v>21768.89003573453</v>
      </c>
      <c r="L8" s="178">
        <v>22546.664153919501</v>
      </c>
      <c r="M8" s="178">
        <v>24431.93722643322</v>
      </c>
      <c r="N8" s="178">
        <v>26035.89110134208</v>
      </c>
      <c r="O8" s="178">
        <v>28470.546182484592</v>
      </c>
      <c r="P8" s="188">
        <v>31208.460306413144</v>
      </c>
      <c r="Q8" s="203">
        <v>32305.61124298795</v>
      </c>
      <c r="R8" s="188">
        <v>32692.645730078235</v>
      </c>
      <c r="S8" s="188">
        <v>33582.019789278107</v>
      </c>
      <c r="T8" s="188">
        <v>34320.30377843044</v>
      </c>
      <c r="U8" s="188">
        <v>34698.179314561035</v>
      </c>
      <c r="V8" s="177">
        <v>36013.32797485929</v>
      </c>
      <c r="W8" s="177">
        <v>38687.028894174189</v>
      </c>
      <c r="X8" s="176">
        <v>39637.880519827449</v>
      </c>
      <c r="Y8" s="176">
        <v>37717.885708080743</v>
      </c>
      <c r="Z8" s="176">
        <v>37240.280071097419</v>
      </c>
      <c r="AA8" s="177">
        <v>37864.472043109228</v>
      </c>
      <c r="AB8" s="176">
        <v>40240.075798912731</v>
      </c>
      <c r="AC8" s="177">
        <v>42004.362024910886</v>
      </c>
      <c r="AD8" s="177">
        <v>45896.921301330534</v>
      </c>
      <c r="AE8" s="177">
        <v>47954.55222779118</v>
      </c>
      <c r="AF8" s="46" t="s">
        <v>93</v>
      </c>
    </row>
    <row r="9" spans="1:44">
      <c r="A9" s="45" t="s">
        <v>64</v>
      </c>
      <c r="B9" s="10" t="s">
        <v>78</v>
      </c>
      <c r="C9" s="178">
        <v>11243.798780611283</v>
      </c>
      <c r="D9" s="178">
        <v>14696.488810353465</v>
      </c>
      <c r="E9" s="178">
        <v>14940.992505896696</v>
      </c>
      <c r="F9" s="178">
        <v>16298.315806430513</v>
      </c>
      <c r="G9" s="178">
        <v>14498.516036689203</v>
      </c>
      <c r="H9" s="178">
        <v>14863.147520203354</v>
      </c>
      <c r="I9" s="178">
        <v>15527.105305399547</v>
      </c>
      <c r="J9" s="178">
        <v>17012.768747243077</v>
      </c>
      <c r="K9" s="178">
        <v>19538.387584792363</v>
      </c>
      <c r="L9" s="178">
        <v>19877.842416733925</v>
      </c>
      <c r="M9" s="178">
        <v>21395.141708227526</v>
      </c>
      <c r="N9" s="178">
        <v>22835.348322053196</v>
      </c>
      <c r="O9" s="178">
        <v>28449.006412681021</v>
      </c>
      <c r="P9" s="188">
        <v>31763.769388906665</v>
      </c>
      <c r="Q9" s="203">
        <v>31443.303646901171</v>
      </c>
      <c r="R9" s="188">
        <v>31648.0605751562</v>
      </c>
      <c r="S9" s="188">
        <v>32165.805497485391</v>
      </c>
      <c r="T9" s="188">
        <v>32891.527608392258</v>
      </c>
      <c r="U9" s="188">
        <v>33202.342519537509</v>
      </c>
      <c r="V9" s="177">
        <v>33802.202114363754</v>
      </c>
      <c r="W9" s="177">
        <v>35099.397602945355</v>
      </c>
      <c r="X9" s="176">
        <v>36067.991268651611</v>
      </c>
      <c r="Y9" s="176">
        <v>36475.017399024415</v>
      </c>
      <c r="Z9" s="176">
        <v>37121.666139093919</v>
      </c>
      <c r="AA9" s="177">
        <v>38386.72138247735</v>
      </c>
      <c r="AB9" s="176">
        <v>37529.195492897947</v>
      </c>
      <c r="AC9" s="177">
        <v>38630.246993113193</v>
      </c>
      <c r="AD9" s="177">
        <v>41212.330308957942</v>
      </c>
      <c r="AE9" s="177">
        <v>43238.626396193664</v>
      </c>
      <c r="AF9" s="46" t="s">
        <v>94</v>
      </c>
    </row>
    <row r="10" spans="1:44">
      <c r="A10" s="45" t="s">
        <v>65</v>
      </c>
      <c r="B10" s="10" t="s">
        <v>79</v>
      </c>
      <c r="C10" s="178">
        <v>24918.925012526328</v>
      </c>
      <c r="D10" s="178">
        <v>30289.14651327554</v>
      </c>
      <c r="E10" s="178">
        <v>35857.07727483083</v>
      </c>
      <c r="F10" s="178">
        <v>44501.0787915521</v>
      </c>
      <c r="G10" s="178">
        <v>50204.103863270626</v>
      </c>
      <c r="H10" s="178">
        <v>60502.87558235538</v>
      </c>
      <c r="I10" s="178">
        <v>69919.233717440045</v>
      </c>
      <c r="J10" s="178">
        <v>75550.358032324235</v>
      </c>
      <c r="K10" s="178">
        <v>79984.241745853986</v>
      </c>
      <c r="L10" s="178">
        <v>87100.372617560657</v>
      </c>
      <c r="M10" s="178">
        <v>95439.734266183252</v>
      </c>
      <c r="N10" s="178">
        <v>104536.8131660986</v>
      </c>
      <c r="O10" s="178">
        <v>113848.15896826256</v>
      </c>
      <c r="P10" s="188">
        <v>123522.83489638362</v>
      </c>
      <c r="Q10" s="203">
        <v>128209.31961432273</v>
      </c>
      <c r="R10" s="188">
        <v>135783.03761874876</v>
      </c>
      <c r="S10" s="188">
        <v>143077.81501781245</v>
      </c>
      <c r="T10" s="188">
        <v>144701.29302083599</v>
      </c>
      <c r="U10" s="188">
        <v>150158.73702641018</v>
      </c>
      <c r="V10" s="177">
        <v>153580.26638940023</v>
      </c>
      <c r="W10" s="177">
        <v>155133.71631898373</v>
      </c>
      <c r="X10" s="176">
        <v>157877.90812969871</v>
      </c>
      <c r="Y10" s="176">
        <v>161980.29431004912</v>
      </c>
      <c r="Z10" s="176">
        <v>166938.64794980251</v>
      </c>
      <c r="AA10" s="177">
        <v>173589.14721846988</v>
      </c>
      <c r="AB10" s="176">
        <v>180313.19093376966</v>
      </c>
      <c r="AC10" s="177">
        <v>188444.84778598812</v>
      </c>
      <c r="AD10" s="177">
        <v>197646.09458796424</v>
      </c>
      <c r="AE10" s="177">
        <v>203103.87854857012</v>
      </c>
      <c r="AF10" s="46" t="s">
        <v>95</v>
      </c>
    </row>
    <row r="11" spans="1:44">
      <c r="A11" s="45" t="s">
        <v>66</v>
      </c>
      <c r="B11" s="10" t="s">
        <v>80</v>
      </c>
      <c r="C11" s="178">
        <v>33551.737153457972</v>
      </c>
      <c r="D11" s="178">
        <v>43854.638389118176</v>
      </c>
      <c r="E11" s="178">
        <v>44584.242670196363</v>
      </c>
      <c r="F11" s="178">
        <v>48634.524563385741</v>
      </c>
      <c r="G11" s="178">
        <v>40109.027659229832</v>
      </c>
      <c r="H11" s="178">
        <v>50953.386775608415</v>
      </c>
      <c r="I11" s="178">
        <v>53229.546504615479</v>
      </c>
      <c r="J11" s="178">
        <v>58322.652380590749</v>
      </c>
      <c r="K11" s="178">
        <v>67423.931639654897</v>
      </c>
      <c r="L11" s="178">
        <v>68595.337380494646</v>
      </c>
      <c r="M11" s="178">
        <v>73831.300853047942</v>
      </c>
      <c r="N11" s="178">
        <v>78801.229505356037</v>
      </c>
      <c r="O11" s="178">
        <v>106176.91776718014</v>
      </c>
      <c r="P11" s="188">
        <v>118548.22208758414</v>
      </c>
      <c r="Q11" s="203">
        <v>114631.80836009888</v>
      </c>
      <c r="R11" s="188">
        <v>118530.77548511606</v>
      </c>
      <c r="S11" s="188">
        <v>115136.49727239987</v>
      </c>
      <c r="T11" s="188">
        <v>119006.23494572523</v>
      </c>
      <c r="U11" s="188">
        <v>119806.50442251668</v>
      </c>
      <c r="V11" s="177">
        <v>122693.6846699967</v>
      </c>
      <c r="W11" s="177">
        <v>129024.40364176949</v>
      </c>
      <c r="X11" s="176">
        <v>137540.0747546207</v>
      </c>
      <c r="Y11" s="176">
        <v>140641.97063784904</v>
      </c>
      <c r="Z11" s="176">
        <v>142889.26303399913</v>
      </c>
      <c r="AA11" s="177">
        <v>144968.20035714449</v>
      </c>
      <c r="AB11" s="176">
        <v>148164.59813650136</v>
      </c>
      <c r="AC11" s="177">
        <v>153558.17338496278</v>
      </c>
      <c r="AD11" s="177">
        <v>159410.3200505627</v>
      </c>
      <c r="AE11" s="177">
        <v>167159.85520338631</v>
      </c>
      <c r="AF11" s="46" t="s">
        <v>96</v>
      </c>
    </row>
    <row r="12" spans="1:44">
      <c r="A12" s="45" t="s">
        <v>67</v>
      </c>
      <c r="B12" s="10" t="s">
        <v>81</v>
      </c>
      <c r="C12" s="178">
        <v>10218.822835834973</v>
      </c>
      <c r="D12" s="178">
        <v>11318.543652983681</v>
      </c>
      <c r="E12" s="178">
        <v>11642.196314418945</v>
      </c>
      <c r="F12" s="178">
        <v>12980.699877617097</v>
      </c>
      <c r="G12" s="178">
        <v>14496.066355332448</v>
      </c>
      <c r="H12" s="178">
        <v>14488.939721567804</v>
      </c>
      <c r="I12" s="178">
        <v>15369.757170228622</v>
      </c>
      <c r="J12" s="178">
        <v>16515.146267419226</v>
      </c>
      <c r="K12" s="178">
        <v>18815.115456732325</v>
      </c>
      <c r="L12" s="178">
        <v>19707.020316732815</v>
      </c>
      <c r="M12" s="178">
        <v>21294.789358379792</v>
      </c>
      <c r="N12" s="178">
        <v>22608.767566506525</v>
      </c>
      <c r="O12" s="178">
        <v>26509.307479959316</v>
      </c>
      <c r="P12" s="188">
        <v>31212.680729629163</v>
      </c>
      <c r="Q12" s="203">
        <v>34974.341387532717</v>
      </c>
      <c r="R12" s="188">
        <v>42702.616795751514</v>
      </c>
      <c r="S12" s="188">
        <v>44312.364994838761</v>
      </c>
      <c r="T12" s="188">
        <v>44145.228726289351</v>
      </c>
      <c r="U12" s="188">
        <v>44986.841768747174</v>
      </c>
      <c r="V12" s="177">
        <v>49235.502312287848</v>
      </c>
      <c r="W12" s="177">
        <v>48788.913660693303</v>
      </c>
      <c r="X12" s="176">
        <v>50859.118521294928</v>
      </c>
      <c r="Y12" s="176">
        <v>52934.240430909515</v>
      </c>
      <c r="Z12" s="176">
        <v>55400.5685808571</v>
      </c>
      <c r="AA12" s="177">
        <v>60090.215983872098</v>
      </c>
      <c r="AB12" s="176">
        <v>68053.125747865575</v>
      </c>
      <c r="AC12" s="177">
        <v>73687.009007139117</v>
      </c>
      <c r="AD12" s="177">
        <v>78311.59961976354</v>
      </c>
      <c r="AE12" s="177">
        <v>84764.831731930215</v>
      </c>
      <c r="AF12" s="46" t="s">
        <v>97</v>
      </c>
    </row>
    <row r="13" spans="1:44">
      <c r="A13" s="45" t="s">
        <v>68</v>
      </c>
      <c r="B13" s="10" t="s">
        <v>82</v>
      </c>
      <c r="C13" s="178">
        <v>15446.632826643394</v>
      </c>
      <c r="D13" s="178">
        <v>17618.03476278764</v>
      </c>
      <c r="E13" s="178">
        <v>16960.658808208209</v>
      </c>
      <c r="F13" s="178">
        <v>20491.680436221941</v>
      </c>
      <c r="G13" s="178">
        <v>22147.85594656349</v>
      </c>
      <c r="H13" s="178">
        <v>25069.149542602157</v>
      </c>
      <c r="I13" s="178">
        <v>25415.285573081834</v>
      </c>
      <c r="J13" s="178">
        <v>28696.265417258353</v>
      </c>
      <c r="K13" s="178">
        <v>33357.742679708863</v>
      </c>
      <c r="L13" s="178">
        <v>36718.056511707138</v>
      </c>
      <c r="M13" s="178">
        <v>39999.078521815129</v>
      </c>
      <c r="N13" s="178">
        <v>44643.811938373095</v>
      </c>
      <c r="O13" s="178">
        <v>59388.561890179146</v>
      </c>
      <c r="P13" s="188">
        <v>66905.016732714037</v>
      </c>
      <c r="Q13" s="203">
        <v>66742.393568422427</v>
      </c>
      <c r="R13" s="188">
        <v>70099.648603520647</v>
      </c>
      <c r="S13" s="188">
        <v>72489.98474200425</v>
      </c>
      <c r="T13" s="188">
        <v>82505.942491927912</v>
      </c>
      <c r="U13" s="188">
        <v>77676.572010020886</v>
      </c>
      <c r="V13" s="177">
        <v>81508.154718633363</v>
      </c>
      <c r="W13" s="177">
        <v>83899.79286187893</v>
      </c>
      <c r="X13" s="176">
        <v>88443.058156242754</v>
      </c>
      <c r="Y13" s="176">
        <v>90691.843274258426</v>
      </c>
      <c r="Z13" s="176">
        <v>94008.27225085393</v>
      </c>
      <c r="AA13" s="177">
        <v>95189.211926922828</v>
      </c>
      <c r="AB13" s="176">
        <v>92480.491554765918</v>
      </c>
      <c r="AC13" s="177">
        <v>102019.71971134121</v>
      </c>
      <c r="AD13" s="177">
        <v>114531.57335929174</v>
      </c>
      <c r="AE13" s="177">
        <v>115016.93471486858</v>
      </c>
      <c r="AF13" s="46" t="s">
        <v>82</v>
      </c>
    </row>
    <row r="14" spans="1:44">
      <c r="A14" s="45" t="s">
        <v>69</v>
      </c>
      <c r="B14" s="10" t="s">
        <v>83</v>
      </c>
      <c r="C14" s="178">
        <v>3266.2208971691985</v>
      </c>
      <c r="D14" s="178">
        <v>3811.073229458616</v>
      </c>
      <c r="E14" s="178">
        <v>5486.9939377963665</v>
      </c>
      <c r="F14" s="178">
        <v>7066.3582062304085</v>
      </c>
      <c r="G14" s="178">
        <v>6679.5291286694528</v>
      </c>
      <c r="H14" s="178">
        <v>6814.0808489613364</v>
      </c>
      <c r="I14" s="178">
        <v>7118.4754613726291</v>
      </c>
      <c r="J14" s="178">
        <v>10062.64930648062</v>
      </c>
      <c r="K14" s="178">
        <v>12046.033892407318</v>
      </c>
      <c r="L14" s="178">
        <v>13548.201800583523</v>
      </c>
      <c r="M14" s="178">
        <v>15281.397023570536</v>
      </c>
      <c r="N14" s="178">
        <v>15788.390681483794</v>
      </c>
      <c r="O14" s="178">
        <v>18998.654793988484</v>
      </c>
      <c r="P14" s="188">
        <v>22937.468668786074</v>
      </c>
      <c r="Q14" s="203">
        <v>23698.320964108643</v>
      </c>
      <c r="R14" s="188">
        <v>23243.110769417915</v>
      </c>
      <c r="S14" s="188">
        <v>23801.649310303801</v>
      </c>
      <c r="T14" s="188">
        <v>23383.928272673893</v>
      </c>
      <c r="U14" s="188">
        <v>23277.567979402113</v>
      </c>
      <c r="V14" s="177">
        <v>22785.496117972983</v>
      </c>
      <c r="W14" s="177">
        <v>25848.007140763926</v>
      </c>
      <c r="X14" s="176">
        <v>26392.291703143648</v>
      </c>
      <c r="Y14" s="176">
        <v>27143.510102139244</v>
      </c>
      <c r="Z14" s="176">
        <v>27731.511395352401</v>
      </c>
      <c r="AA14" s="177">
        <v>29870.329533791559</v>
      </c>
      <c r="AB14" s="176">
        <v>31428.640046006389</v>
      </c>
      <c r="AC14" s="177">
        <v>32850.370731213763</v>
      </c>
      <c r="AD14" s="177">
        <v>33851.567911190978</v>
      </c>
      <c r="AE14" s="177">
        <v>35150.342653995249</v>
      </c>
      <c r="AF14" s="46" t="s">
        <v>98</v>
      </c>
    </row>
    <row r="15" spans="1:44">
      <c r="A15" s="45" t="s">
        <v>70</v>
      </c>
      <c r="B15" s="10" t="s">
        <v>84</v>
      </c>
      <c r="C15" s="178">
        <v>20230.56151613246</v>
      </c>
      <c r="D15" s="178">
        <v>30223.971421691866</v>
      </c>
      <c r="E15" s="178">
        <v>30958.256079205828</v>
      </c>
      <c r="F15" s="178">
        <v>35834.183795872406</v>
      </c>
      <c r="G15" s="178">
        <v>42567.150790749809</v>
      </c>
      <c r="H15" s="178">
        <v>43637.504500137744</v>
      </c>
      <c r="I15" s="178">
        <v>46533.809375089921</v>
      </c>
      <c r="J15" s="178">
        <v>53749.571714834499</v>
      </c>
      <c r="K15" s="178">
        <v>63649.382562851388</v>
      </c>
      <c r="L15" s="178">
        <v>71528.428057725891</v>
      </c>
      <c r="M15" s="178">
        <v>76120.726928705422</v>
      </c>
      <c r="N15" s="178">
        <v>91307.376168152725</v>
      </c>
      <c r="O15" s="178">
        <v>106066.74234567159</v>
      </c>
      <c r="P15" s="188">
        <v>132274.73252861484</v>
      </c>
      <c r="Q15" s="203">
        <v>134580.8127501313</v>
      </c>
      <c r="R15" s="188">
        <v>113997.75013482729</v>
      </c>
      <c r="S15" s="188">
        <v>136064.01324477492</v>
      </c>
      <c r="T15" s="188">
        <v>125345.71582518969</v>
      </c>
      <c r="U15" s="188">
        <v>140072.99005565105</v>
      </c>
      <c r="V15" s="177">
        <v>160745.83712227942</v>
      </c>
      <c r="W15" s="177">
        <v>143723.26662312038</v>
      </c>
      <c r="X15" s="176">
        <v>145119.29152901555</v>
      </c>
      <c r="Y15" s="176">
        <v>156307.55437080469</v>
      </c>
      <c r="Z15" s="176">
        <v>169660.5421699252</v>
      </c>
      <c r="AA15" s="177">
        <v>182060.33928657326</v>
      </c>
      <c r="AB15" s="176">
        <v>87190.784830765653</v>
      </c>
      <c r="AC15" s="177">
        <v>120077.95289183005</v>
      </c>
      <c r="AD15" s="177">
        <v>184266.1851028057</v>
      </c>
      <c r="AE15" s="177">
        <v>230965.35730857876</v>
      </c>
      <c r="AF15" s="46" t="s">
        <v>99</v>
      </c>
    </row>
    <row r="16" spans="1:44">
      <c r="A16" s="45" t="s">
        <v>71</v>
      </c>
      <c r="B16" s="10" t="s">
        <v>85</v>
      </c>
      <c r="C16" s="178">
        <v>1660.3017468022131</v>
      </c>
      <c r="D16" s="178">
        <v>2056.2307449825544</v>
      </c>
      <c r="E16" s="178">
        <v>2221.9343590821363</v>
      </c>
      <c r="F16" s="178">
        <v>2970.593730615451</v>
      </c>
      <c r="G16" s="178">
        <v>3622.5978732407093</v>
      </c>
      <c r="H16" s="178">
        <v>4510.2590750791696</v>
      </c>
      <c r="I16" s="178">
        <v>5253.0337696887318</v>
      </c>
      <c r="J16" s="178">
        <v>5604.5899182958956</v>
      </c>
      <c r="K16" s="178">
        <v>6117.4005850009798</v>
      </c>
      <c r="L16" s="178">
        <v>6600.5838374732148</v>
      </c>
      <c r="M16" s="178">
        <v>7435.8471697950445</v>
      </c>
      <c r="N16" s="178">
        <v>8134.784584261879</v>
      </c>
      <c r="O16" s="178">
        <v>9028.6790062283017</v>
      </c>
      <c r="P16" s="188">
        <v>11750.463385238389</v>
      </c>
      <c r="Q16" s="203">
        <v>12351.119955463926</v>
      </c>
      <c r="R16" s="188">
        <v>14172.583592991052</v>
      </c>
      <c r="S16" s="188">
        <v>16777.964689557586</v>
      </c>
      <c r="T16" s="188">
        <v>18282.361332652548</v>
      </c>
      <c r="U16" s="188">
        <v>19941.32372315352</v>
      </c>
      <c r="V16" s="177">
        <v>19609.694521377656</v>
      </c>
      <c r="W16" s="177">
        <v>19947.364521377654</v>
      </c>
      <c r="X16" s="176">
        <v>18671.619001050276</v>
      </c>
      <c r="Y16" s="176">
        <v>19179.135206683954</v>
      </c>
      <c r="Z16" s="176">
        <v>19840.074821446709</v>
      </c>
      <c r="AA16" s="177">
        <v>20959.883885710886</v>
      </c>
      <c r="AB16" s="176">
        <v>22399.815054686911</v>
      </c>
      <c r="AC16" s="177">
        <v>23677.380710017344</v>
      </c>
      <c r="AD16" s="177">
        <v>29590.267446994279</v>
      </c>
      <c r="AE16" s="177">
        <v>32453.395419725104</v>
      </c>
      <c r="AF16" s="46" t="s">
        <v>100</v>
      </c>
    </row>
    <row r="17" spans="1:32">
      <c r="A17" s="45" t="s">
        <v>72</v>
      </c>
      <c r="B17" s="10" t="s">
        <v>86</v>
      </c>
      <c r="C17" s="178">
        <v>10567.525931996388</v>
      </c>
      <c r="D17" s="178">
        <v>11842.294868911715</v>
      </c>
      <c r="E17" s="178">
        <v>12252.639008181177</v>
      </c>
      <c r="F17" s="178">
        <v>12741.633413344607</v>
      </c>
      <c r="G17" s="178">
        <v>12766.595386712743</v>
      </c>
      <c r="H17" s="178">
        <v>15303.461423193481</v>
      </c>
      <c r="I17" s="178">
        <v>14606.245637814849</v>
      </c>
      <c r="J17" s="178">
        <v>15987.27708118195</v>
      </c>
      <c r="K17" s="178">
        <v>18584.281517780371</v>
      </c>
      <c r="L17" s="178">
        <v>18813.522664116095</v>
      </c>
      <c r="M17" s="178">
        <v>22711.920601496298</v>
      </c>
      <c r="N17" s="178">
        <v>23010.818372824531</v>
      </c>
      <c r="O17" s="178">
        <v>30998.662827999797</v>
      </c>
      <c r="P17" s="188">
        <v>34610.50144071682</v>
      </c>
      <c r="Q17" s="203">
        <v>31016.996825135389</v>
      </c>
      <c r="R17" s="188">
        <v>34188.209954060112</v>
      </c>
      <c r="S17" s="188">
        <v>33038.474814790621</v>
      </c>
      <c r="T17" s="188">
        <v>35059.293869857305</v>
      </c>
      <c r="U17" s="188">
        <v>32894.455170783156</v>
      </c>
      <c r="V17" s="177">
        <v>34233.60821108635</v>
      </c>
      <c r="W17" s="177">
        <v>38756.501628697777</v>
      </c>
      <c r="X17" s="176">
        <v>43573.743536106544</v>
      </c>
      <c r="Y17" s="176">
        <v>48604.675335445929</v>
      </c>
      <c r="Z17" s="176">
        <v>53042.548358925706</v>
      </c>
      <c r="AA17" s="177">
        <v>60770.449476478709</v>
      </c>
      <c r="AB17" s="176">
        <v>51957.437074934351</v>
      </c>
      <c r="AC17" s="177">
        <v>58435.377676216609</v>
      </c>
      <c r="AD17" s="177">
        <v>73761.055085797241</v>
      </c>
      <c r="AE17" s="177">
        <v>80868.663586404145</v>
      </c>
      <c r="AF17" s="46" t="s">
        <v>101</v>
      </c>
    </row>
    <row r="18" spans="1:32">
      <c r="A18" s="45" t="s">
        <v>73</v>
      </c>
      <c r="B18" s="10" t="s">
        <v>87</v>
      </c>
      <c r="C18" s="178">
        <v>8891.7753097430941</v>
      </c>
      <c r="D18" s="178">
        <v>9974.912917886717</v>
      </c>
      <c r="E18" s="178">
        <v>8893.2428848192958</v>
      </c>
      <c r="F18" s="178">
        <v>10175.040202145863</v>
      </c>
      <c r="G18" s="178">
        <v>11167.348720127906</v>
      </c>
      <c r="H18" s="178">
        <v>14642.433379366244</v>
      </c>
      <c r="I18" s="178">
        <v>16149.498949814257</v>
      </c>
      <c r="J18" s="178">
        <v>20061.138476074084</v>
      </c>
      <c r="K18" s="178">
        <v>23698.215125507315</v>
      </c>
      <c r="L18" s="178">
        <v>24945.634913923619</v>
      </c>
      <c r="M18" s="178">
        <v>28559.844743408838</v>
      </c>
      <c r="N18" s="178">
        <v>35164.605071409242</v>
      </c>
      <c r="O18" s="178">
        <v>46566.523572350794</v>
      </c>
      <c r="P18" s="188">
        <v>54384.482284145699</v>
      </c>
      <c r="Q18" s="203">
        <v>53115.455642953726</v>
      </c>
      <c r="R18" s="188">
        <v>51133.702828655318</v>
      </c>
      <c r="S18" s="188">
        <v>52817.823299226045</v>
      </c>
      <c r="T18" s="188">
        <v>51184.372125552101</v>
      </c>
      <c r="U18" s="188">
        <v>47000.302862807781</v>
      </c>
      <c r="V18" s="177">
        <v>50226.54566794409</v>
      </c>
      <c r="W18" s="177">
        <v>52322.117540880667</v>
      </c>
      <c r="X18" s="176">
        <v>53637.929986238189</v>
      </c>
      <c r="Y18" s="176">
        <v>55616.895987958378</v>
      </c>
      <c r="Z18" s="176">
        <v>57285.389845990961</v>
      </c>
      <c r="AA18" s="177">
        <v>58501.791351488995</v>
      </c>
      <c r="AB18" s="176">
        <v>60770.196535808631</v>
      </c>
      <c r="AC18" s="177">
        <v>65577.134806332862</v>
      </c>
      <c r="AD18" s="177">
        <v>71986.404026927907</v>
      </c>
      <c r="AE18" s="177">
        <v>76540.158582004558</v>
      </c>
      <c r="AF18" s="46" t="s">
        <v>102</v>
      </c>
    </row>
    <row r="19" spans="1:32" ht="13.5" thickBot="1">
      <c r="A19" s="327" t="s">
        <v>90</v>
      </c>
      <c r="B19" s="328"/>
      <c r="C19" s="196">
        <v>239642.69809183417</v>
      </c>
      <c r="D19" s="199">
        <v>305930.65307011834</v>
      </c>
      <c r="E19" s="199">
        <v>316676.92995181808</v>
      </c>
      <c r="F19" s="199">
        <v>356788.51464820636</v>
      </c>
      <c r="G19" s="199">
        <v>368767.38346493739</v>
      </c>
      <c r="H19" s="199">
        <v>405474.26096415793</v>
      </c>
      <c r="I19" s="199">
        <v>430989.73537479498</v>
      </c>
      <c r="J19" s="199">
        <v>478839.74029056058</v>
      </c>
      <c r="K19" s="199">
        <v>535412.39306391845</v>
      </c>
      <c r="L19" s="199">
        <v>563371.41975513462</v>
      </c>
      <c r="M19" s="199">
        <v>613630.97604507033</v>
      </c>
      <c r="N19" s="199">
        <v>672593.63581224473</v>
      </c>
      <c r="O19" s="199">
        <v>796549.31713775592</v>
      </c>
      <c r="P19" s="199">
        <v>907038.2700059968</v>
      </c>
      <c r="Q19" s="204">
        <v>931543.98328164057</v>
      </c>
      <c r="R19" s="199">
        <v>949190.77366431698</v>
      </c>
      <c r="S19" s="199">
        <v>998948.60537414288</v>
      </c>
      <c r="T19" s="199">
        <v>1016448.340415901</v>
      </c>
      <c r="U19" s="199">
        <v>1036053.6764800033</v>
      </c>
      <c r="V19" s="199">
        <v>1089663.9374531938</v>
      </c>
      <c r="W19" s="199">
        <v>1109313.2232917519</v>
      </c>
      <c r="X19" s="200">
        <v>1143093.9737127486</v>
      </c>
      <c r="Y19" s="200">
        <v>1176302.6770231349</v>
      </c>
      <c r="Z19" s="200">
        <v>1222240.1369926115</v>
      </c>
      <c r="AA19" s="199">
        <v>1277975.9184100004</v>
      </c>
      <c r="AB19" s="199">
        <v>1220177.1826600002</v>
      </c>
      <c r="AC19" s="199">
        <v>1321678.4491899998</v>
      </c>
      <c r="AD19" s="199">
        <v>1516003.803460001</v>
      </c>
      <c r="AE19" s="199">
        <v>1650427.414906912</v>
      </c>
      <c r="AF19" s="54" t="s">
        <v>91</v>
      </c>
    </row>
    <row r="21" spans="1:32" ht="24" customHeight="1"/>
    <row r="23" spans="1:32">
      <c r="B23" s="42" t="s">
        <v>205</v>
      </c>
    </row>
  </sheetData>
  <mergeCells count="4">
    <mergeCell ref="AF5:AF6"/>
    <mergeCell ref="A5:B6"/>
    <mergeCell ref="A19:B19"/>
    <mergeCell ref="D5:U5"/>
  </mergeCells>
  <pageMargins left="0.33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Q23"/>
  <sheetViews>
    <sheetView workbookViewId="0">
      <pane xSplit="2" ySplit="6" topLeftCell="C7" activePane="bottomRight" state="frozen"/>
      <selection activeCell="R39" sqref="R39"/>
      <selection pane="topRight" activeCell="R39" sqref="R39"/>
      <selection pane="bottomLeft" activeCell="R39" sqref="R39"/>
      <selection pane="bottomRight" activeCell="R39" sqref="R39"/>
    </sheetView>
  </sheetViews>
  <sheetFormatPr defaultRowHeight="12.75"/>
  <cols>
    <col min="1" max="1" width="7.7109375" customWidth="1"/>
    <col min="2" max="2" width="44.85546875" customWidth="1"/>
    <col min="3" max="3" width="16.42578125" customWidth="1"/>
    <col min="4" max="7" width="13.7109375" customWidth="1"/>
    <col min="8" max="14" width="14" customWidth="1"/>
    <col min="15" max="15" width="13.7109375" customWidth="1"/>
    <col min="16" max="24" width="12.42578125" customWidth="1"/>
    <col min="25" max="25" width="13.140625" bestFit="1" customWidth="1"/>
    <col min="26" max="30" width="13.140625" customWidth="1"/>
    <col min="31" max="31" width="60.42578125" bestFit="1" customWidth="1"/>
    <col min="32" max="36" width="12.42578125" customWidth="1"/>
    <col min="37" max="40" width="11.28515625" bestFit="1" customWidth="1"/>
    <col min="41" max="42" width="12.85546875" customWidth="1"/>
    <col min="43" max="43" width="59.140625" customWidth="1"/>
  </cols>
  <sheetData>
    <row r="1" spans="1:43">
      <c r="A1" s="1" t="s">
        <v>135</v>
      </c>
    </row>
    <row r="2" spans="1:43">
      <c r="A2" s="1" t="s">
        <v>137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</row>
    <row r="3" spans="1:43">
      <c r="A3" s="1" t="s">
        <v>214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</row>
    <row r="4" spans="1:43" ht="13.5" thickBot="1">
      <c r="A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66" t="s">
        <v>139</v>
      </c>
      <c r="AF4" s="43"/>
      <c r="AG4" s="43"/>
      <c r="AH4" s="43"/>
      <c r="AI4" s="43"/>
      <c r="AJ4" s="43"/>
      <c r="AQ4" s="39" t="s">
        <v>61</v>
      </c>
    </row>
    <row r="5" spans="1:43">
      <c r="A5" s="323" t="s">
        <v>89</v>
      </c>
      <c r="B5" s="324"/>
      <c r="C5" s="194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88"/>
      <c r="W5" s="88"/>
      <c r="X5" s="98"/>
      <c r="Y5" s="98"/>
      <c r="Z5" s="120"/>
      <c r="AA5" s="126"/>
      <c r="AB5" s="126"/>
      <c r="AC5" s="130"/>
      <c r="AD5" s="130"/>
      <c r="AE5" s="321" t="s">
        <v>88</v>
      </c>
    </row>
    <row r="6" spans="1:43" ht="15">
      <c r="A6" s="325" t="s">
        <v>88</v>
      </c>
      <c r="B6" s="326"/>
      <c r="C6" s="195">
        <v>1996</v>
      </c>
      <c r="D6" s="89">
        <v>1997</v>
      </c>
      <c r="E6" s="89">
        <v>1998</v>
      </c>
      <c r="F6" s="89">
        <v>1999</v>
      </c>
      <c r="G6" s="89">
        <v>2000</v>
      </c>
      <c r="H6" s="89">
        <v>2001</v>
      </c>
      <c r="I6" s="89">
        <v>2002</v>
      </c>
      <c r="J6" s="89">
        <v>2003</v>
      </c>
      <c r="K6" s="89">
        <v>2004</v>
      </c>
      <c r="L6" s="89">
        <v>2005</v>
      </c>
      <c r="M6" s="89">
        <v>2006</v>
      </c>
      <c r="N6" s="89">
        <v>2007</v>
      </c>
      <c r="O6" s="89">
        <v>2008</v>
      </c>
      <c r="P6" s="89">
        <v>2009</v>
      </c>
      <c r="Q6" s="89">
        <v>2010</v>
      </c>
      <c r="R6" s="89">
        <v>2011</v>
      </c>
      <c r="S6" s="89">
        <v>2012</v>
      </c>
      <c r="T6" s="89">
        <v>2013</v>
      </c>
      <c r="U6" s="89">
        <v>2014</v>
      </c>
      <c r="V6" s="100">
        <v>2015</v>
      </c>
      <c r="W6" s="100">
        <v>2016</v>
      </c>
      <c r="X6" s="100">
        <v>2017</v>
      </c>
      <c r="Y6" s="100">
        <v>2018</v>
      </c>
      <c r="Z6" s="173">
        <v>2019</v>
      </c>
      <c r="AA6" s="173">
        <v>2020</v>
      </c>
      <c r="AB6" s="173">
        <v>2021</v>
      </c>
      <c r="AC6" s="173">
        <v>2022</v>
      </c>
      <c r="AD6" s="173" t="s">
        <v>203</v>
      </c>
      <c r="AE6" s="322"/>
    </row>
    <row r="7" spans="1:43">
      <c r="A7" s="45" t="s">
        <v>62</v>
      </c>
      <c r="B7" s="10" t="s">
        <v>76</v>
      </c>
      <c r="C7" s="178">
        <v>100916.89605542693</v>
      </c>
      <c r="D7" s="178">
        <v>87955.143344481126</v>
      </c>
      <c r="E7" s="57">
        <v>107900.44797042734</v>
      </c>
      <c r="F7" s="57">
        <v>138151.69714563192</v>
      </c>
      <c r="G7" s="57">
        <v>142585.76145559771</v>
      </c>
      <c r="H7" s="57">
        <v>141980.65440303765</v>
      </c>
      <c r="I7" s="57">
        <v>150780.18759019012</v>
      </c>
      <c r="J7" s="57">
        <v>168925.55049602524</v>
      </c>
      <c r="K7" s="57">
        <v>174513.7620932209</v>
      </c>
      <c r="L7" s="57">
        <v>187662.42498028494</v>
      </c>
      <c r="M7" s="57">
        <v>192512.10472199175</v>
      </c>
      <c r="N7" s="57">
        <v>213771.59217974212</v>
      </c>
      <c r="O7" s="202">
        <v>239258.37746255589</v>
      </c>
      <c r="P7" s="57">
        <v>257444.66033152954</v>
      </c>
      <c r="Q7" s="57">
        <v>272908.33143653226</v>
      </c>
      <c r="R7" s="57">
        <v>282684.14156472316</v>
      </c>
      <c r="S7" s="57">
        <v>299008.63257554703</v>
      </c>
      <c r="T7" s="57">
        <v>302771.38498282223</v>
      </c>
      <c r="U7" s="57">
        <v>317661.01901507447</v>
      </c>
      <c r="V7" s="57">
        <v>331383.47808597999</v>
      </c>
      <c r="W7" s="57">
        <v>337341.46722569864</v>
      </c>
      <c r="X7" s="57">
        <v>340151.08229267132</v>
      </c>
      <c r="Y7" s="57">
        <v>352099.96017769125</v>
      </c>
      <c r="Z7" s="55">
        <v>363515.83900876658</v>
      </c>
      <c r="AA7" s="178">
        <v>387783.18202631653</v>
      </c>
      <c r="AB7" s="55">
        <v>408131.14473587251</v>
      </c>
      <c r="AC7" s="55">
        <v>433793.46600866469</v>
      </c>
      <c r="AD7" s="55">
        <v>487739.07728008891</v>
      </c>
      <c r="AE7" s="46" t="s">
        <v>92</v>
      </c>
    </row>
    <row r="8" spans="1:43">
      <c r="A8" s="45" t="s">
        <v>63</v>
      </c>
      <c r="B8" s="10" t="s">
        <v>77</v>
      </c>
      <c r="C8" s="178">
        <v>12338.382159967954</v>
      </c>
      <c r="D8" s="178">
        <v>11680.4671217262</v>
      </c>
      <c r="E8" s="57">
        <v>13146.208863141095</v>
      </c>
      <c r="F8" s="57">
        <v>15869.733443395115</v>
      </c>
      <c r="G8" s="57">
        <v>17791.21899385321</v>
      </c>
      <c r="H8" s="57">
        <v>18131.69770246165</v>
      </c>
      <c r="I8" s="57">
        <v>19970.757650637555</v>
      </c>
      <c r="J8" s="57">
        <v>21242.414693325678</v>
      </c>
      <c r="K8" s="57">
        <v>21848.070760967461</v>
      </c>
      <c r="L8" s="57">
        <v>23870.761079117074</v>
      </c>
      <c r="M8" s="57">
        <v>25872.133981602543</v>
      </c>
      <c r="N8" s="57">
        <v>26448.123184794702</v>
      </c>
      <c r="O8" s="202">
        <v>30525.055504060358</v>
      </c>
      <c r="P8" s="57">
        <v>31463.538204861208</v>
      </c>
      <c r="Q8" s="57">
        <v>30790.801735161411</v>
      </c>
      <c r="R8" s="57">
        <v>29948.566862725354</v>
      </c>
      <c r="S8" s="57">
        <v>33604.250658205616</v>
      </c>
      <c r="T8" s="57">
        <v>33495.108794112319</v>
      </c>
      <c r="U8" s="57">
        <v>34592.515689321313</v>
      </c>
      <c r="V8" s="57">
        <v>36749.015319070822</v>
      </c>
      <c r="W8" s="57">
        <v>40029.894812233193</v>
      </c>
      <c r="X8" s="57">
        <v>37030.702170400458</v>
      </c>
      <c r="Y8" s="57">
        <v>36602.858178573762</v>
      </c>
      <c r="Z8" s="55">
        <v>37446.176489079648</v>
      </c>
      <c r="AA8" s="178">
        <v>40005.540930146322</v>
      </c>
      <c r="AB8" s="55">
        <v>41040.201326800954</v>
      </c>
      <c r="AC8" s="55">
        <v>43795.376572375841</v>
      </c>
      <c r="AD8" s="55">
        <v>46167.328728718014</v>
      </c>
      <c r="AE8" s="46" t="s">
        <v>93</v>
      </c>
    </row>
    <row r="9" spans="1:43">
      <c r="A9" s="45" t="s">
        <v>64</v>
      </c>
      <c r="B9" s="10" t="s">
        <v>78</v>
      </c>
      <c r="C9" s="178">
        <v>12828.376211113899</v>
      </c>
      <c r="D9" s="178">
        <v>11344.154598659748</v>
      </c>
      <c r="E9" s="57">
        <v>13452.149043638223</v>
      </c>
      <c r="F9" s="57">
        <v>13849.112849734345</v>
      </c>
      <c r="G9" s="57">
        <v>15344.615539002274</v>
      </c>
      <c r="H9" s="57">
        <v>16294.591953238822</v>
      </c>
      <c r="I9" s="57">
        <v>17849.805035404737</v>
      </c>
      <c r="J9" s="57">
        <v>20470.00702662707</v>
      </c>
      <c r="K9" s="57">
        <v>19603.807996872474</v>
      </c>
      <c r="L9" s="57">
        <v>22028.702240070023</v>
      </c>
      <c r="M9" s="57">
        <v>23885.556226614364</v>
      </c>
      <c r="N9" s="57">
        <v>28209.977641886682</v>
      </c>
      <c r="O9" s="202">
        <v>32690.196666136657</v>
      </c>
      <c r="P9" s="57">
        <v>32048.159663581853</v>
      </c>
      <c r="Q9" s="57">
        <v>32075.814463264123</v>
      </c>
      <c r="R9" s="57">
        <v>32754.570839433116</v>
      </c>
      <c r="S9" s="57">
        <v>33650.977221049274</v>
      </c>
      <c r="T9" s="57">
        <v>34617.426373475901</v>
      </c>
      <c r="U9" s="57">
        <v>35089.860034325582</v>
      </c>
      <c r="V9" s="57">
        <v>36044.468136608266</v>
      </c>
      <c r="W9" s="57">
        <v>37506.627995613293</v>
      </c>
      <c r="X9" s="57">
        <v>35778.032215971391</v>
      </c>
      <c r="Y9" s="57">
        <v>36962.916904461446</v>
      </c>
      <c r="Z9" s="55">
        <v>38194.145279642602</v>
      </c>
      <c r="AA9" s="178">
        <v>38133.191106959712</v>
      </c>
      <c r="AB9" s="55">
        <v>38324.395223346983</v>
      </c>
      <c r="AC9" s="55">
        <v>40346.766005163772</v>
      </c>
      <c r="AD9" s="55">
        <v>41646.380880127981</v>
      </c>
      <c r="AE9" s="46" t="s">
        <v>94</v>
      </c>
    </row>
    <row r="10" spans="1:43">
      <c r="A10" s="45" t="s">
        <v>65</v>
      </c>
      <c r="B10" s="10" t="s">
        <v>79</v>
      </c>
      <c r="C10" s="178">
        <v>27351.053455855661</v>
      </c>
      <c r="D10" s="178">
        <v>27530.046715037202</v>
      </c>
      <c r="E10" s="57">
        <v>36792.721945236837</v>
      </c>
      <c r="F10" s="57">
        <v>48079.984433593883</v>
      </c>
      <c r="G10" s="57">
        <v>52356.739557184606</v>
      </c>
      <c r="H10" s="57">
        <v>65296.43176436919</v>
      </c>
      <c r="I10" s="57">
        <v>70882.637040640198</v>
      </c>
      <c r="J10" s="57">
        <v>79677.45402821945</v>
      </c>
      <c r="K10" s="57">
        <v>83725.673756729637</v>
      </c>
      <c r="L10" s="57">
        <v>88961.062228921553</v>
      </c>
      <c r="M10" s="57">
        <v>98711.38720099107</v>
      </c>
      <c r="N10" s="57">
        <v>104050.7944778536</v>
      </c>
      <c r="O10" s="202">
        <v>118187.77341237113</v>
      </c>
      <c r="P10" s="57">
        <v>126069.07304807912</v>
      </c>
      <c r="Q10" s="57">
        <v>130017.07934819507</v>
      </c>
      <c r="R10" s="57">
        <v>139735.6733280569</v>
      </c>
      <c r="S10" s="57">
        <v>143717.00814828463</v>
      </c>
      <c r="T10" s="57">
        <v>149519.74202258768</v>
      </c>
      <c r="U10" s="57">
        <v>150590.21221235048</v>
      </c>
      <c r="V10" s="57">
        <v>156357.49498792965</v>
      </c>
      <c r="W10" s="57">
        <v>159442.04002807743</v>
      </c>
      <c r="X10" s="57">
        <v>160866.50445174423</v>
      </c>
      <c r="Y10" s="57">
        <v>162426.31894146555</v>
      </c>
      <c r="Z10" s="55">
        <v>171941.37245886301</v>
      </c>
      <c r="AA10" s="178">
        <v>178733.48739214952</v>
      </c>
      <c r="AB10" s="55">
        <v>187286.08733165858</v>
      </c>
      <c r="AC10" s="55">
        <v>192679.80207806232</v>
      </c>
      <c r="AD10" s="55">
        <v>197844.74701272353</v>
      </c>
      <c r="AE10" s="46" t="s">
        <v>95</v>
      </c>
    </row>
    <row r="11" spans="1:43">
      <c r="A11" s="45" t="s">
        <v>66</v>
      </c>
      <c r="B11" s="10" t="s">
        <v>80</v>
      </c>
      <c r="C11" s="178">
        <v>42338.888878547325</v>
      </c>
      <c r="D11" s="178">
        <v>33820.700059520248</v>
      </c>
      <c r="E11" s="57">
        <v>42847.377282935136</v>
      </c>
      <c r="F11" s="57">
        <v>41127.960659119293</v>
      </c>
      <c r="G11" s="57">
        <v>50933.330820621974</v>
      </c>
      <c r="H11" s="57">
        <v>54561.388610768416</v>
      </c>
      <c r="I11" s="57">
        <v>59792.092264559054</v>
      </c>
      <c r="J11" s="57">
        <v>67748.579003897292</v>
      </c>
      <c r="K11" s="57">
        <v>69026.659786392775</v>
      </c>
      <c r="L11" s="57">
        <v>75428.209775317009</v>
      </c>
      <c r="M11" s="57">
        <v>79971.120427080183</v>
      </c>
      <c r="N11" s="57">
        <v>105899.12534199786</v>
      </c>
      <c r="O11" s="202">
        <v>119641.56059283487</v>
      </c>
      <c r="P11" s="57">
        <v>114250.00039281587</v>
      </c>
      <c r="Q11" s="57">
        <v>118226.1854970288</v>
      </c>
      <c r="R11" s="57">
        <v>114583.29761886537</v>
      </c>
      <c r="S11" s="57">
        <v>118287.91872119327</v>
      </c>
      <c r="T11" s="57">
        <v>118472.11111882493</v>
      </c>
      <c r="U11" s="57">
        <v>122682.07343367062</v>
      </c>
      <c r="V11" s="57">
        <v>129475.54326018126</v>
      </c>
      <c r="W11" s="57">
        <v>137659.60511346767</v>
      </c>
      <c r="X11" s="57">
        <v>139639.04476572777</v>
      </c>
      <c r="Y11" s="57">
        <v>142290.57509096232</v>
      </c>
      <c r="Z11" s="55">
        <v>144698.89308816407</v>
      </c>
      <c r="AA11" s="178">
        <v>147157.22753682852</v>
      </c>
      <c r="AB11" s="55">
        <v>151872.87579986171</v>
      </c>
      <c r="AC11" s="55">
        <v>155645.26740274986</v>
      </c>
      <c r="AD11" s="55">
        <v>159908.74141206197</v>
      </c>
      <c r="AE11" s="46" t="s">
        <v>96</v>
      </c>
    </row>
    <row r="12" spans="1:43">
      <c r="A12" s="45" t="s">
        <v>67</v>
      </c>
      <c r="B12" s="10" t="s">
        <v>81</v>
      </c>
      <c r="C12" s="178">
        <v>10178.001838917216</v>
      </c>
      <c r="D12" s="178">
        <v>10439.327866172986</v>
      </c>
      <c r="E12" s="57">
        <v>11579.709363938937</v>
      </c>
      <c r="F12" s="57">
        <v>13571.972667473701</v>
      </c>
      <c r="G12" s="57">
        <v>12990.71239522565</v>
      </c>
      <c r="H12" s="57">
        <v>15021.382312934802</v>
      </c>
      <c r="I12" s="57">
        <v>15763.062150023668</v>
      </c>
      <c r="J12" s="57">
        <v>18350.377633370714</v>
      </c>
      <c r="K12" s="57">
        <v>19527.101853806067</v>
      </c>
      <c r="L12" s="57">
        <v>20068.17088799068</v>
      </c>
      <c r="M12" s="57">
        <v>21515.905456694749</v>
      </c>
      <c r="N12" s="57">
        <v>26292.44505242485</v>
      </c>
      <c r="O12" s="202">
        <v>31001.247531687033</v>
      </c>
      <c r="P12" s="57">
        <v>34360.984113572893</v>
      </c>
      <c r="Q12" s="57">
        <v>38883.734967925062</v>
      </c>
      <c r="R12" s="57">
        <v>41172.438864069554</v>
      </c>
      <c r="S12" s="57">
        <v>42987.102079121687</v>
      </c>
      <c r="T12" s="57">
        <v>45108.126966658616</v>
      </c>
      <c r="U12" s="57">
        <v>51375.980974096427</v>
      </c>
      <c r="V12" s="57">
        <v>51006.51514844942</v>
      </c>
      <c r="W12" s="57">
        <v>51054.532043380612</v>
      </c>
      <c r="X12" s="57">
        <v>51790.951026715855</v>
      </c>
      <c r="Y12" s="57">
        <v>55567.205316589585</v>
      </c>
      <c r="Z12" s="55">
        <v>59721.084916006832</v>
      </c>
      <c r="AA12" s="178">
        <v>67260.713920131908</v>
      </c>
      <c r="AB12" s="55">
        <v>71497.093016876301</v>
      </c>
      <c r="AC12" s="55">
        <v>77690.905083881051</v>
      </c>
      <c r="AD12" s="55">
        <v>81990.057858046363</v>
      </c>
      <c r="AE12" s="46" t="s">
        <v>97</v>
      </c>
    </row>
    <row r="13" spans="1:43">
      <c r="A13" s="45" t="s">
        <v>68</v>
      </c>
      <c r="B13" s="10" t="s">
        <v>82</v>
      </c>
      <c r="C13" s="178">
        <v>16933.689649327382</v>
      </c>
      <c r="D13" s="178">
        <v>14124.262811437298</v>
      </c>
      <c r="E13" s="57">
        <v>16552.967360535302</v>
      </c>
      <c r="F13" s="57">
        <v>21896.410105629002</v>
      </c>
      <c r="G13" s="57">
        <v>24237.417802220287</v>
      </c>
      <c r="H13" s="57">
        <v>25218.865912528981</v>
      </c>
      <c r="I13" s="57">
        <v>29264.24527947629</v>
      </c>
      <c r="J13" s="57">
        <v>32512.981621307707</v>
      </c>
      <c r="K13" s="57">
        <v>35745.278431597952</v>
      </c>
      <c r="L13" s="57">
        <v>38269.579439200243</v>
      </c>
      <c r="M13" s="57">
        <v>42658.043643895195</v>
      </c>
      <c r="N13" s="57">
        <v>57503.613285719548</v>
      </c>
      <c r="O13" s="202">
        <v>62329.126999854205</v>
      </c>
      <c r="P13" s="57">
        <v>67655.983910004594</v>
      </c>
      <c r="Q13" s="57">
        <v>67317.005072129497</v>
      </c>
      <c r="R13" s="57">
        <v>69540.314357052455</v>
      </c>
      <c r="S13" s="57">
        <v>79867.63245318814</v>
      </c>
      <c r="T13" s="57">
        <v>77465.985251239283</v>
      </c>
      <c r="U13" s="57">
        <v>80097.86901777696</v>
      </c>
      <c r="V13" s="57">
        <v>84052.489037685024</v>
      </c>
      <c r="W13" s="57">
        <v>92373.16975348565</v>
      </c>
      <c r="X13" s="57">
        <v>87888.69656319292</v>
      </c>
      <c r="Y13" s="57">
        <v>93230.765944365834</v>
      </c>
      <c r="Z13" s="55">
        <v>95060.654887990895</v>
      </c>
      <c r="AA13" s="178">
        <v>93624.628488188813</v>
      </c>
      <c r="AB13" s="55">
        <v>98066.954910017943</v>
      </c>
      <c r="AC13" s="55">
        <v>106261.91710554737</v>
      </c>
      <c r="AD13" s="55">
        <v>117025.34036513999</v>
      </c>
      <c r="AE13" s="46" t="s">
        <v>82</v>
      </c>
    </row>
    <row r="14" spans="1:43">
      <c r="A14" s="45" t="s">
        <v>69</v>
      </c>
      <c r="B14" s="10" t="s">
        <v>83</v>
      </c>
      <c r="C14" s="178">
        <v>3810.8904097290329</v>
      </c>
      <c r="D14" s="178">
        <v>5453.3027584206184</v>
      </c>
      <c r="E14" s="57">
        <v>6981.0759399306817</v>
      </c>
      <c r="F14" s="57">
        <v>6568.5514851922499</v>
      </c>
      <c r="G14" s="57">
        <v>6695.6259204057424</v>
      </c>
      <c r="H14" s="57">
        <v>7129.0705553008302</v>
      </c>
      <c r="I14" s="57">
        <v>8783.3033985862166</v>
      </c>
      <c r="J14" s="57">
        <v>11788.198844252416</v>
      </c>
      <c r="K14" s="57">
        <v>13208.613795640033</v>
      </c>
      <c r="L14" s="57">
        <v>15288.59723089541</v>
      </c>
      <c r="M14" s="57">
        <v>15899.278992741489</v>
      </c>
      <c r="N14" s="57">
        <v>19335.71736712812</v>
      </c>
      <c r="O14" s="202">
        <v>24350.160882873522</v>
      </c>
      <c r="P14" s="57">
        <v>27907.636756367054</v>
      </c>
      <c r="Q14" s="57">
        <v>23150.487243998105</v>
      </c>
      <c r="R14" s="57">
        <v>23738.065529060983</v>
      </c>
      <c r="S14" s="57">
        <v>23391.857295257803</v>
      </c>
      <c r="T14" s="57">
        <v>23153.554240562662</v>
      </c>
      <c r="U14" s="57">
        <v>22612.030442748131</v>
      </c>
      <c r="V14" s="57">
        <v>25617.920793653706</v>
      </c>
      <c r="W14" s="57">
        <v>27070.6327564249</v>
      </c>
      <c r="X14" s="57">
        <v>26566.70240952108</v>
      </c>
      <c r="Y14" s="57">
        <v>27556.675587761059</v>
      </c>
      <c r="Z14" s="55">
        <v>29690.487280625941</v>
      </c>
      <c r="AA14" s="178">
        <v>31369.8355747145</v>
      </c>
      <c r="AB14" s="55">
        <v>32043.355652696933</v>
      </c>
      <c r="AC14" s="55">
        <v>33424.98483488545</v>
      </c>
      <c r="AD14" s="55">
        <v>34198.173252790511</v>
      </c>
      <c r="AE14" s="46" t="s">
        <v>98</v>
      </c>
    </row>
    <row r="15" spans="1:43">
      <c r="A15" s="45" t="s">
        <v>70</v>
      </c>
      <c r="B15" s="10" t="s">
        <v>84</v>
      </c>
      <c r="C15" s="178">
        <v>27741.565411623957</v>
      </c>
      <c r="D15" s="178">
        <v>29052.12123959278</v>
      </c>
      <c r="E15" s="57">
        <v>34437.724126365058</v>
      </c>
      <c r="F15" s="57">
        <v>41657.044517316826</v>
      </c>
      <c r="G15" s="57">
        <v>46487.317531173569</v>
      </c>
      <c r="H15" s="57">
        <v>46460.409436731163</v>
      </c>
      <c r="I15" s="57">
        <v>51012.630211894138</v>
      </c>
      <c r="J15" s="57">
        <v>60176.02564693481</v>
      </c>
      <c r="K15" s="57">
        <v>74507.469946707046</v>
      </c>
      <c r="L15" s="57">
        <v>75789.38538743266</v>
      </c>
      <c r="M15" s="57">
        <v>90067.970807311591</v>
      </c>
      <c r="N15" s="57">
        <v>104004.28378707419</v>
      </c>
      <c r="O15" s="202">
        <v>128802.74834096694</v>
      </c>
      <c r="P15" s="57">
        <v>126467.76176368093</v>
      </c>
      <c r="Q15" s="57">
        <v>121775.7201111412</v>
      </c>
      <c r="R15" s="57">
        <v>130985.79541921154</v>
      </c>
      <c r="S15" s="57">
        <v>124076.80476118006</v>
      </c>
      <c r="T15" s="57">
        <v>138032.40238090485</v>
      </c>
      <c r="U15" s="57">
        <v>161141.58991924621</v>
      </c>
      <c r="V15" s="57">
        <v>145722.01432393357</v>
      </c>
      <c r="W15" s="57">
        <v>147992.98845295617</v>
      </c>
      <c r="X15" s="57">
        <v>151860.79100810288</v>
      </c>
      <c r="Y15" s="57">
        <v>172186.88260138815</v>
      </c>
      <c r="Z15" s="55">
        <v>183818.9918284702</v>
      </c>
      <c r="AA15" s="178">
        <v>87213.549980480995</v>
      </c>
      <c r="AB15" s="55">
        <v>105477.60449847922</v>
      </c>
      <c r="AC15" s="55">
        <v>153288.34253744129</v>
      </c>
      <c r="AD15" s="55">
        <v>215439.80695342636</v>
      </c>
      <c r="AE15" s="46" t="s">
        <v>99</v>
      </c>
    </row>
    <row r="16" spans="1:43">
      <c r="A16" s="45" t="s">
        <v>71</v>
      </c>
      <c r="B16" s="10" t="s">
        <v>85</v>
      </c>
      <c r="C16" s="178">
        <v>1563.0467956990635</v>
      </c>
      <c r="D16" s="178">
        <v>1907.2109289294324</v>
      </c>
      <c r="E16" s="57">
        <v>2469.2123182062264</v>
      </c>
      <c r="F16" s="57">
        <v>3369.8596439429703</v>
      </c>
      <c r="G16" s="57">
        <v>4226.2006284680929</v>
      </c>
      <c r="H16" s="57">
        <v>4961.8344084841183</v>
      </c>
      <c r="I16" s="57">
        <v>5118.4016167307918</v>
      </c>
      <c r="J16" s="57">
        <v>5645.7861952032144</v>
      </c>
      <c r="K16" s="57">
        <v>6360.0227580580276</v>
      </c>
      <c r="L16" s="57">
        <v>6987.8032463578438</v>
      </c>
      <c r="M16" s="57">
        <v>7521.7925788772536</v>
      </c>
      <c r="N16" s="57">
        <v>8796.1245334062714</v>
      </c>
      <c r="O16" s="202">
        <v>11694.503906082997</v>
      </c>
      <c r="P16" s="57">
        <v>12083.24020572974</v>
      </c>
      <c r="Q16" s="57">
        <v>13881.946674365388</v>
      </c>
      <c r="R16" s="57">
        <v>16658.774069804964</v>
      </c>
      <c r="S16" s="57">
        <v>18111.835219658558</v>
      </c>
      <c r="T16" s="57">
        <v>19716.74617737532</v>
      </c>
      <c r="U16" s="57">
        <v>19113.062201180532</v>
      </c>
      <c r="V16" s="57">
        <v>19358.142404143171</v>
      </c>
      <c r="W16" s="57">
        <v>18950.637916902939</v>
      </c>
      <c r="X16" s="57">
        <v>19039.918848082645</v>
      </c>
      <c r="Y16" s="57">
        <v>19719.129091121507</v>
      </c>
      <c r="Z16" s="55">
        <v>20737.254607552757</v>
      </c>
      <c r="AA16" s="178">
        <v>22184.065084717477</v>
      </c>
      <c r="AB16" s="55">
        <v>22861.219589643326</v>
      </c>
      <c r="AC16" s="55">
        <v>27828.165271973856</v>
      </c>
      <c r="AD16" s="55">
        <v>31926.140649380395</v>
      </c>
      <c r="AE16" s="46" t="s">
        <v>100</v>
      </c>
    </row>
    <row r="17" spans="1:42">
      <c r="A17" s="45" t="s">
        <v>72</v>
      </c>
      <c r="B17" s="10" t="s">
        <v>86</v>
      </c>
      <c r="C17" s="178">
        <v>11031.749371644595</v>
      </c>
      <c r="D17" s="178">
        <v>9511.9040091872594</v>
      </c>
      <c r="E17" s="57">
        <v>10354.323826666217</v>
      </c>
      <c r="F17" s="57">
        <v>12717.116126766101</v>
      </c>
      <c r="G17" s="57">
        <v>14993.348290173444</v>
      </c>
      <c r="H17" s="57">
        <v>14430.82565218512</v>
      </c>
      <c r="I17" s="57">
        <v>15298.196780830876</v>
      </c>
      <c r="J17" s="57">
        <v>17854.576184153313</v>
      </c>
      <c r="K17" s="57">
        <v>18289.197703926533</v>
      </c>
      <c r="L17" s="57">
        <v>22106.926329122361</v>
      </c>
      <c r="M17" s="57">
        <v>24072.740842241496</v>
      </c>
      <c r="N17" s="57">
        <v>28763.119539142976</v>
      </c>
      <c r="O17" s="202">
        <v>33510.565399501502</v>
      </c>
      <c r="P17" s="57">
        <v>30368.43657122982</v>
      </c>
      <c r="Q17" s="57">
        <v>33723.963171723008</v>
      </c>
      <c r="R17" s="57">
        <v>32616.839629361057</v>
      </c>
      <c r="S17" s="57">
        <v>34432.684334611637</v>
      </c>
      <c r="T17" s="57">
        <v>32244.97364832824</v>
      </c>
      <c r="U17" s="57">
        <v>34655.971593806527</v>
      </c>
      <c r="V17" s="57">
        <v>38333.414050445121</v>
      </c>
      <c r="W17" s="57">
        <v>44142.065372459685</v>
      </c>
      <c r="X17" s="57">
        <v>46496.933246524641</v>
      </c>
      <c r="Y17" s="57">
        <v>51498.088116945888</v>
      </c>
      <c r="Z17" s="55">
        <v>58490.060519409359</v>
      </c>
      <c r="AA17" s="178">
        <v>51423.669446909538</v>
      </c>
      <c r="AB17" s="55">
        <v>54539.649420440248</v>
      </c>
      <c r="AC17" s="55">
        <v>69198.183820512102</v>
      </c>
      <c r="AD17" s="55">
        <v>77347.993724979213</v>
      </c>
      <c r="AE17" s="46" t="s">
        <v>101</v>
      </c>
    </row>
    <row r="18" spans="1:42">
      <c r="A18" s="45" t="s">
        <v>73</v>
      </c>
      <c r="B18" s="10" t="s">
        <v>87</v>
      </c>
      <c r="C18" s="178">
        <v>9403.1849990458486</v>
      </c>
      <c r="D18" s="178">
        <v>7548.9705610629317</v>
      </c>
      <c r="E18" s="57">
        <v>7688.5488178526439</v>
      </c>
      <c r="F18" s="57">
        <v>9284.886903814051</v>
      </c>
      <c r="G18" s="57">
        <v>13053.796348016273</v>
      </c>
      <c r="H18" s="57">
        <v>16005.869326763066</v>
      </c>
      <c r="I18" s="57">
        <v>19730.62779764492</v>
      </c>
      <c r="J18" s="57">
        <v>23209.275236879163</v>
      </c>
      <c r="K18" s="57">
        <v>24766.607658238692</v>
      </c>
      <c r="L18" s="57">
        <v>26773.548189958856</v>
      </c>
      <c r="M18" s="57">
        <v>33221.161081614919</v>
      </c>
      <c r="N18" s="57">
        <v>45973.689193007609</v>
      </c>
      <c r="O18" s="202">
        <v>53105.708787154719</v>
      </c>
      <c r="P18" s="57">
        <v>52980.296479853932</v>
      </c>
      <c r="Q18" s="57">
        <v>51784.171637434112</v>
      </c>
      <c r="R18" s="57">
        <v>52476.119333927621</v>
      </c>
      <c r="S18" s="57">
        <v>53219.330503977311</v>
      </c>
      <c r="T18" s="57">
        <v>49161.28653740554</v>
      </c>
      <c r="U18" s="57">
        <v>48721.172381523211</v>
      </c>
      <c r="V18" s="57">
        <v>52621.430973600982</v>
      </c>
      <c r="W18" s="57">
        <v>57863.191435329492</v>
      </c>
      <c r="X18" s="57">
        <v>53677.612314175851</v>
      </c>
      <c r="Y18" s="57">
        <v>57024.770003301302</v>
      </c>
      <c r="Z18" s="55">
        <v>58576.09293056262</v>
      </c>
      <c r="AA18" s="178">
        <v>61611.78531635394</v>
      </c>
      <c r="AB18" s="55">
        <v>63287.684786424041</v>
      </c>
      <c r="AC18" s="55">
        <v>67918.158860302327</v>
      </c>
      <c r="AD18" s="55">
        <v>74001.476086688301</v>
      </c>
      <c r="AE18" s="46" t="s">
        <v>102</v>
      </c>
    </row>
    <row r="19" spans="1:42" ht="13.5" thickBot="1">
      <c r="A19" s="327" t="s">
        <v>90</v>
      </c>
      <c r="B19" s="328"/>
      <c r="C19" s="196">
        <v>276435.72523689881</v>
      </c>
      <c r="D19" s="201">
        <v>250367.61201422784</v>
      </c>
      <c r="E19" s="58">
        <v>304202.46685887367</v>
      </c>
      <c r="F19" s="58">
        <v>366144.32998160942</v>
      </c>
      <c r="G19" s="58">
        <v>401696.08528194274</v>
      </c>
      <c r="H19" s="58">
        <v>425493.02203880384</v>
      </c>
      <c r="I19" s="58">
        <v>464245.9468166185</v>
      </c>
      <c r="J19" s="58">
        <v>527601.22661019606</v>
      </c>
      <c r="K19" s="58">
        <v>561122.26654215751</v>
      </c>
      <c r="L19" s="58">
        <v>603235.17101466877</v>
      </c>
      <c r="M19" s="58">
        <v>655909.19596165663</v>
      </c>
      <c r="N19" s="58">
        <v>769048.60558417847</v>
      </c>
      <c r="O19" s="58">
        <v>885097.02548607974</v>
      </c>
      <c r="P19" s="58">
        <v>913099.77144130657</v>
      </c>
      <c r="Q19" s="58">
        <v>934535.24135889823</v>
      </c>
      <c r="R19" s="58">
        <v>966894.59741629206</v>
      </c>
      <c r="S19" s="58">
        <v>1004356.033971275</v>
      </c>
      <c r="T19" s="58">
        <v>1023758.8484942977</v>
      </c>
      <c r="U19" s="58">
        <v>1078333.3569151205</v>
      </c>
      <c r="V19" s="210">
        <v>1106721.926521681</v>
      </c>
      <c r="W19" s="210">
        <v>1151426.8529060297</v>
      </c>
      <c r="X19" s="210">
        <v>1150786.9713128307</v>
      </c>
      <c r="Y19" s="210">
        <v>1207166.1459546278</v>
      </c>
      <c r="Z19" s="124">
        <v>1261891.0532951343</v>
      </c>
      <c r="AA19" s="124">
        <v>1206500.8768038978</v>
      </c>
      <c r="AB19" s="124">
        <v>1274428.2662921187</v>
      </c>
      <c r="AC19" s="124">
        <v>1401871.3355815602</v>
      </c>
      <c r="AD19" s="124">
        <v>1565235.2642041715</v>
      </c>
      <c r="AE19" s="54" t="s">
        <v>91</v>
      </c>
    </row>
    <row r="20" spans="1:42">
      <c r="AA20" s="57"/>
    </row>
    <row r="21" spans="1:42">
      <c r="B21" s="42"/>
      <c r="C21" s="42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105"/>
      <c r="Y21" s="105"/>
      <c r="Z21" s="105">
        <v>0</v>
      </c>
      <c r="AA21" s="105">
        <v>0</v>
      </c>
      <c r="AB21" s="105">
        <v>0</v>
      </c>
      <c r="AC21" s="105">
        <v>0</v>
      </c>
      <c r="AD21" s="105">
        <v>0</v>
      </c>
      <c r="AE21" s="50"/>
      <c r="AF21" s="50"/>
      <c r="AG21" s="50"/>
      <c r="AH21" s="50"/>
      <c r="AI21" s="50"/>
      <c r="AJ21" s="50"/>
      <c r="AK21" s="18"/>
      <c r="AL21" s="18"/>
      <c r="AM21" s="18"/>
      <c r="AN21" s="18"/>
      <c r="AO21" s="18"/>
      <c r="AP21" s="18"/>
    </row>
    <row r="23" spans="1:42">
      <c r="B23" s="42" t="s">
        <v>205</v>
      </c>
    </row>
  </sheetData>
  <mergeCells count="5">
    <mergeCell ref="A19:B19"/>
    <mergeCell ref="A5:B5"/>
    <mergeCell ref="A6:B6"/>
    <mergeCell ref="AE5:AE6"/>
    <mergeCell ref="D5:U5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Q24"/>
  <sheetViews>
    <sheetView workbookViewId="0">
      <pane xSplit="2" ySplit="6" topLeftCell="O7" activePane="bottomRight" state="frozen"/>
      <selection activeCell="R39" sqref="R39"/>
      <selection pane="topRight" activeCell="R39" sqref="R39"/>
      <selection pane="bottomLeft" activeCell="R39" sqref="R39"/>
      <selection pane="bottomRight" activeCell="R39" sqref="R39"/>
    </sheetView>
  </sheetViews>
  <sheetFormatPr defaultRowHeight="12.75"/>
  <cols>
    <col min="1" max="1" width="7.7109375" customWidth="1"/>
    <col min="2" max="2" width="43.85546875" bestFit="1" customWidth="1"/>
    <col min="3" max="3" width="13.42578125" customWidth="1"/>
    <col min="4" max="15" width="14" customWidth="1"/>
    <col min="16" max="16" width="13.7109375" customWidth="1"/>
    <col min="17" max="21" width="12.42578125" customWidth="1"/>
    <col min="22" max="22" width="9.85546875" customWidth="1"/>
    <col min="23" max="23" width="12.42578125" customWidth="1"/>
    <col min="24" max="27" width="10.7109375" customWidth="1"/>
    <col min="28" max="28" width="13.85546875" customWidth="1"/>
    <col min="29" max="30" width="10.7109375" customWidth="1"/>
    <col min="31" max="31" width="54.7109375" customWidth="1"/>
    <col min="32" max="37" width="12.42578125" customWidth="1"/>
    <col min="38" max="39" width="11.28515625" bestFit="1" customWidth="1"/>
    <col min="40" max="40" width="12.85546875" bestFit="1" customWidth="1"/>
    <col min="41" max="42" width="12.85546875" customWidth="1"/>
    <col min="43" max="43" width="60.42578125" bestFit="1" customWidth="1"/>
  </cols>
  <sheetData>
    <row r="1" spans="1:43">
      <c r="A1" s="1" t="s">
        <v>141</v>
      </c>
    </row>
    <row r="2" spans="1:43">
      <c r="A2" s="1" t="s">
        <v>143</v>
      </c>
    </row>
    <row r="3" spans="1:43">
      <c r="A3" s="1" t="s">
        <v>214</v>
      </c>
    </row>
    <row r="4" spans="1:43" ht="13.5" thickBot="1"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0" t="s">
        <v>27</v>
      </c>
      <c r="AF4" s="43"/>
      <c r="AG4" s="43"/>
      <c r="AH4" s="43"/>
      <c r="AI4" s="43"/>
      <c r="AJ4" s="43"/>
      <c r="AK4" s="43"/>
      <c r="AQ4" s="38" t="s">
        <v>22</v>
      </c>
    </row>
    <row r="5" spans="1:43">
      <c r="A5" s="332" t="s">
        <v>89</v>
      </c>
      <c r="B5" s="333"/>
      <c r="C5" s="197"/>
      <c r="D5" s="333" t="s">
        <v>4</v>
      </c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336" t="s">
        <v>88</v>
      </c>
    </row>
    <row r="6" spans="1:43" ht="15">
      <c r="A6" s="334" t="s">
        <v>88</v>
      </c>
      <c r="B6" s="335"/>
      <c r="C6" s="198">
        <v>1996</v>
      </c>
      <c r="D6" s="53">
        <v>1997</v>
      </c>
      <c r="E6" s="53">
        <v>1998</v>
      </c>
      <c r="F6" s="53">
        <v>1999</v>
      </c>
      <c r="G6" s="53">
        <v>2000</v>
      </c>
      <c r="H6" s="53">
        <v>2001</v>
      </c>
      <c r="I6" s="53">
        <v>2002</v>
      </c>
      <c r="J6" s="53">
        <v>2003</v>
      </c>
      <c r="K6" s="53">
        <v>2004</v>
      </c>
      <c r="L6" s="53">
        <v>2005</v>
      </c>
      <c r="M6" s="53">
        <v>2006</v>
      </c>
      <c r="N6" s="53">
        <v>2007</v>
      </c>
      <c r="O6" s="53">
        <v>2008</v>
      </c>
      <c r="P6" s="53">
        <v>2009</v>
      </c>
      <c r="Q6" s="53">
        <v>2010</v>
      </c>
      <c r="R6" s="53">
        <v>2011</v>
      </c>
      <c r="S6" s="53">
        <v>2012</v>
      </c>
      <c r="T6" s="53">
        <v>2013</v>
      </c>
      <c r="U6" s="103">
        <v>2014</v>
      </c>
      <c r="V6" s="103">
        <v>2015</v>
      </c>
      <c r="W6" s="103">
        <v>2016</v>
      </c>
      <c r="X6" s="103">
        <v>2017</v>
      </c>
      <c r="Y6" s="103">
        <v>2018</v>
      </c>
      <c r="Z6" s="103">
        <v>2019</v>
      </c>
      <c r="AA6" s="103">
        <v>2020</v>
      </c>
      <c r="AB6" s="103">
        <v>2021</v>
      </c>
      <c r="AC6" s="103">
        <v>2022</v>
      </c>
      <c r="AD6" s="103" t="s">
        <v>203</v>
      </c>
      <c r="AE6" s="337"/>
    </row>
    <row r="7" spans="1:43">
      <c r="A7" s="45" t="s">
        <v>62</v>
      </c>
      <c r="B7" s="10" t="s">
        <v>76</v>
      </c>
      <c r="C7" s="55">
        <v>13.175672913182154</v>
      </c>
      <c r="D7" s="55">
        <v>-24.53424551157417</v>
      </c>
      <c r="E7" s="55">
        <v>-8.9361377705947262</v>
      </c>
      <c r="F7" s="55">
        <v>6.8847539177965302</v>
      </c>
      <c r="G7" s="55">
        <v>6.325118942896097</v>
      </c>
      <c r="H7" s="55">
        <v>3.2765344960258034</v>
      </c>
      <c r="I7" s="55">
        <v>4.9873689392462239</v>
      </c>
      <c r="J7" s="55">
        <v>7.350387241944361</v>
      </c>
      <c r="K7" s="55">
        <v>2.3968910000493224</v>
      </c>
      <c r="L7" s="55">
        <v>8.2315531786715468</v>
      </c>
      <c r="M7" s="55">
        <v>2.8765395351617116</v>
      </c>
      <c r="N7" s="55">
        <v>7.0325380557588772</v>
      </c>
      <c r="O7" s="55">
        <v>7.7509619517055199</v>
      </c>
      <c r="P7" s="55">
        <v>3.8419799530727374</v>
      </c>
      <c r="Q7" s="55">
        <v>1.6514909699511833</v>
      </c>
      <c r="R7" s="55">
        <v>0.59982853983167672</v>
      </c>
      <c r="S7" s="55">
        <v>1.1243211358376186</v>
      </c>
      <c r="T7" s="55">
        <v>-0.9327705938794395</v>
      </c>
      <c r="U7" s="55">
        <v>1.7042952766050661</v>
      </c>
      <c r="V7" s="55">
        <v>1.8921586840015863</v>
      </c>
      <c r="W7" s="55">
        <v>-0.21924978787151872</v>
      </c>
      <c r="X7" s="55">
        <v>-1.4834589806041834</v>
      </c>
      <c r="Y7" s="55">
        <v>0.8854499811223917</v>
      </c>
      <c r="Z7" s="55">
        <v>0.67421551477049491</v>
      </c>
      <c r="AA7" s="55">
        <v>3.2092676976656946</v>
      </c>
      <c r="AB7" s="55">
        <v>2.1222372336363122</v>
      </c>
      <c r="AC7" s="55">
        <v>2.6205764290035773</v>
      </c>
      <c r="AD7" s="55">
        <v>0.45302033947294262</v>
      </c>
      <c r="AE7" s="46" t="s">
        <v>92</v>
      </c>
    </row>
    <row r="8" spans="1:43">
      <c r="A8" s="45" t="s">
        <v>63</v>
      </c>
      <c r="B8" s="10" t="s">
        <v>77</v>
      </c>
      <c r="C8" s="55">
        <v>17.75476673844129</v>
      </c>
      <c r="D8" s="55">
        <v>-14.713563911008208</v>
      </c>
      <c r="E8" s="55">
        <v>-8.6429877658658683</v>
      </c>
      <c r="F8" s="209">
        <v>0.17850158620262846</v>
      </c>
      <c r="G8" s="55">
        <v>8.4497179228250303</v>
      </c>
      <c r="H8" s="55">
        <v>5.3383131921873428</v>
      </c>
      <c r="I8" s="55">
        <v>9.4270781549203662</v>
      </c>
      <c r="J8" s="55">
        <v>6.647879072450749</v>
      </c>
      <c r="K8" s="55">
        <v>0.36373340626441575</v>
      </c>
      <c r="L8" s="55">
        <v>5.8726954735226116</v>
      </c>
      <c r="M8" s="55">
        <v>5.8947300896433035</v>
      </c>
      <c r="N8" s="55">
        <v>1.5833223523944184</v>
      </c>
      <c r="O8" s="55">
        <v>7.2162624081996825</v>
      </c>
      <c r="P8" s="55">
        <v>0.81733573506555501</v>
      </c>
      <c r="Q8" s="55">
        <v>-4.6889981323456169</v>
      </c>
      <c r="R8" s="55">
        <v>-8.3935662167233005</v>
      </c>
      <c r="S8" s="55">
        <v>6.6198724993313363E-2</v>
      </c>
      <c r="T8" s="55">
        <v>-2.4043930078402695</v>
      </c>
      <c r="U8" s="55">
        <v>-0.30452210267810642</v>
      </c>
      <c r="V8" s="55">
        <v>2.0428196603355104</v>
      </c>
      <c r="W8" s="55">
        <v>3.4711011841522605</v>
      </c>
      <c r="X8" s="55">
        <v>-6.5774918215489464</v>
      </c>
      <c r="Y8" s="55">
        <v>-2.9562302037202954</v>
      </c>
      <c r="Z8" s="55">
        <v>0.55288633057845971</v>
      </c>
      <c r="AA8" s="55">
        <v>5.6545589348227452</v>
      </c>
      <c r="AB8" s="55">
        <v>1.988379773155998</v>
      </c>
      <c r="AC8" s="55">
        <v>4.2638775144419014</v>
      </c>
      <c r="AD8" s="55">
        <v>0.58916245299363368</v>
      </c>
      <c r="AE8" s="46" t="s">
        <v>93</v>
      </c>
    </row>
    <row r="9" spans="1:43">
      <c r="A9" s="45" t="s">
        <v>64</v>
      </c>
      <c r="B9" s="10" t="s">
        <v>78</v>
      </c>
      <c r="C9" s="55">
        <v>14.09290099743734</v>
      </c>
      <c r="D9" s="55">
        <v>-22.810443058562697</v>
      </c>
      <c r="E9" s="55">
        <v>-9.9648230308052064</v>
      </c>
      <c r="F9" s="55">
        <v>-15.027337706450822</v>
      </c>
      <c r="G9" s="55">
        <v>5.8357662271916126</v>
      </c>
      <c r="H9" s="55">
        <v>9.630829749147793</v>
      </c>
      <c r="I9" s="55">
        <v>14.959000305082441</v>
      </c>
      <c r="J9" s="55">
        <v>20.321432276825831</v>
      </c>
      <c r="K9" s="55">
        <v>0.33483014806722622</v>
      </c>
      <c r="L9" s="55">
        <v>10.820388743626523</v>
      </c>
      <c r="M9" s="55">
        <v>11.640093589233615</v>
      </c>
      <c r="N9" s="55">
        <v>23.536445531872815</v>
      </c>
      <c r="O9" s="55">
        <v>14.908043507505923</v>
      </c>
      <c r="P9" s="55">
        <v>0.89532911284297256</v>
      </c>
      <c r="Q9" s="55">
        <v>2.0115914773646466</v>
      </c>
      <c r="R9" s="55">
        <v>3.4962972269634918</v>
      </c>
      <c r="S9" s="55">
        <v>4.6172377796663113</v>
      </c>
      <c r="T9" s="55">
        <v>5.2472441706942163</v>
      </c>
      <c r="U9" s="55">
        <v>5.6848926056268141</v>
      </c>
      <c r="V9" s="55">
        <v>6.6334909620923526</v>
      </c>
      <c r="W9" s="55">
        <v>6.8583239515937748</v>
      </c>
      <c r="X9" s="55">
        <v>-0.80392348584223328</v>
      </c>
      <c r="Y9" s="55">
        <v>1.3376265187198442</v>
      </c>
      <c r="Z9" s="55">
        <v>2.8890921450835094</v>
      </c>
      <c r="AA9" s="55">
        <v>-0.66046347900233116</v>
      </c>
      <c r="AB9" s="55">
        <v>2.1188829656620669</v>
      </c>
      <c r="AC9" s="55">
        <v>4.4434585477969932</v>
      </c>
      <c r="AD9" s="55">
        <v>1.0532056011297612</v>
      </c>
      <c r="AE9" s="46" t="s">
        <v>94</v>
      </c>
    </row>
    <row r="10" spans="1:43">
      <c r="A10" s="45" t="s">
        <v>65</v>
      </c>
      <c r="B10" s="10" t="s">
        <v>79</v>
      </c>
      <c r="C10" s="55">
        <v>9.7601659867219155</v>
      </c>
      <c r="D10" s="55">
        <v>-9.1092028526754376</v>
      </c>
      <c r="E10" s="55">
        <v>2.6093723792227905</v>
      </c>
      <c r="F10" s="55">
        <v>8.0422896235971422</v>
      </c>
      <c r="G10" s="55">
        <v>4.2877683859802005</v>
      </c>
      <c r="H10" s="55">
        <v>7.9228567830448071</v>
      </c>
      <c r="I10" s="55">
        <v>1.3778802655267839</v>
      </c>
      <c r="J10" s="55">
        <v>5.4627087195661375</v>
      </c>
      <c r="K10" s="55">
        <v>4.6777114206619075</v>
      </c>
      <c r="L10" s="55">
        <v>2.1362590715091443</v>
      </c>
      <c r="M10" s="55">
        <v>3.427977833302748</v>
      </c>
      <c r="N10" s="55">
        <v>-0.4649258701551986</v>
      </c>
      <c r="O10" s="55">
        <v>3.8117563634193914</v>
      </c>
      <c r="P10" s="55">
        <v>2.061350157508457</v>
      </c>
      <c r="Q10" s="55">
        <v>1.4100064950897604</v>
      </c>
      <c r="R10" s="55">
        <v>2.9109937283965763</v>
      </c>
      <c r="S10" s="55">
        <v>0.44674510188222882</v>
      </c>
      <c r="T10" s="55">
        <v>3.3299280892105543</v>
      </c>
      <c r="U10" s="55">
        <v>0.28734604091962979</v>
      </c>
      <c r="V10" s="55">
        <v>1.8083238581497056</v>
      </c>
      <c r="W10" s="55">
        <v>2.7771678596514704</v>
      </c>
      <c r="X10" s="55">
        <v>1.8929794278692498</v>
      </c>
      <c r="Y10" s="55">
        <v>0.27535734103723541</v>
      </c>
      <c r="Z10" s="55">
        <v>2.9967443551865784</v>
      </c>
      <c r="AA10" s="55">
        <v>2.9635148602955326</v>
      </c>
      <c r="AB10" s="55">
        <v>3.8671027681220096</v>
      </c>
      <c r="AC10" s="55">
        <v>2.2473176326283806</v>
      </c>
      <c r="AD10" s="55">
        <v>0.10050915763018509</v>
      </c>
      <c r="AE10" s="46" t="s">
        <v>95</v>
      </c>
    </row>
    <row r="11" spans="1:43">
      <c r="A11" s="45" t="s">
        <v>66</v>
      </c>
      <c r="B11" s="10" t="s">
        <v>80</v>
      </c>
      <c r="C11" s="55">
        <v>26.18985623575594</v>
      </c>
      <c r="D11" s="55">
        <v>-22.879993310098044</v>
      </c>
      <c r="E11" s="55">
        <v>-3.8956933733502268</v>
      </c>
      <c r="F11" s="55">
        <v>-15.434640251254208</v>
      </c>
      <c r="G11" s="209">
        <v>26.987199124736861</v>
      </c>
      <c r="H11" s="55">
        <v>7.0809853151648952</v>
      </c>
      <c r="I11" s="55">
        <v>12.328765114267014</v>
      </c>
      <c r="J11" s="55">
        <v>16.161690592870585</v>
      </c>
      <c r="K11" s="55">
        <v>2.3770909049083855</v>
      </c>
      <c r="L11" s="55">
        <v>9.9611324264224947</v>
      </c>
      <c r="M11" s="55">
        <v>8.3160116415296415</v>
      </c>
      <c r="N11" s="55">
        <v>34.387656140314419</v>
      </c>
      <c r="O11" s="55">
        <v>12.681327645222623</v>
      </c>
      <c r="P11" s="55">
        <v>-3.6257158640411546</v>
      </c>
      <c r="Q11" s="55">
        <v>3.1355844318871107</v>
      </c>
      <c r="R11" s="55">
        <v>-3.3303400320251626</v>
      </c>
      <c r="S11" s="55">
        <v>2.7371177024236601</v>
      </c>
      <c r="T11" s="55">
        <v>-0.44882003631481382</v>
      </c>
      <c r="U11" s="55">
        <v>2.4001777073912507</v>
      </c>
      <c r="V11" s="55">
        <v>5.5274716122719809</v>
      </c>
      <c r="W11" s="55">
        <v>6.6926885364054272</v>
      </c>
      <c r="X11" s="55">
        <v>1.5260788645431234</v>
      </c>
      <c r="Y11" s="55">
        <v>1.1721994832953726</v>
      </c>
      <c r="Z11" s="55">
        <v>1.2664562863161848</v>
      </c>
      <c r="AA11" s="55">
        <v>1.5100050730374903</v>
      </c>
      <c r="AB11" s="55">
        <v>2.5028095172532403</v>
      </c>
      <c r="AC11" s="55">
        <v>1.3591552776255327</v>
      </c>
      <c r="AD11" s="55">
        <v>0.31266568020262753</v>
      </c>
      <c r="AE11" s="46" t="s">
        <v>96</v>
      </c>
    </row>
    <row r="12" spans="1:43">
      <c r="A12" s="45" t="s">
        <v>67</v>
      </c>
      <c r="B12" s="10" t="s">
        <v>81</v>
      </c>
      <c r="C12" s="55">
        <v>-0.39946868219114151</v>
      </c>
      <c r="D12" s="55">
        <v>-7.7679232749959368</v>
      </c>
      <c r="E12" s="55">
        <v>-0.53672819794850568</v>
      </c>
      <c r="F12" s="55">
        <v>4.5550147174741227</v>
      </c>
      <c r="G12" s="55">
        <v>-10.384568635428792</v>
      </c>
      <c r="H12" s="55">
        <v>3.6748209434153409</v>
      </c>
      <c r="I12" s="55">
        <v>2.558953765104917</v>
      </c>
      <c r="J12" s="55">
        <v>11.112413636759584</v>
      </c>
      <c r="K12" s="55">
        <v>3.784119203047382</v>
      </c>
      <c r="L12" s="55">
        <v>1.8325985636256803</v>
      </c>
      <c r="M12" s="55">
        <v>1.0383577625197091</v>
      </c>
      <c r="N12" s="55">
        <v>16.293137054385312</v>
      </c>
      <c r="O12" s="55">
        <v>16.944765739820113</v>
      </c>
      <c r="P12" s="55">
        <v>10.086616433926324</v>
      </c>
      <c r="Q12" s="55">
        <v>11.177890491415866</v>
      </c>
      <c r="R12" s="55">
        <v>-3.583335276619863</v>
      </c>
      <c r="S12" s="55">
        <v>-2.9907293728769275</v>
      </c>
      <c r="T12" s="55">
        <v>2.1812056889306319</v>
      </c>
      <c r="U12" s="55">
        <v>14.202239930938759</v>
      </c>
      <c r="V12" s="55">
        <v>3.5970240029816267</v>
      </c>
      <c r="W12" s="55">
        <v>4.6437155753123562</v>
      </c>
      <c r="X12" s="55">
        <v>1.8321837509448073</v>
      </c>
      <c r="Y12" s="55">
        <v>4.9740297853459339</v>
      </c>
      <c r="Z12" s="55">
        <v>7.7986859085100235</v>
      </c>
      <c r="AA12" s="55">
        <v>11.932887607167757</v>
      </c>
      <c r="AB12" s="55">
        <v>5.0607040178734906</v>
      </c>
      <c r="AC12" s="55">
        <v>5.4336525945218028</v>
      </c>
      <c r="AD12" s="55">
        <v>4.6972073819757441</v>
      </c>
      <c r="AE12" s="46" t="s">
        <v>97</v>
      </c>
    </row>
    <row r="13" spans="1:43">
      <c r="A13" s="45" t="s">
        <v>68</v>
      </c>
      <c r="B13" s="10" t="s">
        <v>82</v>
      </c>
      <c r="C13" s="55">
        <v>9.6270613755964547</v>
      </c>
      <c r="D13" s="55">
        <v>-19.830656474408798</v>
      </c>
      <c r="E13" s="209">
        <v>-2.4037477098212889</v>
      </c>
      <c r="F13" s="55">
        <v>6.8551218811903993</v>
      </c>
      <c r="G13" s="55">
        <v>9.4346010769544364</v>
      </c>
      <c r="H13" s="55">
        <v>0.59721359782227523</v>
      </c>
      <c r="I13" s="55">
        <v>15.1442709361921</v>
      </c>
      <c r="J13" s="55">
        <v>13.30039344337095</v>
      </c>
      <c r="K13" s="55">
        <v>7.1573660568507051</v>
      </c>
      <c r="L13" s="55">
        <v>4.225503947896641</v>
      </c>
      <c r="M13" s="55">
        <v>6.6475659448751827</v>
      </c>
      <c r="N13" s="55">
        <v>28.805338946186509</v>
      </c>
      <c r="O13" s="55">
        <v>4.9513997579411466</v>
      </c>
      <c r="P13" s="55">
        <v>1.1224377691895171</v>
      </c>
      <c r="Q13" s="55">
        <v>0.8609393115606423</v>
      </c>
      <c r="R13" s="55">
        <v>-0.79791305321906236</v>
      </c>
      <c r="S13" s="55">
        <v>10.177471739635948</v>
      </c>
      <c r="T13" s="55">
        <v>-6.108599075977736</v>
      </c>
      <c r="U13" s="55">
        <v>3.1171522443648882</v>
      </c>
      <c r="V13" s="55">
        <v>3.121570262306534</v>
      </c>
      <c r="W13" s="55">
        <v>10.099401443762929</v>
      </c>
      <c r="X13" s="55">
        <v>-0.62680057045348292</v>
      </c>
      <c r="Y13" s="55">
        <v>2.799504981312964</v>
      </c>
      <c r="Z13" s="55">
        <v>1.1194574817083804</v>
      </c>
      <c r="AA13" s="55">
        <v>-1.6436562579540492</v>
      </c>
      <c r="AB13" s="55">
        <v>6.0406938385959847</v>
      </c>
      <c r="AC13" s="55">
        <v>4.1582131437032217</v>
      </c>
      <c r="AD13" s="55">
        <v>2.1773620432377783</v>
      </c>
      <c r="AE13" s="46" t="s">
        <v>82</v>
      </c>
    </row>
    <row r="14" spans="1:43">
      <c r="A14" s="45" t="s">
        <v>69</v>
      </c>
      <c r="B14" s="10" t="s">
        <v>83</v>
      </c>
      <c r="C14" s="55">
        <v>16.675832091818847</v>
      </c>
      <c r="D14" s="55">
        <v>43.090999046357609</v>
      </c>
      <c r="E14" s="55">
        <v>27.229518003337787</v>
      </c>
      <c r="F14" s="55">
        <v>-7.0447422351055309</v>
      </c>
      <c r="G14" s="55">
        <v>0.24098692327277149</v>
      </c>
      <c r="H14" s="55">
        <v>4.622629424590798</v>
      </c>
      <c r="I14" s="209">
        <v>23.387422577313572</v>
      </c>
      <c r="J14" s="55">
        <v>17.148063946345587</v>
      </c>
      <c r="K14" s="209">
        <v>9.6511425554388808</v>
      </c>
      <c r="L14" s="209">
        <v>12.845951484402349</v>
      </c>
      <c r="M14" s="55">
        <v>4.0433604873815625</v>
      </c>
      <c r="N14" s="55">
        <v>22.467943422533466</v>
      </c>
      <c r="O14" s="55">
        <v>28.167815810719134</v>
      </c>
      <c r="P14" s="55">
        <v>21.668337336388461</v>
      </c>
      <c r="Q14" s="55">
        <v>-2.3116984572039456</v>
      </c>
      <c r="R14" s="55">
        <v>2.1294686608571425</v>
      </c>
      <c r="S14" s="55">
        <v>-1.7216958778927989</v>
      </c>
      <c r="T14" s="55">
        <v>-0.98518105865232997</v>
      </c>
      <c r="U14" s="55">
        <v>-2.8591369048643855</v>
      </c>
      <c r="V14" s="55">
        <v>12.430822927952548</v>
      </c>
      <c r="W14" s="55">
        <v>4.7300575591873013</v>
      </c>
      <c r="X14" s="55">
        <v>0.66083956762518881</v>
      </c>
      <c r="Y14" s="55">
        <v>1.5221520137487659</v>
      </c>
      <c r="Z14" s="55">
        <v>7.0640790447571931</v>
      </c>
      <c r="AA14" s="55">
        <v>5.0200518853552865</v>
      </c>
      <c r="AB14" s="55">
        <v>1.9559090237143693</v>
      </c>
      <c r="AC14" s="55">
        <v>1.7491860544687938</v>
      </c>
      <c r="AD14" s="55">
        <v>1.0238974528708553</v>
      </c>
      <c r="AE14" s="46" t="s">
        <v>98</v>
      </c>
    </row>
    <row r="15" spans="1:43">
      <c r="A15" s="45" t="s">
        <v>70</v>
      </c>
      <c r="B15" s="10" t="s">
        <v>84</v>
      </c>
      <c r="C15" s="55">
        <v>37.127016417720284</v>
      </c>
      <c r="D15" s="55">
        <v>-3.877221049971098</v>
      </c>
      <c r="E15" s="55">
        <v>11.239224968800272</v>
      </c>
      <c r="F15" s="55">
        <v>16.249458211784713</v>
      </c>
      <c r="G15" s="55">
        <v>9.2093707650164021</v>
      </c>
      <c r="H15" s="55">
        <v>6.4689880159955351</v>
      </c>
      <c r="I15" s="55">
        <v>9.6248746813360526</v>
      </c>
      <c r="J15" s="55">
        <v>11.956288630903927</v>
      </c>
      <c r="K15" s="55">
        <v>17.059218717689362</v>
      </c>
      <c r="L15" s="55">
        <v>5.9570124010946017</v>
      </c>
      <c r="M15" s="55">
        <v>18.322531117798093</v>
      </c>
      <c r="N15" s="55">
        <v>13.905675698684732</v>
      </c>
      <c r="O15" s="55">
        <v>21.435565468013237</v>
      </c>
      <c r="P15" s="55">
        <v>-4.39008316548869</v>
      </c>
      <c r="Q15" s="55">
        <v>-9.5147981181868744</v>
      </c>
      <c r="R15" s="55">
        <v>14.902088211646429</v>
      </c>
      <c r="S15" s="55">
        <v>-8.8099771554071822</v>
      </c>
      <c r="T15" s="55">
        <v>10.12135634009887</v>
      </c>
      <c r="U15" s="55">
        <v>15.041158081386413</v>
      </c>
      <c r="V15" s="55">
        <v>-9.3463215392117576</v>
      </c>
      <c r="W15" s="55">
        <v>2.9707937553577182</v>
      </c>
      <c r="X15" s="55">
        <v>4.6454881415538125</v>
      </c>
      <c r="Y15" s="55">
        <v>10.159028010196678</v>
      </c>
      <c r="Z15" s="55">
        <v>8.3451635114807345</v>
      </c>
      <c r="AA15" s="55">
        <v>-52.096348758747538</v>
      </c>
      <c r="AB15" s="55">
        <v>20.973339904219984</v>
      </c>
      <c r="AC15" s="55">
        <v>27.657358279190674</v>
      </c>
      <c r="AD15" s="55">
        <v>16.917711642658844</v>
      </c>
      <c r="AE15" s="46" t="s">
        <v>99</v>
      </c>
    </row>
    <row r="16" spans="1:43">
      <c r="A16" s="45" t="s">
        <v>71</v>
      </c>
      <c r="B16" s="10" t="s">
        <v>85</v>
      </c>
      <c r="C16" s="55">
        <v>-5.8576672156411007</v>
      </c>
      <c r="D16" s="55">
        <v>-7.2472321706475782</v>
      </c>
      <c r="E16" s="55">
        <v>11.128949787078255</v>
      </c>
      <c r="F16" s="55">
        <v>13.440609842154316</v>
      </c>
      <c r="G16" s="55">
        <v>16.662151758163859</v>
      </c>
      <c r="H16" s="55">
        <v>10.012181692623102</v>
      </c>
      <c r="I16" s="55">
        <v>-2.562940937764381</v>
      </c>
      <c r="J16" s="55">
        <v>0.73504533797978411</v>
      </c>
      <c r="K16" s="55">
        <v>3.9660991574088484</v>
      </c>
      <c r="L16" s="55">
        <v>5.866441793925631</v>
      </c>
      <c r="M16" s="55">
        <v>1.1558253837077928</v>
      </c>
      <c r="N16" s="55">
        <v>8.1297782663337586</v>
      </c>
      <c r="O16" s="55">
        <v>29.526189800475976</v>
      </c>
      <c r="P16" s="55">
        <v>2.8320314661752377</v>
      </c>
      <c r="Q16" s="55">
        <v>12.394234080968914</v>
      </c>
      <c r="R16" s="55">
        <v>17.542253044416256</v>
      </c>
      <c r="S16" s="55">
        <v>7.9501331346295956</v>
      </c>
      <c r="T16" s="55">
        <v>7.8457307490195092</v>
      </c>
      <c r="U16" s="55">
        <v>-4.1534931856670596</v>
      </c>
      <c r="V16" s="55">
        <v>-1.2827946756654143</v>
      </c>
      <c r="W16" s="55">
        <v>-4.9967834267354903</v>
      </c>
      <c r="X16" s="55">
        <v>1.9725115803383346</v>
      </c>
      <c r="Y16" s="55">
        <v>2.8155278046601637</v>
      </c>
      <c r="Z16" s="55">
        <v>4.5220584810305979</v>
      </c>
      <c r="AA16" s="55">
        <v>5.840591511297248</v>
      </c>
      <c r="AB16" s="55">
        <v>2.0598586811093895</v>
      </c>
      <c r="AC16" s="55">
        <v>17.530590113797558</v>
      </c>
      <c r="AD16" s="55">
        <v>7.8940591076793112</v>
      </c>
      <c r="AE16" s="46" t="s">
        <v>100</v>
      </c>
    </row>
    <row r="17" spans="1:31">
      <c r="A17" s="45" t="s">
        <v>72</v>
      </c>
      <c r="B17" s="10" t="s">
        <v>86</v>
      </c>
      <c r="C17" s="55">
        <v>4.3929245372621182</v>
      </c>
      <c r="D17" s="55">
        <v>-19.678541072661318</v>
      </c>
      <c r="E17" s="55">
        <v>-15.493112791843785</v>
      </c>
      <c r="F17" s="209">
        <v>-0.1924187094633254</v>
      </c>
      <c r="G17" s="55">
        <v>17.442026131557895</v>
      </c>
      <c r="H17" s="55">
        <v>-5.702211721106579</v>
      </c>
      <c r="I17" s="55">
        <v>4.7373648244323618</v>
      </c>
      <c r="J17" s="55">
        <v>11.679907050396295</v>
      </c>
      <c r="K17" s="55">
        <v>-1.5878139468104848</v>
      </c>
      <c r="L17" s="55">
        <v>17.50551304933407</v>
      </c>
      <c r="M17" s="55">
        <v>5.9916563844254682</v>
      </c>
      <c r="N17" s="55">
        <v>24.998246794698247</v>
      </c>
      <c r="O17" s="55">
        <v>8.1032610517406169</v>
      </c>
      <c r="P17" s="55">
        <v>-12.25658309733852</v>
      </c>
      <c r="Q17" s="55">
        <v>8.7273644248948159</v>
      </c>
      <c r="R17" s="55">
        <v>-4.5962345697846132</v>
      </c>
      <c r="S17" s="55">
        <v>4.2199572699308021</v>
      </c>
      <c r="T17" s="55">
        <v>-8.0273157582010413</v>
      </c>
      <c r="U17" s="55">
        <v>5.3550557803065431</v>
      </c>
      <c r="V17" s="55">
        <v>11.975967634142265</v>
      </c>
      <c r="W17" s="55">
        <v>13.895897507359379</v>
      </c>
      <c r="X17" s="55">
        <v>6.708603560756373</v>
      </c>
      <c r="Y17" s="55">
        <v>5.9529515659368712</v>
      </c>
      <c r="Z17" s="55">
        <v>10.270080018821304</v>
      </c>
      <c r="AA17" s="55">
        <v>-15.380468813525653</v>
      </c>
      <c r="AB17" s="55">
        <v>4.9698608916790192</v>
      </c>
      <c r="AC17" s="55">
        <v>18.418305095811832</v>
      </c>
      <c r="AD17" s="55">
        <v>4.8629166638271641</v>
      </c>
      <c r="AE17" s="46" t="s">
        <v>101</v>
      </c>
    </row>
    <row r="18" spans="1:31">
      <c r="A18" s="45" t="s">
        <v>73</v>
      </c>
      <c r="B18" s="10" t="s">
        <v>87</v>
      </c>
      <c r="C18" s="55">
        <v>5.751491366885773</v>
      </c>
      <c r="D18" s="55">
        <v>-24.320436446855169</v>
      </c>
      <c r="E18" s="55">
        <v>-13.546173005384304</v>
      </c>
      <c r="F18" s="55">
        <v>-8.7484007988890653</v>
      </c>
      <c r="G18" s="55">
        <v>16.892529060978049</v>
      </c>
      <c r="H18" s="55">
        <v>9.3115393601048737</v>
      </c>
      <c r="I18" s="55">
        <v>22.174860402538059</v>
      </c>
      <c r="J18" s="55">
        <v>15.692712378012374</v>
      </c>
      <c r="K18" s="55">
        <v>4.5083248973523951</v>
      </c>
      <c r="L18" s="55">
        <v>7.3275877015860971</v>
      </c>
      <c r="M18" s="55">
        <v>16.32122436268439</v>
      </c>
      <c r="N18" s="55">
        <v>30.738534101686099</v>
      </c>
      <c r="O18" s="55">
        <v>14.042674249976898</v>
      </c>
      <c r="P18" s="55">
        <v>-2.5819604146551143</v>
      </c>
      <c r="Q18" s="55">
        <v>-2.5063966587590016</v>
      </c>
      <c r="R18" s="55">
        <v>2.6253066588403158</v>
      </c>
      <c r="S18" s="55">
        <v>0.760173705903469</v>
      </c>
      <c r="T18" s="55">
        <v>-3.9525454824063502</v>
      </c>
      <c r="U18" s="55">
        <v>3.6614009142421651</v>
      </c>
      <c r="V18" s="55">
        <v>4.7681664621928661</v>
      </c>
      <c r="W18" s="55">
        <v>10.590308945580105</v>
      </c>
      <c r="X18" s="55">
        <v>7.3981840738142068E-2</v>
      </c>
      <c r="Y18" s="55">
        <v>2.5313782625476762</v>
      </c>
      <c r="Z18" s="55">
        <v>2.2531104144383818</v>
      </c>
      <c r="AA18" s="55">
        <v>5.3160662144165087</v>
      </c>
      <c r="AB18" s="55">
        <v>4.1426363482829771</v>
      </c>
      <c r="AC18" s="55">
        <v>3.5698785268419471</v>
      </c>
      <c r="AD18" s="55">
        <v>2.7992397828437277</v>
      </c>
      <c r="AE18" s="46" t="s">
        <v>102</v>
      </c>
    </row>
    <row r="19" spans="1:31" ht="13.5" thickBot="1">
      <c r="A19" s="330" t="s">
        <v>90</v>
      </c>
      <c r="B19" s="331"/>
      <c r="C19" s="68">
        <v>15.353285302673854</v>
      </c>
      <c r="D19" s="68">
        <v>-18.161972492228699</v>
      </c>
      <c r="E19" s="68">
        <v>-3.9391764644309148</v>
      </c>
      <c r="F19" s="68">
        <v>2.6222299623708238</v>
      </c>
      <c r="G19" s="68">
        <v>8.9293964958634149</v>
      </c>
      <c r="H19" s="68">
        <v>4.9371225258649503</v>
      </c>
      <c r="I19" s="68">
        <v>7.7162421079247849</v>
      </c>
      <c r="J19" s="68">
        <v>10.183258033271628</v>
      </c>
      <c r="K19" s="68">
        <v>4.8018824015472035</v>
      </c>
      <c r="L19" s="68">
        <v>7.0759271524388936</v>
      </c>
      <c r="M19" s="68">
        <v>6.8898444777144192</v>
      </c>
      <c r="N19" s="68">
        <v>14.340749694345803</v>
      </c>
      <c r="O19" s="68">
        <v>11.1164125614347</v>
      </c>
      <c r="P19" s="68">
        <v>0.66827405587524424</v>
      </c>
      <c r="Q19" s="68">
        <v>0.32110755164991645</v>
      </c>
      <c r="R19" s="68">
        <v>1.8651491610722388</v>
      </c>
      <c r="S19" s="68">
        <v>0.54131199223274962</v>
      </c>
      <c r="T19" s="68">
        <v>0.7192208189749465</v>
      </c>
      <c r="U19" s="68">
        <v>4.0808388015920656</v>
      </c>
      <c r="V19" s="68">
        <v>1.565435771725717</v>
      </c>
      <c r="W19" s="68">
        <v>3.7963695672274156</v>
      </c>
      <c r="X19" s="68">
        <v>0.67299782668746388</v>
      </c>
      <c r="Y19" s="68">
        <v>2.6237693354230061</v>
      </c>
      <c r="Z19" s="68">
        <v>3.2441183285050812</v>
      </c>
      <c r="AA19" s="68">
        <v>-5.5928316470179311</v>
      </c>
      <c r="AB19" s="68">
        <v>4.4461644098155091</v>
      </c>
      <c r="AC19" s="68">
        <v>6.0675035172667862</v>
      </c>
      <c r="AD19" s="68">
        <v>3.2474496852718175</v>
      </c>
      <c r="AE19" s="56" t="s">
        <v>91</v>
      </c>
    </row>
    <row r="24" spans="1:31">
      <c r="B24" s="42" t="s">
        <v>205</v>
      </c>
    </row>
  </sheetData>
  <mergeCells count="5">
    <mergeCell ref="A19:B19"/>
    <mergeCell ref="A5:B5"/>
    <mergeCell ref="A6:B6"/>
    <mergeCell ref="AE5:AE6"/>
    <mergeCell ref="D5:T5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R25"/>
  <sheetViews>
    <sheetView workbookViewId="0">
      <pane xSplit="2" ySplit="6" topLeftCell="K7" activePane="bottomRight" state="frozen"/>
      <selection activeCell="B32" sqref="B32"/>
      <selection pane="topRight" activeCell="B32" sqref="B32"/>
      <selection pane="bottomLeft" activeCell="B32" sqref="B32"/>
      <selection pane="bottomRight" activeCell="R39" sqref="R39"/>
    </sheetView>
  </sheetViews>
  <sheetFormatPr defaultRowHeight="12.75"/>
  <cols>
    <col min="1" max="1" width="7.7109375" customWidth="1"/>
    <col min="2" max="2" width="48.5703125" customWidth="1"/>
    <col min="3" max="3" width="16.28515625" customWidth="1"/>
    <col min="4" max="8" width="15.5703125" customWidth="1"/>
    <col min="9" max="15" width="12.42578125" customWidth="1"/>
    <col min="16" max="16" width="13.7109375" customWidth="1"/>
    <col min="17" max="22" width="12.42578125" customWidth="1"/>
    <col min="23" max="24" width="9.140625" customWidth="1"/>
    <col min="25" max="31" width="12.42578125" customWidth="1"/>
    <col min="32" max="32" width="60.42578125" bestFit="1" customWidth="1"/>
    <col min="33" max="37" width="12.42578125" customWidth="1"/>
    <col min="38" max="38" width="11.7109375" customWidth="1"/>
    <col min="39" max="40" width="11.28515625" bestFit="1" customWidth="1"/>
    <col min="41" max="41" width="12.85546875" bestFit="1" customWidth="1"/>
    <col min="42" max="43" width="12.85546875" customWidth="1"/>
    <col min="44" max="44" width="58.28515625" customWidth="1"/>
  </cols>
  <sheetData>
    <row r="1" spans="1:44">
      <c r="A1" s="1" t="s">
        <v>74</v>
      </c>
    </row>
    <row r="2" spans="1:44">
      <c r="A2" s="1" t="s">
        <v>75</v>
      </c>
    </row>
    <row r="3" spans="1:44">
      <c r="A3" s="1" t="s">
        <v>216</v>
      </c>
      <c r="E3" s="1"/>
    </row>
    <row r="4" spans="1:44" ht="13.5" thickBot="1"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0" t="s">
        <v>27</v>
      </c>
      <c r="AG4" s="43"/>
      <c r="AH4" s="43"/>
      <c r="AI4" s="43"/>
      <c r="AJ4" s="43"/>
      <c r="AK4" s="43"/>
      <c r="AL4" s="43"/>
      <c r="AR4" s="38" t="s">
        <v>22</v>
      </c>
    </row>
    <row r="5" spans="1:44">
      <c r="A5" s="340" t="s">
        <v>89</v>
      </c>
      <c r="B5" s="341"/>
      <c r="C5" s="241"/>
      <c r="D5" s="346" t="s">
        <v>4</v>
      </c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344" t="s">
        <v>88</v>
      </c>
    </row>
    <row r="6" spans="1:44" ht="15">
      <c r="A6" s="342" t="s">
        <v>88</v>
      </c>
      <c r="B6" s="343"/>
      <c r="C6" s="248">
        <v>1996</v>
      </c>
      <c r="D6" s="248">
        <v>1997</v>
      </c>
      <c r="E6" s="248">
        <v>1998</v>
      </c>
      <c r="F6" s="248">
        <v>1999</v>
      </c>
      <c r="G6" s="248">
        <v>2000</v>
      </c>
      <c r="H6" s="248">
        <v>2001</v>
      </c>
      <c r="I6" s="248">
        <v>2002</v>
      </c>
      <c r="J6" s="248">
        <v>2003</v>
      </c>
      <c r="K6" s="248">
        <v>2004</v>
      </c>
      <c r="L6" s="248">
        <v>2005</v>
      </c>
      <c r="M6" s="248">
        <v>2006</v>
      </c>
      <c r="N6" s="248">
        <v>2007</v>
      </c>
      <c r="O6" s="248">
        <v>2008</v>
      </c>
      <c r="P6" s="248">
        <v>2009</v>
      </c>
      <c r="Q6" s="248">
        <v>2010</v>
      </c>
      <c r="R6" s="248">
        <v>2011</v>
      </c>
      <c r="S6" s="248">
        <v>2012</v>
      </c>
      <c r="T6" s="248">
        <v>2013</v>
      </c>
      <c r="U6" s="248">
        <v>2014</v>
      </c>
      <c r="V6" s="249">
        <v>2015</v>
      </c>
      <c r="W6" s="249">
        <v>2016</v>
      </c>
      <c r="X6" s="249">
        <v>2017</v>
      </c>
      <c r="Y6" s="249">
        <v>2018</v>
      </c>
      <c r="Z6" s="249">
        <v>2019</v>
      </c>
      <c r="AA6" s="249">
        <v>2020</v>
      </c>
      <c r="AB6" s="249">
        <v>2021</v>
      </c>
      <c r="AC6" s="249">
        <v>2022</v>
      </c>
      <c r="AD6" s="249" t="s">
        <v>203</v>
      </c>
      <c r="AE6" s="247" t="s">
        <v>203</v>
      </c>
      <c r="AF6" s="345"/>
    </row>
    <row r="7" spans="1:44">
      <c r="A7" s="243" t="s">
        <v>62</v>
      </c>
      <c r="B7" s="178" t="s">
        <v>76</v>
      </c>
      <c r="C7" s="188">
        <v>37.208880042784045</v>
      </c>
      <c r="D7" s="188">
        <v>38.096785139730883</v>
      </c>
      <c r="E7" s="188">
        <v>37.416292842256858</v>
      </c>
      <c r="F7" s="188">
        <v>36.226768610929163</v>
      </c>
      <c r="G7" s="188">
        <v>36.36535070101953</v>
      </c>
      <c r="H7" s="188">
        <v>33.905037272146352</v>
      </c>
      <c r="I7" s="188">
        <v>33.322708976236406</v>
      </c>
      <c r="J7" s="188">
        <v>32.862571264346009</v>
      </c>
      <c r="K7" s="188">
        <v>31.831308435467616</v>
      </c>
      <c r="L7" s="188">
        <v>30.77716565024301</v>
      </c>
      <c r="M7" s="188">
        <v>30.495406025634352</v>
      </c>
      <c r="N7" s="188">
        <v>29.694869041273048</v>
      </c>
      <c r="O7" s="188">
        <v>27.876184325743274</v>
      </c>
      <c r="P7" s="188">
        <v>27.332875111788297</v>
      </c>
      <c r="Q7" s="188">
        <v>28.82037822602862</v>
      </c>
      <c r="R7" s="188">
        <v>29.604020537537334</v>
      </c>
      <c r="S7" s="188">
        <v>29.599540067521961</v>
      </c>
      <c r="T7" s="188">
        <v>30.067650884581372</v>
      </c>
      <c r="U7" s="188">
        <v>30.14688010061229</v>
      </c>
      <c r="V7" s="188">
        <v>29.846781787890663</v>
      </c>
      <c r="W7" s="188">
        <v>30.47675857078918</v>
      </c>
      <c r="X7" s="188">
        <v>30.205134008835472</v>
      </c>
      <c r="Y7" s="188">
        <v>29.670055256795713</v>
      </c>
      <c r="Z7" s="188">
        <v>29.542588354505096</v>
      </c>
      <c r="AA7" s="188">
        <v>29.400018462900402</v>
      </c>
      <c r="AB7" s="188">
        <v>32.753409679555233</v>
      </c>
      <c r="AC7" s="188">
        <v>31.983261414756221</v>
      </c>
      <c r="AD7" s="188">
        <v>32.027590138643404</v>
      </c>
      <c r="AE7" s="188">
        <v>32.307438286435556</v>
      </c>
      <c r="AF7" s="244" t="s">
        <v>92</v>
      </c>
    </row>
    <row r="8" spans="1:44">
      <c r="A8" s="243" t="s">
        <v>63</v>
      </c>
      <c r="B8" s="178" t="s">
        <v>77</v>
      </c>
      <c r="C8" s="188">
        <v>4.3723560534357961</v>
      </c>
      <c r="D8" s="188">
        <v>4.476692362968576</v>
      </c>
      <c r="E8" s="188">
        <v>4.5440407157953491</v>
      </c>
      <c r="F8" s="188">
        <v>4.440012932712543</v>
      </c>
      <c r="G8" s="188">
        <v>4.4486145391198795</v>
      </c>
      <c r="H8" s="188">
        <v>4.2451087389112301</v>
      </c>
      <c r="I8" s="188">
        <v>4.2345065731052687</v>
      </c>
      <c r="J8" s="188">
        <v>4.1596948577778186</v>
      </c>
      <c r="K8" s="188">
        <v>4.065817362045208</v>
      </c>
      <c r="L8" s="188">
        <v>4.0020958400266826</v>
      </c>
      <c r="M8" s="188">
        <v>3.9815358383470412</v>
      </c>
      <c r="N8" s="188">
        <v>3.8709689945103833</v>
      </c>
      <c r="O8" s="188">
        <v>3.5742352130547204</v>
      </c>
      <c r="P8" s="188">
        <v>3.4406993991782522</v>
      </c>
      <c r="Q8" s="188">
        <v>3.4679641351105968</v>
      </c>
      <c r="R8" s="188">
        <v>3.44426501364625</v>
      </c>
      <c r="S8" s="188">
        <v>3.3617364906075835</v>
      </c>
      <c r="T8" s="188">
        <v>3.3764926768818939</v>
      </c>
      <c r="U8" s="188">
        <v>3.3490715879169741</v>
      </c>
      <c r="V8" s="188">
        <v>3.3049940203610926</v>
      </c>
      <c r="W8" s="188">
        <v>3.4874756815189798</v>
      </c>
      <c r="X8" s="188">
        <v>3.467595965980323</v>
      </c>
      <c r="Y8" s="188">
        <v>3.2064779282432023</v>
      </c>
      <c r="Z8" s="188">
        <v>3.0468873459457124</v>
      </c>
      <c r="AA8" s="188">
        <v>2.9628470691543614</v>
      </c>
      <c r="AB8" s="188">
        <v>3.2978879109334684</v>
      </c>
      <c r="AC8" s="188">
        <v>3.1781075079686407</v>
      </c>
      <c r="AD8" s="188">
        <v>3.0274938094864416</v>
      </c>
      <c r="AE8" s="188">
        <v>2.9055838381414629</v>
      </c>
      <c r="AF8" s="244" t="s">
        <v>93</v>
      </c>
    </row>
    <row r="9" spans="1:44">
      <c r="A9" s="243" t="s">
        <v>64</v>
      </c>
      <c r="B9" s="178" t="s">
        <v>78</v>
      </c>
      <c r="C9" s="188">
        <v>4.6919012638985205</v>
      </c>
      <c r="D9" s="188">
        <v>4.8038627914101424</v>
      </c>
      <c r="E9" s="188">
        <v>4.7180552458210157</v>
      </c>
      <c r="F9" s="188">
        <v>4.5680606682366616</v>
      </c>
      <c r="G9" s="188">
        <v>3.9316156164520799</v>
      </c>
      <c r="H9" s="188">
        <v>3.6656204723971832</v>
      </c>
      <c r="I9" s="188">
        <v>3.6026624374004985</v>
      </c>
      <c r="J9" s="188">
        <v>3.5529149558304636</v>
      </c>
      <c r="K9" s="188">
        <v>3.6492221394023345</v>
      </c>
      <c r="L9" s="188">
        <v>3.5283725300395412</v>
      </c>
      <c r="M9" s="188">
        <v>3.486646297767094</v>
      </c>
      <c r="N9" s="188">
        <v>3.3951181079012933</v>
      </c>
      <c r="O9" s="188">
        <v>3.5715310779383955</v>
      </c>
      <c r="P9" s="188">
        <v>3.5019216321155513</v>
      </c>
      <c r="Q9" s="188">
        <v>3.3753965686228562</v>
      </c>
      <c r="R9" s="188">
        <v>3.3342149390032514</v>
      </c>
      <c r="S9" s="188">
        <v>3.2199660047013245</v>
      </c>
      <c r="T9" s="188">
        <v>3.2359271298464618</v>
      </c>
      <c r="U9" s="188">
        <v>3.204693277315767</v>
      </c>
      <c r="V9" s="188">
        <v>3.1020758742707053</v>
      </c>
      <c r="W9" s="188">
        <v>3.1640655556950961</v>
      </c>
      <c r="X9" s="188">
        <v>3.155295373616871</v>
      </c>
      <c r="Y9" s="188">
        <v>3.1008190418584793</v>
      </c>
      <c r="Z9" s="188">
        <v>3.0371827119369361</v>
      </c>
      <c r="AA9" s="188">
        <v>3.003712419732945</v>
      </c>
      <c r="AB9" s="188">
        <v>3.075716873436682</v>
      </c>
      <c r="AC9" s="188">
        <v>2.922817347652753</v>
      </c>
      <c r="AD9" s="188">
        <v>2.7184846248339447</v>
      </c>
      <c r="AE9" s="188">
        <v>2.6198441691925254</v>
      </c>
      <c r="AF9" s="244" t="s">
        <v>94</v>
      </c>
    </row>
    <row r="10" spans="1:44">
      <c r="A10" s="243" t="s">
        <v>65</v>
      </c>
      <c r="B10" s="178" t="s">
        <v>79</v>
      </c>
      <c r="C10" s="188">
        <v>10.39836607204993</v>
      </c>
      <c r="D10" s="188">
        <v>9.9006576194028408</v>
      </c>
      <c r="E10" s="188">
        <v>11.322920580380273</v>
      </c>
      <c r="F10" s="188">
        <v>12.472676940128014</v>
      </c>
      <c r="G10" s="188">
        <v>13.614030446931883</v>
      </c>
      <c r="H10" s="188">
        <v>14.921508319292197</v>
      </c>
      <c r="I10" s="188">
        <v>16.22294639027476</v>
      </c>
      <c r="J10" s="188">
        <v>15.777796134147131</v>
      </c>
      <c r="K10" s="188">
        <v>14.938810304360162</v>
      </c>
      <c r="L10" s="188">
        <v>15.460559333204765</v>
      </c>
      <c r="M10" s="188">
        <v>15.55327843475316</v>
      </c>
      <c r="N10" s="188">
        <v>15.542343489446896</v>
      </c>
      <c r="O10" s="188">
        <v>14.292669206892755</v>
      </c>
      <c r="P10" s="188">
        <v>13.618260549862683</v>
      </c>
      <c r="Q10" s="188">
        <v>13.763098889079536</v>
      </c>
      <c r="R10" s="188">
        <v>14.305136689704979</v>
      </c>
      <c r="S10" s="188">
        <v>14.322840459267127</v>
      </c>
      <c r="T10" s="188">
        <v>14.235971201608578</v>
      </c>
      <c r="U10" s="188">
        <v>14.493335667373444</v>
      </c>
      <c r="V10" s="188">
        <v>14.094278163261434</v>
      </c>
      <c r="W10" s="188">
        <v>13.984663038509836</v>
      </c>
      <c r="X10" s="188">
        <v>13.811454855011974</v>
      </c>
      <c r="Y10" s="188">
        <v>13.770290374580469</v>
      </c>
      <c r="Z10" s="188">
        <v>13.65841645166098</v>
      </c>
      <c r="AA10" s="188">
        <v>13.583131318659088</v>
      </c>
      <c r="AB10" s="188">
        <v>14.777623569446272</v>
      </c>
      <c r="AC10" s="188">
        <v>14.257995044216534</v>
      </c>
      <c r="AD10" s="188">
        <v>13.037308622634933</v>
      </c>
      <c r="AE10" s="188">
        <v>12.30613819875415</v>
      </c>
      <c r="AF10" s="244" t="s">
        <v>95</v>
      </c>
    </row>
    <row r="11" spans="1:44">
      <c r="A11" s="243" t="s">
        <v>66</v>
      </c>
      <c r="B11" s="178" t="s">
        <v>80</v>
      </c>
      <c r="C11" s="188">
        <v>14.00073418494083</v>
      </c>
      <c r="D11" s="188">
        <v>14.334829788719089</v>
      </c>
      <c r="E11" s="188">
        <v>14.078778228960282</v>
      </c>
      <c r="F11" s="188">
        <v>13.63119118656031</v>
      </c>
      <c r="G11" s="188">
        <v>10.876511713797871</v>
      </c>
      <c r="H11" s="188">
        <v>12.566367752776411</v>
      </c>
      <c r="I11" s="188">
        <v>12.350536946854728</v>
      </c>
      <c r="J11" s="188">
        <v>12.179994155288885</v>
      </c>
      <c r="K11" s="188">
        <v>12.592897085145676</v>
      </c>
      <c r="L11" s="188">
        <v>12.175863910581249</v>
      </c>
      <c r="M11" s="188">
        <v>12.031873183602963</v>
      </c>
      <c r="N11" s="188">
        <v>11.716023659693606</v>
      </c>
      <c r="O11" s="188">
        <v>13.329610042063198</v>
      </c>
      <c r="P11" s="188">
        <v>13.069814803602538</v>
      </c>
      <c r="Q11" s="188">
        <v>12.305571225555475</v>
      </c>
      <c r="R11" s="188">
        <v>12.487560854340403</v>
      </c>
      <c r="S11" s="188">
        <v>11.52576785762437</v>
      </c>
      <c r="T11" s="188">
        <v>11.708045575344375</v>
      </c>
      <c r="U11" s="188">
        <v>11.563735271859638</v>
      </c>
      <c r="V11" s="188">
        <v>11.259772894454164</v>
      </c>
      <c r="W11" s="188">
        <v>11.631016464304398</v>
      </c>
      <c r="X11" s="188">
        <v>12.032263131253593</v>
      </c>
      <c r="Y11" s="188">
        <v>11.956273957802356</v>
      </c>
      <c r="Z11" s="188">
        <v>11.690768344884006</v>
      </c>
      <c r="AA11" s="188">
        <v>11.34357840932616</v>
      </c>
      <c r="AB11" s="188">
        <v>12.142875661180685</v>
      </c>
      <c r="AC11" s="188">
        <v>11.61842152144283</v>
      </c>
      <c r="AD11" s="188">
        <v>10.515166234196633</v>
      </c>
      <c r="AE11" s="188">
        <v>10.128276693271877</v>
      </c>
      <c r="AF11" s="244" t="s">
        <v>96</v>
      </c>
    </row>
    <row r="12" spans="1:44">
      <c r="A12" s="243" t="s">
        <v>67</v>
      </c>
      <c r="B12" s="178" t="s">
        <v>81</v>
      </c>
      <c r="C12" s="188">
        <v>4.2641911968120931</v>
      </c>
      <c r="D12" s="188">
        <v>3.6997089174942879</v>
      </c>
      <c r="E12" s="188">
        <v>3.6763638943292416</v>
      </c>
      <c r="F12" s="188">
        <v>3.6382056441519905</v>
      </c>
      <c r="G12" s="188">
        <v>3.9309513273997947</v>
      </c>
      <c r="H12" s="188">
        <v>3.5733315567590518</v>
      </c>
      <c r="I12" s="188">
        <v>3.5661538799439985</v>
      </c>
      <c r="J12" s="188">
        <v>3.4489924034704833</v>
      </c>
      <c r="K12" s="188">
        <v>3.5141352162324981</v>
      </c>
      <c r="L12" s="188">
        <v>3.4980511303357082</v>
      </c>
      <c r="M12" s="188">
        <v>3.4702924379123457</v>
      </c>
      <c r="N12" s="188">
        <v>3.3614304927526533</v>
      </c>
      <c r="O12" s="188">
        <v>3.3280183548729068</v>
      </c>
      <c r="P12" s="188">
        <v>3.4411646963278413</v>
      </c>
      <c r="Q12" s="188">
        <v>3.7544487447951953</v>
      </c>
      <c r="R12" s="188">
        <v>4.4988444873836677</v>
      </c>
      <c r="S12" s="188">
        <v>4.4359003813056184</v>
      </c>
      <c r="T12" s="188">
        <v>4.3430863105375739</v>
      </c>
      <c r="U12" s="188">
        <v>4.3421342725784395</v>
      </c>
      <c r="V12" s="188">
        <v>4.5184116515191866</v>
      </c>
      <c r="W12" s="188">
        <v>4.3981188212936058</v>
      </c>
      <c r="X12" s="188">
        <v>4.4492508657101411</v>
      </c>
      <c r="Y12" s="188">
        <v>4.5000527045360474</v>
      </c>
      <c r="Z12" s="188">
        <v>4.5327073546425352</v>
      </c>
      <c r="AA12" s="188">
        <v>4.7019834347609324</v>
      </c>
      <c r="AB12" s="188">
        <v>5.5773150584170885</v>
      </c>
      <c r="AC12" s="188">
        <v>5.575259931967472</v>
      </c>
      <c r="AD12" s="188">
        <v>5.1656598381238661</v>
      </c>
      <c r="AE12" s="188">
        <v>5.1359321207537718</v>
      </c>
      <c r="AF12" s="244" t="s">
        <v>97</v>
      </c>
    </row>
    <row r="13" spans="1:44">
      <c r="A13" s="243" t="s">
        <v>68</v>
      </c>
      <c r="B13" s="178" t="s">
        <v>82</v>
      </c>
      <c r="C13" s="188">
        <v>6.4456930879337886</v>
      </c>
      <c r="D13" s="188">
        <v>5.7588327897138321</v>
      </c>
      <c r="E13" s="188">
        <v>5.3558239341238867</v>
      </c>
      <c r="F13" s="188">
        <v>5.7433688571580692</v>
      </c>
      <c r="G13" s="188">
        <v>6.005915094350887</v>
      </c>
      <c r="H13" s="188">
        <v>6.1826734656329156</v>
      </c>
      <c r="I13" s="188">
        <v>5.8969584393884302</v>
      </c>
      <c r="J13" s="188">
        <v>5.9928746515160629</v>
      </c>
      <c r="K13" s="188">
        <v>6.230289607010751</v>
      </c>
      <c r="L13" s="188">
        <v>6.5175575515822901</v>
      </c>
      <c r="M13" s="188">
        <v>6.5184255820353592</v>
      </c>
      <c r="N13" s="188">
        <v>6.6375608630997309</v>
      </c>
      <c r="O13" s="188">
        <v>7.455729433499525</v>
      </c>
      <c r="P13" s="188">
        <v>7.3762065995596524</v>
      </c>
      <c r="Q13" s="188">
        <v>7.1647066339586578</v>
      </c>
      <c r="R13" s="188">
        <v>7.3852012207096642</v>
      </c>
      <c r="S13" s="188">
        <v>7.2566280539381802</v>
      </c>
      <c r="T13" s="188">
        <v>8.1170817257834162</v>
      </c>
      <c r="U13" s="188">
        <v>7.4973501637412623</v>
      </c>
      <c r="V13" s="188">
        <v>7.4801185867578113</v>
      </c>
      <c r="W13" s="188">
        <v>7.5632193955929337</v>
      </c>
      <c r="X13" s="188">
        <v>7.7371642393478197</v>
      </c>
      <c r="Y13" s="188">
        <v>7.7099070711776294</v>
      </c>
      <c r="Z13" s="188">
        <v>7.6914731733623478</v>
      </c>
      <c r="AA13" s="188">
        <v>7.4484354951971961</v>
      </c>
      <c r="AB13" s="188">
        <v>7.5792674104229185</v>
      </c>
      <c r="AC13" s="188">
        <v>7.7189515932460528</v>
      </c>
      <c r="AD13" s="188">
        <v>7.5548341698018442</v>
      </c>
      <c r="AE13" s="188">
        <v>6.9689180921268079</v>
      </c>
      <c r="AF13" s="244" t="s">
        <v>82</v>
      </c>
    </row>
    <row r="14" spans="1:44">
      <c r="A14" s="243" t="s">
        <v>69</v>
      </c>
      <c r="B14" s="178" t="s">
        <v>83</v>
      </c>
      <c r="C14" s="188">
        <v>1.3629544831437095</v>
      </c>
      <c r="D14" s="188">
        <v>1.2457310802997992</v>
      </c>
      <c r="E14" s="188">
        <v>1.7326787709578986</v>
      </c>
      <c r="F14" s="188">
        <v>1.9805453135726192</v>
      </c>
      <c r="G14" s="188">
        <v>1.8113123416470878</v>
      </c>
      <c r="H14" s="188">
        <v>1.68052118345526</v>
      </c>
      <c r="I14" s="188">
        <v>1.6516577721235746</v>
      </c>
      <c r="J14" s="188">
        <v>2.1014649494995115</v>
      </c>
      <c r="K14" s="188">
        <v>2.2498608639731734</v>
      </c>
      <c r="L14" s="188">
        <v>2.4048436476369628</v>
      </c>
      <c r="M14" s="188">
        <v>2.4903236016638344</v>
      </c>
      <c r="N14" s="188">
        <v>2.3473892467652102</v>
      </c>
      <c r="O14" s="188">
        <v>2.3851197139000044</v>
      </c>
      <c r="P14" s="188">
        <v>2.5288314095759623</v>
      </c>
      <c r="Q14" s="188">
        <v>2.5439830420700336</v>
      </c>
      <c r="R14" s="188">
        <v>2.4487291084476852</v>
      </c>
      <c r="S14" s="188">
        <v>2.3826700575240514</v>
      </c>
      <c r="T14" s="188">
        <v>2.3005525556867816</v>
      </c>
      <c r="U14" s="188">
        <v>2.2467530889410816</v>
      </c>
      <c r="V14" s="188">
        <v>2.0910571906443152</v>
      </c>
      <c r="W14" s="188">
        <v>2.3300909606092235</v>
      </c>
      <c r="X14" s="188">
        <v>2.3088470685766946</v>
      </c>
      <c r="Y14" s="188">
        <v>2.3075276994889813</v>
      </c>
      <c r="Z14" s="188">
        <v>2.2689085848209256</v>
      </c>
      <c r="AA14" s="188">
        <v>2.3373155239853709</v>
      </c>
      <c r="AB14" s="188">
        <v>2.5757439569138305</v>
      </c>
      <c r="AC14" s="188">
        <v>2.4855040007156317</v>
      </c>
      <c r="AD14" s="188">
        <v>2.2329474262486002</v>
      </c>
      <c r="AE14" s="188">
        <v>2.1297721024573391</v>
      </c>
      <c r="AF14" s="244" t="s">
        <v>98</v>
      </c>
    </row>
    <row r="15" spans="1:44">
      <c r="A15" s="243" t="s">
        <v>70</v>
      </c>
      <c r="B15" s="178" t="s">
        <v>84</v>
      </c>
      <c r="C15" s="188">
        <v>8.4419686797132663</v>
      </c>
      <c r="D15" s="188">
        <v>9.8793537418967396</v>
      </c>
      <c r="E15" s="188">
        <v>9.7759745504404378</v>
      </c>
      <c r="F15" s="188">
        <v>10.0435362475737</v>
      </c>
      <c r="G15" s="188">
        <v>11.543089953018342</v>
      </c>
      <c r="H15" s="188">
        <v>10.762089903406988</v>
      </c>
      <c r="I15" s="188">
        <v>10.796964650358422</v>
      </c>
      <c r="J15" s="188">
        <v>11.224960501862103</v>
      </c>
      <c r="K15" s="188">
        <v>11.887917311479343</v>
      </c>
      <c r="L15" s="188">
        <v>12.696495695293738</v>
      </c>
      <c r="M15" s="188">
        <v>12.404968116067606</v>
      </c>
      <c r="N15" s="188">
        <v>13.575414827987057</v>
      </c>
      <c r="O15" s="188">
        <v>13.315778453844098</v>
      </c>
      <c r="P15" s="188">
        <v>14.583147911470187</v>
      </c>
      <c r="Q15" s="188">
        <v>14.447070150786695</v>
      </c>
      <c r="R15" s="188">
        <v>12.009993491060081</v>
      </c>
      <c r="S15" s="188">
        <v>13.62072207847109</v>
      </c>
      <c r="T15" s="188">
        <v>12.33173500720183</v>
      </c>
      <c r="U15" s="188">
        <v>13.519858404590545</v>
      </c>
      <c r="V15" s="188">
        <v>14.751872719398335</v>
      </c>
      <c r="W15" s="188">
        <v>12.95605818135288</v>
      </c>
      <c r="X15" s="188">
        <v>12.695307198381137</v>
      </c>
      <c r="Y15" s="188">
        <v>13.288038650593883</v>
      </c>
      <c r="Z15" s="188">
        <v>13.88111362366026</v>
      </c>
      <c r="AA15" s="188">
        <v>14.245991388717597</v>
      </c>
      <c r="AB15" s="188">
        <v>7.1457478528395972</v>
      </c>
      <c r="AC15" s="188">
        <v>9.0852622258780631</v>
      </c>
      <c r="AD15" s="188">
        <v>12.154731055572016</v>
      </c>
      <c r="AE15" s="188">
        <v>13.994275375121889</v>
      </c>
      <c r="AF15" s="244" t="s">
        <v>99</v>
      </c>
    </row>
    <row r="16" spans="1:44">
      <c r="A16" s="243" t="s">
        <v>71</v>
      </c>
      <c r="B16" s="178" t="s">
        <v>85</v>
      </c>
      <c r="C16" s="188">
        <v>0.69282384150338849</v>
      </c>
      <c r="D16" s="188">
        <v>0.67212315089958408</v>
      </c>
      <c r="E16" s="188">
        <v>0.70164074137645582</v>
      </c>
      <c r="F16" s="188">
        <v>0.83259230851207688</v>
      </c>
      <c r="G16" s="188">
        <v>0.98235311355434674</v>
      </c>
      <c r="H16" s="188">
        <v>1.1123416476188746</v>
      </c>
      <c r="I16" s="188">
        <v>1.2188303661386777</v>
      </c>
      <c r="J16" s="188">
        <v>1.1704521255681544</v>
      </c>
      <c r="K16" s="188">
        <v>1.1425586453077625</v>
      </c>
      <c r="L16" s="188">
        <v>1.1716220606899284</v>
      </c>
      <c r="M16" s="188">
        <v>1.2117783260747406</v>
      </c>
      <c r="N16" s="188">
        <v>1.2094649950765686</v>
      </c>
      <c r="O16" s="188">
        <v>1.1334739496948025</v>
      </c>
      <c r="P16" s="188">
        <v>1.2954760315858229</v>
      </c>
      <c r="Q16" s="188">
        <v>1.3258761987762977</v>
      </c>
      <c r="R16" s="188">
        <v>1.4931227721776414</v>
      </c>
      <c r="S16" s="188">
        <v>1.6795623517862186</v>
      </c>
      <c r="T16" s="188">
        <v>1.7986513043222581</v>
      </c>
      <c r="U16" s="188">
        <v>1.9247384740628739</v>
      </c>
      <c r="V16" s="188">
        <v>1.7996093884881812</v>
      </c>
      <c r="W16" s="188">
        <v>1.7981724279988551</v>
      </c>
      <c r="X16" s="188">
        <v>1.633428172174261</v>
      </c>
      <c r="Y16" s="188">
        <v>1.6304591990915571</v>
      </c>
      <c r="Z16" s="188">
        <v>1.6232550561025016</v>
      </c>
      <c r="AA16" s="188">
        <v>1.6400844165974755</v>
      </c>
      <c r="AB16" s="188">
        <v>1.83578380033751</v>
      </c>
      <c r="AC16" s="188">
        <v>1.7914630237428928</v>
      </c>
      <c r="AD16" s="188">
        <v>1.9518597103424091</v>
      </c>
      <c r="AE16" s="188">
        <v>1.9663630842896265</v>
      </c>
      <c r="AF16" s="244" t="s">
        <v>100</v>
      </c>
    </row>
    <row r="17" spans="1:43">
      <c r="A17" s="243" t="s">
        <v>72</v>
      </c>
      <c r="B17" s="178" t="s">
        <v>86</v>
      </c>
      <c r="C17" s="188">
        <v>4.4097007820980121</v>
      </c>
      <c r="D17" s="188">
        <v>3.8709082434434898</v>
      </c>
      <c r="E17" s="188">
        <v>3.8691290237168197</v>
      </c>
      <c r="F17" s="188">
        <v>3.5712005544539078</v>
      </c>
      <c r="G17" s="188">
        <v>3.4619643599598868</v>
      </c>
      <c r="H17" s="188">
        <v>3.7742127914122361</v>
      </c>
      <c r="I17" s="188">
        <v>3.389000813467876</v>
      </c>
      <c r="J17" s="188">
        <v>3.3387531852475005</v>
      </c>
      <c r="K17" s="188">
        <v>3.4710219185310769</v>
      </c>
      <c r="L17" s="188">
        <v>3.3394528022549066</v>
      </c>
      <c r="M17" s="188">
        <v>3.701234371817002</v>
      </c>
      <c r="N17" s="188">
        <v>3.4212066763070039</v>
      </c>
      <c r="O17" s="188">
        <v>3.8916187812937215</v>
      </c>
      <c r="P17" s="188">
        <v>3.8157707987875744</v>
      </c>
      <c r="Q17" s="188">
        <v>3.3296331017960958</v>
      </c>
      <c r="R17" s="188">
        <v>3.601827040741004</v>
      </c>
      <c r="S17" s="188">
        <v>3.3073247849839582</v>
      </c>
      <c r="T17" s="188">
        <v>3.4491958396539921</v>
      </c>
      <c r="U17" s="188">
        <v>3.1749759609504213</v>
      </c>
      <c r="V17" s="188">
        <v>3.1416666216465337</v>
      </c>
      <c r="W17" s="188">
        <v>3.4937383612621673</v>
      </c>
      <c r="X17" s="188">
        <v>3.8119126281962465</v>
      </c>
      <c r="Y17" s="188">
        <v>4.131987139436732</v>
      </c>
      <c r="Z17" s="188">
        <v>4.3397812552155086</v>
      </c>
      <c r="AA17" s="188">
        <v>4.7552108456070554</v>
      </c>
      <c r="AB17" s="188">
        <v>4.2581878937996978</v>
      </c>
      <c r="AC17" s="188">
        <v>4.4213006357203719</v>
      </c>
      <c r="AD17" s="188">
        <v>4.8654927459582318</v>
      </c>
      <c r="AE17" s="188">
        <v>4.8998618694761156</v>
      </c>
      <c r="AF17" s="244" t="s">
        <v>101</v>
      </c>
    </row>
    <row r="18" spans="1:43">
      <c r="A18" s="243" t="s">
        <v>73</v>
      </c>
      <c r="B18" s="178" t="s">
        <v>87</v>
      </c>
      <c r="C18" s="188">
        <v>3.7104303116866308</v>
      </c>
      <c r="D18" s="188">
        <v>3.2605143740207359</v>
      </c>
      <c r="E18" s="188">
        <v>2.8083014718414723</v>
      </c>
      <c r="F18" s="188">
        <v>2.851840736010927</v>
      </c>
      <c r="G18" s="188">
        <v>3.0282907927484057</v>
      </c>
      <c r="H18" s="188">
        <v>3.6111868961913145</v>
      </c>
      <c r="I18" s="188">
        <v>3.7470727547073519</v>
      </c>
      <c r="J18" s="188">
        <v>4.1895308154458855</v>
      </c>
      <c r="K18" s="188">
        <v>4.4261611110443946</v>
      </c>
      <c r="L18" s="188">
        <v>4.4279198481112267</v>
      </c>
      <c r="M18" s="188">
        <v>4.6542377843244918</v>
      </c>
      <c r="N18" s="188">
        <v>5.228209605186553</v>
      </c>
      <c r="O18" s="188">
        <v>5.8460314472026012</v>
      </c>
      <c r="P18" s="188">
        <v>5.99583105614564</v>
      </c>
      <c r="Q18" s="188">
        <v>5.7018730834199314</v>
      </c>
      <c r="R18" s="188">
        <v>5.387083845248041</v>
      </c>
      <c r="S18" s="188">
        <v>5.2873414122685354</v>
      </c>
      <c r="T18" s="188">
        <v>5.0356097885514721</v>
      </c>
      <c r="U18" s="188">
        <v>4.53647373005726</v>
      </c>
      <c r="V18" s="188">
        <v>4.6093611013075817</v>
      </c>
      <c r="W18" s="188">
        <v>4.7166225410728586</v>
      </c>
      <c r="X18" s="188">
        <v>4.6923464929154655</v>
      </c>
      <c r="Y18" s="188">
        <v>4.7281109763949409</v>
      </c>
      <c r="Z18" s="188">
        <v>4.6869177432631846</v>
      </c>
      <c r="AA18" s="188">
        <v>4.5776912153614191</v>
      </c>
      <c r="AB18" s="188">
        <v>4.9804403327170004</v>
      </c>
      <c r="AC18" s="188">
        <v>4.9616557526925158</v>
      </c>
      <c r="AD18" s="188">
        <v>4.7484316241576785</v>
      </c>
      <c r="AE18" s="188">
        <v>4.6375961699788899</v>
      </c>
      <c r="AF18" s="244" t="s">
        <v>102</v>
      </c>
    </row>
    <row r="19" spans="1:43" ht="13.5" thickBot="1">
      <c r="A19" s="338" t="s">
        <v>91</v>
      </c>
      <c r="B19" s="339"/>
      <c r="C19" s="245">
        <v>100.00000000000001</v>
      </c>
      <c r="D19" s="245">
        <v>100</v>
      </c>
      <c r="E19" s="245">
        <v>100</v>
      </c>
      <c r="F19" s="245">
        <v>100</v>
      </c>
      <c r="G19" s="245">
        <v>100</v>
      </c>
      <c r="H19" s="245">
        <v>100.00000000000003</v>
      </c>
      <c r="I19" s="245">
        <v>99.999999999999972</v>
      </c>
      <c r="J19" s="245">
        <v>100.00000000000001</v>
      </c>
      <c r="K19" s="245">
        <v>99.999999999999986</v>
      </c>
      <c r="L19" s="245">
        <v>100.00000000000001</v>
      </c>
      <c r="M19" s="245">
        <v>100</v>
      </c>
      <c r="N19" s="245">
        <v>100.00000000000001</v>
      </c>
      <c r="O19" s="245">
        <v>100.00000000000001</v>
      </c>
      <c r="P19" s="245">
        <v>100</v>
      </c>
      <c r="Q19" s="245">
        <v>99.999999999999986</v>
      </c>
      <c r="R19" s="245">
        <v>100</v>
      </c>
      <c r="S19" s="245">
        <v>100.00000000000001</v>
      </c>
      <c r="T19" s="245">
        <v>100</v>
      </c>
      <c r="U19" s="245">
        <v>100</v>
      </c>
      <c r="V19" s="245">
        <v>100.00000000000001</v>
      </c>
      <c r="W19" s="245">
        <v>100.00000000000003</v>
      </c>
      <c r="X19" s="245">
        <v>99.999999999999986</v>
      </c>
      <c r="Y19" s="245">
        <v>99.999999999999986</v>
      </c>
      <c r="Z19" s="245">
        <v>100</v>
      </c>
      <c r="AA19" s="245">
        <v>100</v>
      </c>
      <c r="AB19" s="245">
        <v>99.999999999999957</v>
      </c>
      <c r="AC19" s="245">
        <v>99.999999999999986</v>
      </c>
      <c r="AD19" s="245">
        <v>100.00000000000001</v>
      </c>
      <c r="AE19" s="245">
        <v>100</v>
      </c>
      <c r="AF19" s="246"/>
    </row>
    <row r="20" spans="1:43"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</row>
    <row r="21" spans="1:43">
      <c r="B21" s="42"/>
      <c r="C21" s="42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67"/>
      <c r="Q21" s="67"/>
      <c r="R21" s="67"/>
      <c r="S21" s="67"/>
      <c r="T21" s="67"/>
      <c r="U21" s="67"/>
      <c r="V21" s="50"/>
      <c r="W21" s="50"/>
      <c r="X21" s="50"/>
      <c r="Y21" s="50"/>
      <c r="Z21" s="69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</row>
    <row r="22" spans="1:43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67"/>
      <c r="Q22" s="67"/>
      <c r="R22" s="67"/>
      <c r="S22" s="67"/>
      <c r="T22" s="67"/>
      <c r="U22" s="67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>
      <c r="P23" s="67"/>
      <c r="Q23" s="67"/>
      <c r="R23" s="67"/>
      <c r="S23" s="67"/>
      <c r="T23" s="67"/>
      <c r="U23" s="67"/>
    </row>
    <row r="25" spans="1:43">
      <c r="B25" s="42" t="s">
        <v>205</v>
      </c>
    </row>
  </sheetData>
  <mergeCells count="5">
    <mergeCell ref="A19:B19"/>
    <mergeCell ref="A5:B5"/>
    <mergeCell ref="A6:B6"/>
    <mergeCell ref="AF5:AF6"/>
    <mergeCell ref="D5:U5"/>
  </mergeCells>
  <pageMargins left="0.7" right="0.7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R135"/>
  <sheetViews>
    <sheetView workbookViewId="0">
      <pane xSplit="2" ySplit="3" topLeftCell="C4" activePane="bottomRight" state="frozen"/>
      <selection activeCell="B38" sqref="B38"/>
      <selection pane="topRight" activeCell="B38" sqref="B38"/>
      <selection pane="bottomLeft" activeCell="B38" sqref="B38"/>
      <selection pane="bottomRight" activeCell="B29" sqref="B29"/>
    </sheetView>
  </sheetViews>
  <sheetFormatPr defaultColWidth="9.140625" defaultRowHeight="12.75"/>
  <cols>
    <col min="1" max="1" width="6.42578125" style="49" customWidth="1"/>
    <col min="2" max="2" width="37.42578125" style="49" bestFit="1" customWidth="1"/>
    <col min="3" max="3" width="15.28515625" style="49" customWidth="1"/>
    <col min="4" max="15" width="14" style="49" customWidth="1"/>
    <col min="16" max="16" width="13.7109375" style="49" customWidth="1"/>
    <col min="17" max="17" width="14" style="49" customWidth="1"/>
    <col min="18" max="31" width="12.42578125" style="49" customWidth="1"/>
    <col min="32" max="32" width="65.5703125" style="49" customWidth="1"/>
    <col min="33" max="37" width="12.42578125" style="49" customWidth="1"/>
    <col min="38" max="40" width="8.85546875" style="49" bestFit="1" customWidth="1"/>
    <col min="41" max="41" width="9" style="49" bestFit="1" customWidth="1"/>
    <col min="42" max="43" width="8.85546875" style="49" customWidth="1"/>
    <col min="44" max="44" width="38.7109375" style="49" bestFit="1" customWidth="1"/>
    <col min="45" max="45" width="6.42578125" style="49" customWidth="1"/>
    <col min="46" max="16384" width="9.140625" style="49"/>
  </cols>
  <sheetData>
    <row r="1" spans="1:44">
      <c r="A1" s="47" t="s">
        <v>103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</row>
    <row r="2" spans="1:44">
      <c r="A2" s="47" t="s">
        <v>104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</row>
    <row r="3" spans="1:44">
      <c r="A3" s="47" t="s">
        <v>216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</row>
    <row r="4" spans="1:44">
      <c r="Q4" s="70"/>
      <c r="R4" s="70"/>
      <c r="S4" s="70"/>
      <c r="T4" s="70"/>
      <c r="U4" s="70"/>
    </row>
    <row r="5" spans="1:44">
      <c r="AA5" s="72"/>
      <c r="AB5" s="72"/>
      <c r="AC5" s="72"/>
      <c r="AD5" s="72"/>
      <c r="AE5" s="72"/>
    </row>
    <row r="6" spans="1:44" ht="13.5" thickBot="1">
      <c r="B6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AE6" s="72"/>
    </row>
    <row r="7" spans="1:44" ht="13.5" thickBot="1">
      <c r="B7" s="150" t="s">
        <v>3</v>
      </c>
      <c r="C7" s="151">
        <v>1995</v>
      </c>
      <c r="D7" s="151">
        <v>1996</v>
      </c>
      <c r="E7" s="151">
        <v>1997</v>
      </c>
      <c r="F7" s="151">
        <v>1998</v>
      </c>
      <c r="G7" s="151">
        <v>1999</v>
      </c>
      <c r="H7" s="151">
        <v>2000</v>
      </c>
      <c r="I7" s="151">
        <v>2001</v>
      </c>
      <c r="J7" s="151">
        <v>2002</v>
      </c>
      <c r="K7" s="151">
        <v>2003</v>
      </c>
      <c r="L7" s="151">
        <v>2004</v>
      </c>
      <c r="M7" s="151">
        <v>2005</v>
      </c>
      <c r="N7" s="151">
        <v>2006</v>
      </c>
      <c r="O7" s="151">
        <v>2007</v>
      </c>
      <c r="P7" s="151">
        <v>2008</v>
      </c>
      <c r="Q7" s="151">
        <v>2009</v>
      </c>
      <c r="R7" s="151">
        <v>2010</v>
      </c>
      <c r="S7" s="151">
        <v>2011</v>
      </c>
      <c r="T7" s="151">
        <v>2012</v>
      </c>
      <c r="U7" s="151">
        <v>2013</v>
      </c>
      <c r="V7" s="151">
        <v>2014</v>
      </c>
      <c r="W7" s="151">
        <v>2015</v>
      </c>
      <c r="X7" s="151">
        <v>2016</v>
      </c>
      <c r="Y7" s="151">
        <v>2017</v>
      </c>
      <c r="Z7" s="151">
        <v>2018</v>
      </c>
      <c r="AA7" s="151">
        <v>2019</v>
      </c>
      <c r="AB7" s="151">
        <v>2020</v>
      </c>
      <c r="AC7" s="151">
        <v>2021</v>
      </c>
      <c r="AD7" s="151">
        <v>2022</v>
      </c>
      <c r="AE7" s="151">
        <v>2023</v>
      </c>
      <c r="AF7" s="153" t="s">
        <v>5</v>
      </c>
    </row>
    <row r="8" spans="1:44" s="250" customFormat="1">
      <c r="B8" s="141" t="s">
        <v>185</v>
      </c>
      <c r="C8" s="251">
        <v>63254.307137319956</v>
      </c>
      <c r="D8" s="251">
        <v>77157.8572478524</v>
      </c>
      <c r="E8" s="251">
        <v>70039.3114691378</v>
      </c>
      <c r="F8" s="251">
        <v>87299.040691715316</v>
      </c>
      <c r="G8" s="251">
        <v>110273.71441335755</v>
      </c>
      <c r="H8" s="251">
        <v>167165.67295691936</v>
      </c>
      <c r="I8" s="251">
        <v>215024.39684242639</v>
      </c>
      <c r="J8" s="251">
        <v>228358.4864978581</v>
      </c>
      <c r="K8" s="251">
        <v>253548.37624729157</v>
      </c>
      <c r="L8" s="251">
        <v>290270.23639191524</v>
      </c>
      <c r="M8" s="251">
        <v>317080.42563140113</v>
      </c>
      <c r="N8" s="251">
        <v>344476.29380094237</v>
      </c>
      <c r="O8" s="251">
        <v>366375.68763559667</v>
      </c>
      <c r="P8" s="251">
        <v>390000.55680163752</v>
      </c>
      <c r="Q8" s="251">
        <v>403848.8471638952</v>
      </c>
      <c r="R8" s="251">
        <v>379064.25882380671</v>
      </c>
      <c r="S8" s="251">
        <v>414825.96793160646</v>
      </c>
      <c r="T8" s="251">
        <v>379220.71612593223</v>
      </c>
      <c r="U8" s="251">
        <v>376018.53409481177</v>
      </c>
      <c r="V8" s="251">
        <v>372081.15398498555</v>
      </c>
      <c r="W8" s="251">
        <v>376819.38579412067</v>
      </c>
      <c r="X8" s="251">
        <v>381403.7205490456</v>
      </c>
      <c r="Y8" s="251">
        <v>414654.81780564203</v>
      </c>
      <c r="Z8" s="142">
        <v>430477.70781483955</v>
      </c>
      <c r="AA8" s="142">
        <v>421243.9758131135</v>
      </c>
      <c r="AB8" s="142">
        <v>417268.05325866584</v>
      </c>
      <c r="AC8" s="142">
        <v>507933.68045994977</v>
      </c>
      <c r="AD8" s="142">
        <v>552578.69000399602</v>
      </c>
      <c r="AE8" s="142">
        <v>569959.77149677416</v>
      </c>
      <c r="AF8" s="143" t="s">
        <v>166</v>
      </c>
    </row>
    <row r="9" spans="1:44" s="250" customFormat="1">
      <c r="B9" s="141" t="s">
        <v>186</v>
      </c>
      <c r="C9" s="142">
        <v>63254.307137319956</v>
      </c>
      <c r="D9" s="142">
        <v>77157.8572478524</v>
      </c>
      <c r="E9" s="142">
        <v>70039.3114691378</v>
      </c>
      <c r="F9" s="142">
        <v>87299.040691715316</v>
      </c>
      <c r="G9" s="142">
        <v>110273.71441335755</v>
      </c>
      <c r="H9" s="142">
        <v>167165.67295691936</v>
      </c>
      <c r="I9" s="142">
        <v>215024.39684242639</v>
      </c>
      <c r="J9" s="142">
        <v>228358.4864978581</v>
      </c>
      <c r="K9" s="142">
        <v>253548.37624729157</v>
      </c>
      <c r="L9" s="142">
        <v>290270.23639191524</v>
      </c>
      <c r="M9" s="142">
        <v>317080.42563140113</v>
      </c>
      <c r="N9" s="142">
        <v>344476.29380094237</v>
      </c>
      <c r="O9" s="142">
        <v>366375.68763559667</v>
      </c>
      <c r="P9" s="142">
        <v>390000.55680163752</v>
      </c>
      <c r="Q9" s="142">
        <v>403848.8471638952</v>
      </c>
      <c r="R9" s="142">
        <v>379064.25882380671</v>
      </c>
      <c r="S9" s="142">
        <v>414825.96793160646</v>
      </c>
      <c r="T9" s="142">
        <v>379220.71612593223</v>
      </c>
      <c r="U9" s="142">
        <v>376018.53409481177</v>
      </c>
      <c r="V9" s="142">
        <v>372081.15398498555</v>
      </c>
      <c r="W9" s="142">
        <v>376819.38579412067</v>
      </c>
      <c r="X9" s="142">
        <v>381403.7205490456</v>
      </c>
      <c r="Y9" s="142">
        <v>414654.81780564203</v>
      </c>
      <c r="Z9" s="142">
        <v>430477.70781483955</v>
      </c>
      <c r="AA9" s="142">
        <v>421243.9758131135</v>
      </c>
      <c r="AB9" s="142">
        <v>417268.05325866584</v>
      </c>
      <c r="AC9" s="142">
        <v>507933.68045994977</v>
      </c>
      <c r="AD9" s="142">
        <v>552578.69000399602</v>
      </c>
      <c r="AE9" s="142">
        <v>569959.77149677416</v>
      </c>
      <c r="AF9" s="143" t="s">
        <v>167</v>
      </c>
    </row>
    <row r="10" spans="1:44" s="250" customFormat="1">
      <c r="B10" s="141" t="s">
        <v>182</v>
      </c>
      <c r="C10" s="142">
        <v>18853.954806363658</v>
      </c>
      <c r="D10" s="142">
        <v>23310.434865954776</v>
      </c>
      <c r="E10" s="142">
        <v>21273.83070608446</v>
      </c>
      <c r="F10" s="142">
        <v>27642.336515200899</v>
      </c>
      <c r="G10" s="142">
        <v>32730.331706629415</v>
      </c>
      <c r="H10" s="142">
        <v>51940.919859058282</v>
      </c>
      <c r="I10" s="142">
        <v>70485.216043260472</v>
      </c>
      <c r="J10" s="142">
        <v>77681.682427473963</v>
      </c>
      <c r="K10" s="142">
        <v>92749.273650950287</v>
      </c>
      <c r="L10" s="142">
        <v>115054.053055846</v>
      </c>
      <c r="M10" s="142">
        <v>140961.23428149355</v>
      </c>
      <c r="N10" s="142">
        <v>207319.89718630569</v>
      </c>
      <c r="O10" s="142">
        <v>194111.63649994179</v>
      </c>
      <c r="P10" s="142">
        <v>193055.26901041344</v>
      </c>
      <c r="Q10" s="142">
        <v>183029.08379922441</v>
      </c>
      <c r="R10" s="142">
        <v>174733.08775065362</v>
      </c>
      <c r="S10" s="142">
        <v>201028.55184091328</v>
      </c>
      <c r="T10" s="142">
        <v>181196.4573042726</v>
      </c>
      <c r="U10" s="142">
        <v>160707.06853249058</v>
      </c>
      <c r="V10" s="142">
        <v>147981.28905880376</v>
      </c>
      <c r="W10" s="142">
        <v>151760.22133465708</v>
      </c>
      <c r="X10" s="142">
        <v>136328.78812205556</v>
      </c>
      <c r="Y10" s="142">
        <v>149197.40576599704</v>
      </c>
      <c r="Z10" s="142">
        <v>130572.52686686296</v>
      </c>
      <c r="AA10" s="142">
        <v>122285.59479218369</v>
      </c>
      <c r="AB10" s="142">
        <v>131463.40865008556</v>
      </c>
      <c r="AC10" s="142">
        <v>161034.78016348276</v>
      </c>
      <c r="AD10" s="142">
        <v>168532.97423477285</v>
      </c>
      <c r="AE10" s="142">
        <v>173110.25830656808</v>
      </c>
      <c r="AF10" s="143" t="s">
        <v>168</v>
      </c>
    </row>
    <row r="11" spans="1:44" s="250" customFormat="1">
      <c r="B11" s="141" t="s">
        <v>183</v>
      </c>
      <c r="C11" s="142">
        <v>28433.649700262504</v>
      </c>
      <c r="D11" s="142">
        <v>35154.46738610154</v>
      </c>
      <c r="E11" s="142">
        <v>32323.590381869431</v>
      </c>
      <c r="F11" s="142">
        <v>41999.93762569518</v>
      </c>
      <c r="G11" s="142">
        <v>48630.379339069324</v>
      </c>
      <c r="H11" s="142">
        <v>80713.318862880813</v>
      </c>
      <c r="I11" s="142">
        <v>100171.97558299897</v>
      </c>
      <c r="J11" s="142">
        <v>109707.22487037444</v>
      </c>
      <c r="K11" s="142">
        <v>112784.63132415224</v>
      </c>
      <c r="L11" s="142">
        <v>124898.46884140551</v>
      </c>
      <c r="M11" s="142">
        <v>117563.10426417505</v>
      </c>
      <c r="N11" s="142">
        <v>82294.124690274693</v>
      </c>
      <c r="O11" s="142">
        <v>100600.21775419157</v>
      </c>
      <c r="P11" s="142">
        <v>109489.75804125705</v>
      </c>
      <c r="Q11" s="142">
        <v>134554.40022381701</v>
      </c>
      <c r="R11" s="142">
        <v>119164.90363936023</v>
      </c>
      <c r="S11" s="142">
        <v>112167.31035714873</v>
      </c>
      <c r="T11" s="142">
        <v>96051.68628165609</v>
      </c>
      <c r="U11" s="142">
        <v>106649.76656757286</v>
      </c>
      <c r="V11" s="142">
        <v>110435.24697398863</v>
      </c>
      <c r="W11" s="142">
        <v>115939.89264503639</v>
      </c>
      <c r="X11" s="142">
        <v>131742.80587575887</v>
      </c>
      <c r="Y11" s="142">
        <v>141572.14790945107</v>
      </c>
      <c r="Z11" s="142">
        <v>161234.64569654412</v>
      </c>
      <c r="AA11" s="142">
        <v>167223.92263156385</v>
      </c>
      <c r="AB11" s="142">
        <v>165542.80662534945</v>
      </c>
      <c r="AC11" s="142">
        <v>200227.45604558359</v>
      </c>
      <c r="AD11" s="142">
        <v>236286.90517903364</v>
      </c>
      <c r="AE11" s="142">
        <v>245929.38069620071</v>
      </c>
      <c r="AF11" s="143" t="s">
        <v>169</v>
      </c>
    </row>
    <row r="12" spans="1:44">
      <c r="B12" s="144" t="s">
        <v>200</v>
      </c>
      <c r="C12" s="145">
        <v>8403.5132969981987</v>
      </c>
      <c r="D12" s="145">
        <v>10389.838703163965</v>
      </c>
      <c r="E12" s="145">
        <v>9383.3098709787228</v>
      </c>
      <c r="F12" s="145">
        <v>12192.285097287004</v>
      </c>
      <c r="G12" s="145">
        <v>14888.338945293535</v>
      </c>
      <c r="H12" s="145">
        <v>22172.970113978128</v>
      </c>
      <c r="I12" s="145">
        <v>33932.606062055747</v>
      </c>
      <c r="J12" s="145">
        <v>19099.89189354585</v>
      </c>
      <c r="K12" s="145">
        <v>27964.837337908171</v>
      </c>
      <c r="L12" s="145">
        <v>31470.45602205567</v>
      </c>
      <c r="M12" s="145">
        <v>24946.925913158262</v>
      </c>
      <c r="N12" s="145">
        <v>21055.40456368868</v>
      </c>
      <c r="O12" s="145">
        <v>42046.412172278884</v>
      </c>
      <c r="P12" s="145">
        <v>47045.896543880634</v>
      </c>
      <c r="Q12" s="145">
        <v>51266.404667089257</v>
      </c>
      <c r="R12" s="145">
        <v>44291.451809783452</v>
      </c>
      <c r="S12" s="145">
        <v>50355.350847350215</v>
      </c>
      <c r="T12" s="145">
        <v>44086.251826693224</v>
      </c>
      <c r="U12" s="145">
        <v>40868.494433605185</v>
      </c>
      <c r="V12" s="145">
        <v>40372.820625216562</v>
      </c>
      <c r="W12" s="145">
        <v>41224.580918627391</v>
      </c>
      <c r="X12" s="145">
        <v>43093.114804743818</v>
      </c>
      <c r="Y12" s="145">
        <v>31630.847780629283</v>
      </c>
      <c r="Z12" s="145">
        <v>39917.920520612592</v>
      </c>
      <c r="AA12" s="145">
        <v>48039.157472993655</v>
      </c>
      <c r="AB12" s="145">
        <v>45427.026307273263</v>
      </c>
      <c r="AC12" s="145">
        <v>56903.283010437779</v>
      </c>
      <c r="AD12" s="145">
        <v>55200.848500368797</v>
      </c>
      <c r="AE12" s="145">
        <v>58754.237640223117</v>
      </c>
      <c r="AF12" s="146" t="s">
        <v>170</v>
      </c>
    </row>
    <row r="13" spans="1:44">
      <c r="B13" s="144" t="s">
        <v>187</v>
      </c>
      <c r="C13" s="145">
        <v>20030.136403264307</v>
      </c>
      <c r="D13" s="145">
        <v>24764.628682937575</v>
      </c>
      <c r="E13" s="145">
        <v>22940.280510890709</v>
      </c>
      <c r="F13" s="145">
        <v>29807.652528408176</v>
      </c>
      <c r="G13" s="145">
        <v>33742.040393775787</v>
      </c>
      <c r="H13" s="145">
        <v>58540.348748902681</v>
      </c>
      <c r="I13" s="145">
        <v>66239.369520943234</v>
      </c>
      <c r="J13" s="145">
        <v>90607.332976828591</v>
      </c>
      <c r="K13" s="145">
        <v>84819.793986244069</v>
      </c>
      <c r="L13" s="145">
        <v>93428.012819349839</v>
      </c>
      <c r="M13" s="145">
        <v>92616.178351016788</v>
      </c>
      <c r="N13" s="145">
        <v>61238.720126586013</v>
      </c>
      <c r="O13" s="145">
        <v>58553.805581912697</v>
      </c>
      <c r="P13" s="145">
        <v>62443.86149737642</v>
      </c>
      <c r="Q13" s="145">
        <v>83287.99555672775</v>
      </c>
      <c r="R13" s="145">
        <v>58886.019973956776</v>
      </c>
      <c r="S13" s="145">
        <v>34399.160264028513</v>
      </c>
      <c r="T13" s="145">
        <v>18318.292249262879</v>
      </c>
      <c r="U13" s="145">
        <v>40171.063881447662</v>
      </c>
      <c r="V13" s="145">
        <v>45796.264062152055</v>
      </c>
      <c r="W13" s="145">
        <v>49480.103376448998</v>
      </c>
      <c r="X13" s="145">
        <v>64338.807852695056</v>
      </c>
      <c r="Y13" s="145">
        <v>85761.798702021799</v>
      </c>
      <c r="Z13" s="145">
        <v>99429.704966101519</v>
      </c>
      <c r="AA13" s="145">
        <v>99479.429312920198</v>
      </c>
      <c r="AB13" s="145">
        <v>95954.186935826205</v>
      </c>
      <c r="AC13" s="145">
        <v>122706.26532488578</v>
      </c>
      <c r="AD13" s="145">
        <v>166006.40839166485</v>
      </c>
      <c r="AE13" s="145">
        <v>173797.71176629758</v>
      </c>
      <c r="AF13" s="146" t="s">
        <v>171</v>
      </c>
    </row>
    <row r="14" spans="1:44">
      <c r="B14" s="144" t="s">
        <v>188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  <c r="H14" s="145">
        <v>0</v>
      </c>
      <c r="I14" s="145">
        <v>0</v>
      </c>
      <c r="J14" s="145">
        <v>0</v>
      </c>
      <c r="K14" s="145">
        <v>0</v>
      </c>
      <c r="L14" s="145">
        <v>0</v>
      </c>
      <c r="M14" s="145">
        <v>0</v>
      </c>
      <c r="N14" s="145">
        <v>0</v>
      </c>
      <c r="O14" s="145">
        <v>0</v>
      </c>
      <c r="P14" s="145">
        <v>0</v>
      </c>
      <c r="Q14" s="145">
        <v>0</v>
      </c>
      <c r="R14" s="145">
        <v>15987.431855619998</v>
      </c>
      <c r="S14" s="145">
        <v>27412.799245770002</v>
      </c>
      <c r="T14" s="145">
        <v>33647.142205699995</v>
      </c>
      <c r="U14" s="145">
        <v>25610.208252520002</v>
      </c>
      <c r="V14" s="145">
        <v>24266.162286620001</v>
      </c>
      <c r="W14" s="145">
        <v>25235.208349960008</v>
      </c>
      <c r="X14" s="145">
        <v>24310.883218320003</v>
      </c>
      <c r="Y14" s="145">
        <v>24179.501426799998</v>
      </c>
      <c r="Z14" s="145">
        <v>21887.020209830003</v>
      </c>
      <c r="AA14" s="145">
        <v>19705.335845650003</v>
      </c>
      <c r="AB14" s="145">
        <v>24161.593382249997</v>
      </c>
      <c r="AC14" s="145">
        <v>20617.907710259999</v>
      </c>
      <c r="AD14" s="145">
        <v>15079.648286999998</v>
      </c>
      <c r="AE14" s="145">
        <v>13377.43128968</v>
      </c>
      <c r="AF14" s="146" t="s">
        <v>172</v>
      </c>
    </row>
    <row r="15" spans="1:44" s="250" customFormat="1">
      <c r="B15" s="141" t="s">
        <v>184</v>
      </c>
      <c r="C15" s="142">
        <v>19095.968121005033</v>
      </c>
      <c r="D15" s="142">
        <v>21030.644995796094</v>
      </c>
      <c r="E15" s="142">
        <v>16995.620381183904</v>
      </c>
      <c r="F15" s="142">
        <v>18357.583550819261</v>
      </c>
      <c r="G15" s="142">
        <v>24843.407367658801</v>
      </c>
      <c r="H15" s="142">
        <v>30550.027234980247</v>
      </c>
      <c r="I15" s="142">
        <v>39551.005216166945</v>
      </c>
      <c r="J15" s="142">
        <v>38855.836200009697</v>
      </c>
      <c r="K15" s="142">
        <v>44535.184272189043</v>
      </c>
      <c r="L15" s="142">
        <v>49496.411023923254</v>
      </c>
      <c r="M15" s="142">
        <v>55839.223642384939</v>
      </c>
      <c r="N15" s="142">
        <v>51890.929051375206</v>
      </c>
      <c r="O15" s="142">
        <v>67471.742433115287</v>
      </c>
      <c r="P15" s="142">
        <v>84068.479272698125</v>
      </c>
      <c r="Q15" s="142">
        <v>80468.793492482684</v>
      </c>
      <c r="R15" s="142">
        <v>74925.92876046407</v>
      </c>
      <c r="S15" s="142">
        <v>88135.987107003646</v>
      </c>
      <c r="T15" s="142">
        <v>81968.129376856392</v>
      </c>
      <c r="U15" s="142">
        <v>89190.774644726858</v>
      </c>
      <c r="V15" s="142">
        <v>94246.471141771995</v>
      </c>
      <c r="W15" s="142">
        <v>97193.115293313691</v>
      </c>
      <c r="X15" s="142">
        <v>104625.30676999864</v>
      </c>
      <c r="Y15" s="142">
        <v>109501.29028881073</v>
      </c>
      <c r="Z15" s="142">
        <v>119212.90966317138</v>
      </c>
      <c r="AA15" s="142">
        <v>115000.11102911565</v>
      </c>
      <c r="AB15" s="142">
        <v>107077.19754194716</v>
      </c>
      <c r="AC15" s="142">
        <v>124977.33936322661</v>
      </c>
      <c r="AD15" s="142">
        <v>130573.19665996442</v>
      </c>
      <c r="AE15" s="142">
        <v>139169.7206526224</v>
      </c>
      <c r="AF15" s="143" t="s">
        <v>173</v>
      </c>
    </row>
    <row r="16" spans="1:44">
      <c r="B16" s="144" t="s">
        <v>189</v>
      </c>
      <c r="C16" s="145">
        <v>5084.5613377358532</v>
      </c>
      <c r="D16" s="145">
        <v>5556.3812719902053</v>
      </c>
      <c r="E16" s="145">
        <v>4159.5850184133769</v>
      </c>
      <c r="F16" s="145">
        <v>6995.4191977346682</v>
      </c>
      <c r="G16" s="145">
        <v>8585.04584268709</v>
      </c>
      <c r="H16" s="145">
        <v>10137.693545756787</v>
      </c>
      <c r="I16" s="145">
        <v>9319.1718188878767</v>
      </c>
      <c r="J16" s="145">
        <v>9679.8609902645385</v>
      </c>
      <c r="K16" s="145">
        <v>13707.419899063098</v>
      </c>
      <c r="L16" s="145">
        <v>15131.926566922319</v>
      </c>
      <c r="M16" s="145">
        <v>14989.320426209537</v>
      </c>
      <c r="N16" s="145">
        <v>15718.147405868478</v>
      </c>
      <c r="O16" s="145">
        <v>19612.095605785806</v>
      </c>
      <c r="P16" s="145">
        <v>21265.514960447839</v>
      </c>
      <c r="Q16" s="145">
        <v>21925.77879805884</v>
      </c>
      <c r="R16" s="145">
        <v>18919.734961227608</v>
      </c>
      <c r="S16" s="145">
        <v>25776.391817402215</v>
      </c>
      <c r="T16" s="145">
        <v>30626.41490307025</v>
      </c>
      <c r="U16" s="145">
        <v>37249.715530626636</v>
      </c>
      <c r="V16" s="145">
        <v>35427.238505467816</v>
      </c>
      <c r="W16" s="145">
        <v>33018.477535071077</v>
      </c>
      <c r="X16" s="145">
        <v>33410.67320268257</v>
      </c>
      <c r="Y16" s="145">
        <v>36623.297069443179</v>
      </c>
      <c r="Z16" s="145">
        <v>41086.468587168267</v>
      </c>
      <c r="AA16" s="145">
        <v>39873.356688996231</v>
      </c>
      <c r="AB16" s="145">
        <v>35309.555730180487</v>
      </c>
      <c r="AC16" s="145">
        <v>38196.608256047402</v>
      </c>
      <c r="AD16" s="145">
        <v>39982.957887631514</v>
      </c>
      <c r="AE16" s="145">
        <v>42151.426009247538</v>
      </c>
      <c r="AF16" s="146" t="s">
        <v>174</v>
      </c>
    </row>
    <row r="17" spans="2:32">
      <c r="B17" s="144" t="s">
        <v>190</v>
      </c>
      <c r="C17" s="145">
        <v>0</v>
      </c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  <c r="L17" s="145">
        <v>0</v>
      </c>
      <c r="M17" s="145">
        <v>0</v>
      </c>
      <c r="N17" s="145">
        <v>0</v>
      </c>
      <c r="O17" s="145">
        <v>0</v>
      </c>
      <c r="P17" s="145">
        <v>0</v>
      </c>
      <c r="Q17" s="145">
        <v>0</v>
      </c>
      <c r="R17" s="145">
        <v>226.78085590000001</v>
      </c>
      <c r="S17" s="145">
        <v>368.93608400000005</v>
      </c>
      <c r="T17" s="145">
        <v>313.60258759999999</v>
      </c>
      <c r="U17" s="145">
        <v>269.46740666000005</v>
      </c>
      <c r="V17" s="145">
        <v>215.80972599999998</v>
      </c>
      <c r="W17" s="145">
        <v>937.02070910000009</v>
      </c>
      <c r="X17" s="145">
        <v>759.44748099999981</v>
      </c>
      <c r="Y17" s="145">
        <v>392.14039889999998</v>
      </c>
      <c r="Z17" s="145">
        <v>430.83137428000003</v>
      </c>
      <c r="AA17" s="145">
        <v>519.77584100000001</v>
      </c>
      <c r="AB17" s="145">
        <v>572.19011399999977</v>
      </c>
      <c r="AC17" s="145">
        <v>280.93228429999994</v>
      </c>
      <c r="AD17" s="145">
        <v>612.27453700000012</v>
      </c>
      <c r="AE17" s="145">
        <v>1759.8685710000002</v>
      </c>
      <c r="AF17" s="146" t="s">
        <v>175</v>
      </c>
    </row>
    <row r="18" spans="2:32">
      <c r="B18" s="144" t="s">
        <v>191</v>
      </c>
      <c r="C18" s="145">
        <v>14011.406783269182</v>
      </c>
      <c r="D18" s="145">
        <v>15474.263723805887</v>
      </c>
      <c r="E18" s="145">
        <v>12836.035362770526</v>
      </c>
      <c r="F18" s="145">
        <v>11362.164353084592</v>
      </c>
      <c r="G18" s="145">
        <v>16258.361524971713</v>
      </c>
      <c r="H18" s="145">
        <v>20412.333689223458</v>
      </c>
      <c r="I18" s="145">
        <v>30231.833397279068</v>
      </c>
      <c r="J18" s="145">
        <v>29175.975209745156</v>
      </c>
      <c r="K18" s="145">
        <v>30827.764373125945</v>
      </c>
      <c r="L18" s="145">
        <v>34364.484457000937</v>
      </c>
      <c r="M18" s="145">
        <v>40849.9032161754</v>
      </c>
      <c r="N18" s="145">
        <v>36172.78164550673</v>
      </c>
      <c r="O18" s="145">
        <v>47859.646827329481</v>
      </c>
      <c r="P18" s="145">
        <v>62802.964312250289</v>
      </c>
      <c r="Q18" s="145">
        <v>58543.014694423837</v>
      </c>
      <c r="R18" s="145">
        <v>55779.412943336465</v>
      </c>
      <c r="S18" s="145">
        <v>61990.659205601434</v>
      </c>
      <c r="T18" s="145">
        <v>51028.111886186147</v>
      </c>
      <c r="U18" s="145">
        <v>51671.591707440231</v>
      </c>
      <c r="V18" s="145">
        <v>58603.422910304173</v>
      </c>
      <c r="W18" s="145">
        <v>63237.617049142624</v>
      </c>
      <c r="X18" s="145">
        <v>70455.186086316069</v>
      </c>
      <c r="Y18" s="145">
        <v>72485.852820467553</v>
      </c>
      <c r="Z18" s="145">
        <v>77695.609701723108</v>
      </c>
      <c r="AA18" s="145">
        <v>74606.978499119417</v>
      </c>
      <c r="AB18" s="145">
        <v>71195.451697766679</v>
      </c>
      <c r="AC18" s="145">
        <v>86499.798822879209</v>
      </c>
      <c r="AD18" s="145">
        <v>89977.964235332911</v>
      </c>
      <c r="AE18" s="145">
        <v>95258.426072374859</v>
      </c>
      <c r="AF18" s="146" t="s">
        <v>176</v>
      </c>
    </row>
    <row r="19" spans="2:32" s="250" customFormat="1">
      <c r="B19" s="141" t="s">
        <v>192</v>
      </c>
      <c r="C19" s="142">
        <v>-3452.685671301349</v>
      </c>
      <c r="D19" s="142">
        <v>-2639.6899999999996</v>
      </c>
      <c r="E19" s="142">
        <v>-802.73</v>
      </c>
      <c r="F19" s="142">
        <v>-916.51700000000017</v>
      </c>
      <c r="G19" s="142">
        <v>3814.4960000000001</v>
      </c>
      <c r="H19" s="142">
        <v>3700.4069999999997</v>
      </c>
      <c r="I19" s="142">
        <v>4562.2</v>
      </c>
      <c r="J19" s="142">
        <v>1869.7430000000002</v>
      </c>
      <c r="K19" s="142">
        <v>3225.2870000000003</v>
      </c>
      <c r="L19" s="142">
        <v>556.89363467492308</v>
      </c>
      <c r="M19" s="142">
        <v>2631.5550000000003</v>
      </c>
      <c r="N19" s="142">
        <v>2312.9470000000001</v>
      </c>
      <c r="O19" s="142">
        <v>3997.1400000000003</v>
      </c>
      <c r="P19" s="142">
        <v>2272.1709999999998</v>
      </c>
      <c r="Q19" s="142">
        <v>3384.6770000000001</v>
      </c>
      <c r="R19" s="142">
        <v>8030.0070000000005</v>
      </c>
      <c r="S19" s="142">
        <v>9238.4220000000023</v>
      </c>
      <c r="T19" s="142">
        <v>8682.23</v>
      </c>
      <c r="U19" s="142">
        <v>8799.5241000000005</v>
      </c>
      <c r="V19" s="142">
        <v>8814.9370638479268</v>
      </c>
      <c r="W19" s="142">
        <v>7075.0082446543793</v>
      </c>
      <c r="X19" s="142">
        <v>4806.4731141450575</v>
      </c>
      <c r="Y19" s="142">
        <v>2866.2299125438763</v>
      </c>
      <c r="Z19" s="142">
        <v>3654.2223981925968</v>
      </c>
      <c r="AA19" s="142">
        <v>-1708.654715871018</v>
      </c>
      <c r="AB19" s="142">
        <v>-5643.620509299938</v>
      </c>
      <c r="AC19" s="142">
        <v>1050.1168126923244</v>
      </c>
      <c r="AD19" s="142">
        <v>-3418.1450574392102</v>
      </c>
      <c r="AE19" s="142">
        <v>-5061.1843498401267</v>
      </c>
      <c r="AF19" s="143" t="s">
        <v>177</v>
      </c>
    </row>
    <row r="20" spans="2:32">
      <c r="B20" s="144" t="s">
        <v>193</v>
      </c>
      <c r="C20" s="145">
        <v>-4793.387549150867</v>
      </c>
      <c r="D20" s="145">
        <v>-3664.7</v>
      </c>
      <c r="E20" s="145">
        <v>-2106.5</v>
      </c>
      <c r="F20" s="145">
        <v>-3079.3</v>
      </c>
      <c r="G20" s="145">
        <v>784.3</v>
      </c>
      <c r="H20" s="145">
        <v>1131.1000000000001</v>
      </c>
      <c r="I20" s="145">
        <v>1404.2</v>
      </c>
      <c r="J20" s="145">
        <v>-728.85</v>
      </c>
      <c r="K20" s="145">
        <v>496.13</v>
      </c>
      <c r="L20" s="145">
        <v>-2225.1719999999996</v>
      </c>
      <c r="M20" s="145">
        <v>-535.20000000000005</v>
      </c>
      <c r="N20" s="145">
        <v>-641.8309999999999</v>
      </c>
      <c r="O20" s="145">
        <v>-917.5</v>
      </c>
      <c r="P20" s="145">
        <v>-1589.2</v>
      </c>
      <c r="Q20" s="145">
        <v>-2679.5079999999998</v>
      </c>
      <c r="R20" s="145">
        <v>-147.33299999999994</v>
      </c>
      <c r="S20" s="145">
        <v>-703.65800000000002</v>
      </c>
      <c r="T20" s="145">
        <v>748.36999999999989</v>
      </c>
      <c r="U20" s="145">
        <v>1120.1600000000001</v>
      </c>
      <c r="V20" s="145">
        <v>1591.9120000000005</v>
      </c>
      <c r="W20" s="145">
        <v>1111.1428000000026</v>
      </c>
      <c r="X20" s="145">
        <v>509.51440414505646</v>
      </c>
      <c r="Y20" s="145">
        <v>-2339.6632214561232</v>
      </c>
      <c r="Z20" s="145">
        <v>-1726.6426618074022</v>
      </c>
      <c r="AA20" s="145">
        <v>-6966.8197158710182</v>
      </c>
      <c r="AB20" s="145">
        <v>-10290.035509299938</v>
      </c>
      <c r="AC20" s="145">
        <v>-3803.5049945996475</v>
      </c>
      <c r="AD20" s="145">
        <v>-7849.9683566946833</v>
      </c>
      <c r="AE20" s="145">
        <v>-8890.3956871393966</v>
      </c>
      <c r="AF20" s="146" t="s">
        <v>178</v>
      </c>
    </row>
    <row r="21" spans="2:32">
      <c r="B21" s="144" t="s">
        <v>201</v>
      </c>
      <c r="C21" s="145">
        <v>1334.14885260291</v>
      </c>
      <c r="D21" s="145">
        <v>1020</v>
      </c>
      <c r="E21" s="145">
        <v>1193</v>
      </c>
      <c r="F21" s="145">
        <v>2093</v>
      </c>
      <c r="G21" s="145">
        <v>2933</v>
      </c>
      <c r="H21" s="145">
        <v>2441.1</v>
      </c>
      <c r="I21" s="145">
        <v>3077</v>
      </c>
      <c r="J21" s="145">
        <v>2534</v>
      </c>
      <c r="K21" s="145">
        <v>2648</v>
      </c>
      <c r="L21" s="145">
        <v>2680</v>
      </c>
      <c r="M21" s="145">
        <v>2996.7550000000001</v>
      </c>
      <c r="N21" s="145">
        <v>2766.23</v>
      </c>
      <c r="O21" s="145">
        <v>4731.6400000000003</v>
      </c>
      <c r="P21" s="145">
        <v>3726.57</v>
      </c>
      <c r="Q21" s="145">
        <v>5946.4949999999999</v>
      </c>
      <c r="R21" s="145">
        <v>8151.34</v>
      </c>
      <c r="S21" s="145">
        <v>9747.0400000000009</v>
      </c>
      <c r="T21" s="145">
        <v>7933.86</v>
      </c>
      <c r="U21" s="145">
        <v>7595.5410999999995</v>
      </c>
      <c r="V21" s="145">
        <v>6862.1325688479264</v>
      </c>
      <c r="W21" s="145">
        <v>5675.0404446543771</v>
      </c>
      <c r="X21" s="145">
        <v>4286.3497100000004</v>
      </c>
      <c r="Y21" s="145">
        <v>5192.0121339999996</v>
      </c>
      <c r="Z21" s="145">
        <v>5256.5630599999986</v>
      </c>
      <c r="AA21" s="145">
        <v>5240.76</v>
      </c>
      <c r="AB21" s="145">
        <v>4640.51</v>
      </c>
      <c r="AC21" s="145">
        <v>4757.6218072919719</v>
      </c>
      <c r="AD21" s="145">
        <v>4305.8232992554731</v>
      </c>
      <c r="AE21" s="145">
        <v>3522.2113372992699</v>
      </c>
      <c r="AF21" s="146" t="s">
        <v>179</v>
      </c>
    </row>
    <row r="22" spans="2:32">
      <c r="B22" s="144" t="s">
        <v>194</v>
      </c>
      <c r="C22" s="145">
        <v>6.55302524660841</v>
      </c>
      <c r="D22" s="145">
        <v>5.01</v>
      </c>
      <c r="E22" s="145">
        <v>110.77</v>
      </c>
      <c r="F22" s="145">
        <v>69.783000000000001</v>
      </c>
      <c r="G22" s="145">
        <v>97.195999999999998</v>
      </c>
      <c r="H22" s="145">
        <v>128.20699999999999</v>
      </c>
      <c r="I22" s="145">
        <v>81</v>
      </c>
      <c r="J22" s="145">
        <v>64.592999999999989</v>
      </c>
      <c r="K22" s="145">
        <v>81.157000000000011</v>
      </c>
      <c r="L22" s="145">
        <v>102.06563467492261</v>
      </c>
      <c r="M22" s="145">
        <v>170</v>
      </c>
      <c r="N22" s="145">
        <v>188.548</v>
      </c>
      <c r="O22" s="145">
        <v>183</v>
      </c>
      <c r="P22" s="145">
        <v>134.80099999999999</v>
      </c>
      <c r="Q22" s="145">
        <v>117.69</v>
      </c>
      <c r="R22" s="145">
        <v>26</v>
      </c>
      <c r="S22" s="145">
        <v>195.04</v>
      </c>
      <c r="T22" s="145">
        <v>0</v>
      </c>
      <c r="U22" s="145">
        <v>83.822999999999993</v>
      </c>
      <c r="V22" s="145">
        <v>360.892495</v>
      </c>
      <c r="W22" s="145">
        <v>288.82499999999999</v>
      </c>
      <c r="X22" s="145">
        <v>10.609</v>
      </c>
      <c r="Y22" s="145">
        <v>13.881000000000002</v>
      </c>
      <c r="Z22" s="145">
        <v>124.30200000000001</v>
      </c>
      <c r="AA22" s="145">
        <v>17.405000000000001</v>
      </c>
      <c r="AB22" s="145">
        <v>5.9050000000000002</v>
      </c>
      <c r="AC22" s="145">
        <v>96</v>
      </c>
      <c r="AD22" s="145">
        <v>126</v>
      </c>
      <c r="AE22" s="145">
        <v>307</v>
      </c>
      <c r="AF22" s="146" t="s">
        <v>198</v>
      </c>
    </row>
    <row r="23" spans="2:32" s="250" customFormat="1">
      <c r="B23" s="141" t="s">
        <v>195</v>
      </c>
      <c r="C23" s="142">
        <v>323.42018099011187</v>
      </c>
      <c r="D23" s="142">
        <v>302</v>
      </c>
      <c r="E23" s="142">
        <v>249</v>
      </c>
      <c r="F23" s="142">
        <v>215.7</v>
      </c>
      <c r="G23" s="142">
        <v>255.1</v>
      </c>
      <c r="H23" s="142">
        <v>261</v>
      </c>
      <c r="I23" s="142">
        <v>254</v>
      </c>
      <c r="J23" s="142">
        <v>244</v>
      </c>
      <c r="K23" s="142">
        <v>254</v>
      </c>
      <c r="L23" s="142">
        <v>264.40983606557376</v>
      </c>
      <c r="M23" s="142">
        <v>85.308443347559859</v>
      </c>
      <c r="N23" s="142">
        <v>658.39587298681431</v>
      </c>
      <c r="O23" s="142">
        <v>194.95094834796183</v>
      </c>
      <c r="P23" s="142">
        <v>1114.8794772689314</v>
      </c>
      <c r="Q23" s="142">
        <v>2411.8926483710716</v>
      </c>
      <c r="R23" s="142">
        <v>2210.3316733288052</v>
      </c>
      <c r="S23" s="142">
        <v>4255.6966265407764</v>
      </c>
      <c r="T23" s="142">
        <v>11322.213163147169</v>
      </c>
      <c r="U23" s="142">
        <v>10671.400250021454</v>
      </c>
      <c r="V23" s="142">
        <v>10603.209746573229</v>
      </c>
      <c r="W23" s="142">
        <v>4851.1482764590546</v>
      </c>
      <c r="X23" s="142">
        <v>3900.3466670874395</v>
      </c>
      <c r="Y23" s="142">
        <v>11517.743928839294</v>
      </c>
      <c r="Z23" s="142">
        <v>15803.403190068409</v>
      </c>
      <c r="AA23" s="142">
        <v>18443.002076121269</v>
      </c>
      <c r="AB23" s="142">
        <v>18828.260950583641</v>
      </c>
      <c r="AC23" s="142">
        <v>20643.98807496448</v>
      </c>
      <c r="AD23" s="142">
        <v>20603.758987664296</v>
      </c>
      <c r="AE23" s="142">
        <v>16811.596191223129</v>
      </c>
      <c r="AF23" s="143" t="s">
        <v>199</v>
      </c>
    </row>
    <row r="24" spans="2:32">
      <c r="B24" s="144" t="s">
        <v>196</v>
      </c>
      <c r="C24" s="145">
        <v>323.42018099011187</v>
      </c>
      <c r="D24" s="145">
        <v>302</v>
      </c>
      <c r="E24" s="145">
        <v>249</v>
      </c>
      <c r="F24" s="145">
        <v>215.7</v>
      </c>
      <c r="G24" s="145">
        <v>255.1</v>
      </c>
      <c r="H24" s="145">
        <v>261</v>
      </c>
      <c r="I24" s="145">
        <v>254</v>
      </c>
      <c r="J24" s="145">
        <v>244</v>
      </c>
      <c r="K24" s="145">
        <v>254</v>
      </c>
      <c r="L24" s="145">
        <v>264.40983606557376</v>
      </c>
      <c r="M24" s="145">
        <v>85.308443347559859</v>
      </c>
      <c r="N24" s="145">
        <v>658.39587298681431</v>
      </c>
      <c r="O24" s="145">
        <v>194.95094834796183</v>
      </c>
      <c r="P24" s="145">
        <v>1114.8794772689314</v>
      </c>
      <c r="Q24" s="145">
        <v>1948.9858906352119</v>
      </c>
      <c r="R24" s="145">
        <v>2131.2342832487861</v>
      </c>
      <c r="S24" s="145">
        <v>2198.8222414726124</v>
      </c>
      <c r="T24" s="145">
        <v>7502.2853443085351</v>
      </c>
      <c r="U24" s="145">
        <v>9480.5198567548941</v>
      </c>
      <c r="V24" s="145">
        <v>8016.4070497971043</v>
      </c>
      <c r="W24" s="145">
        <v>2120.7510164123273</v>
      </c>
      <c r="X24" s="145">
        <v>83.470842165587058</v>
      </c>
      <c r="Y24" s="145">
        <v>43.221394954308948</v>
      </c>
      <c r="Z24" s="145">
        <v>16.806618</v>
      </c>
      <c r="AA24" s="145">
        <v>48.172840000000001</v>
      </c>
      <c r="AB24" s="145">
        <v>48.762264000000002</v>
      </c>
      <c r="AC24" s="145">
        <v>73.696111000000002</v>
      </c>
      <c r="AD24" s="145">
        <v>71.085224499999995</v>
      </c>
      <c r="AE24" s="145">
        <v>131.3463155</v>
      </c>
      <c r="AF24" s="146" t="s">
        <v>180</v>
      </c>
    </row>
    <row r="25" spans="2:32" ht="13.5" thickBot="1">
      <c r="B25" s="147" t="s">
        <v>197</v>
      </c>
      <c r="C25" s="148">
        <v>0</v>
      </c>
      <c r="D25" s="148">
        <v>0</v>
      </c>
      <c r="E25" s="148">
        <v>0</v>
      </c>
      <c r="F25" s="148">
        <v>0</v>
      </c>
      <c r="G25" s="148">
        <v>0</v>
      </c>
      <c r="H25" s="148">
        <v>0</v>
      </c>
      <c r="I25" s="148">
        <v>0</v>
      </c>
      <c r="J25" s="148">
        <v>0</v>
      </c>
      <c r="K25" s="148">
        <v>0</v>
      </c>
      <c r="L25" s="148">
        <v>0</v>
      </c>
      <c r="M25" s="148">
        <v>0</v>
      </c>
      <c r="N25" s="148">
        <v>0</v>
      </c>
      <c r="O25" s="148">
        <v>0</v>
      </c>
      <c r="P25" s="148">
        <v>0</v>
      </c>
      <c r="Q25" s="148">
        <v>462.90675773585951</v>
      </c>
      <c r="R25" s="148">
        <v>79.09739008001911</v>
      </c>
      <c r="S25" s="148">
        <v>2056.874385068164</v>
      </c>
      <c r="T25" s="148">
        <v>3819.9278188386347</v>
      </c>
      <c r="U25" s="148">
        <v>1190.8803932665592</v>
      </c>
      <c r="V25" s="148">
        <v>2586.8026967761252</v>
      </c>
      <c r="W25" s="148">
        <v>2730.3972600467268</v>
      </c>
      <c r="X25" s="148">
        <v>3816.8758249218527</v>
      </c>
      <c r="Y25" s="148">
        <v>11474.522533884985</v>
      </c>
      <c r="Z25" s="148">
        <v>15786.596572068409</v>
      </c>
      <c r="AA25" s="148">
        <v>18394.82923612127</v>
      </c>
      <c r="AB25" s="148">
        <v>18779.49868658364</v>
      </c>
      <c r="AC25" s="148">
        <v>20570.291963964479</v>
      </c>
      <c r="AD25" s="148">
        <v>20532.673763164297</v>
      </c>
      <c r="AE25" s="148">
        <v>16680.24987572313</v>
      </c>
      <c r="AF25" s="149" t="s">
        <v>181</v>
      </c>
    </row>
    <row r="28" spans="2:32" customFormat="1"/>
    <row r="29" spans="2:32" customFormat="1">
      <c r="B29" s="42" t="s">
        <v>205</v>
      </c>
    </row>
    <row r="30" spans="2:32" customFormat="1"/>
    <row r="31" spans="2:32" customFormat="1"/>
    <row r="32" spans="2: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Q45"/>
  <sheetViews>
    <sheetView zoomScaleNormal="100" workbookViewId="0">
      <pane xSplit="2" ySplit="3" topLeftCell="O5" activePane="bottomRight" state="frozen"/>
      <selection activeCell="B38" sqref="B38"/>
      <selection pane="topRight" activeCell="B38" sqref="B38"/>
      <selection pane="bottomLeft" activeCell="B38" sqref="B38"/>
      <selection pane="bottomRight" activeCell="B28" sqref="B28"/>
    </sheetView>
  </sheetViews>
  <sheetFormatPr defaultColWidth="9.140625" defaultRowHeight="12.75"/>
  <cols>
    <col min="1" max="1" width="3.5703125" style="49" customWidth="1"/>
    <col min="2" max="2" width="51.28515625" style="49" customWidth="1"/>
    <col min="3" max="3" width="20" style="49" customWidth="1"/>
    <col min="4" max="14" width="14" style="49" customWidth="1"/>
    <col min="15" max="15" width="13.7109375" style="49" customWidth="1"/>
    <col min="16" max="30" width="12.42578125" style="49" customWidth="1"/>
    <col min="31" max="31" width="60.140625" style="49" customWidth="1"/>
    <col min="32" max="32" width="5.85546875" customWidth="1"/>
    <col min="33" max="33" width="12.42578125" customWidth="1"/>
    <col min="34" max="36" width="12.42578125" style="49" customWidth="1"/>
    <col min="37" max="42" width="9.140625" style="49"/>
    <col min="43" max="43" width="38.7109375" style="49" bestFit="1" customWidth="1"/>
    <col min="44" max="44" width="6.42578125" style="49" customWidth="1"/>
    <col min="45" max="16384" width="9.140625" style="49"/>
  </cols>
  <sheetData>
    <row r="1" spans="1:43">
      <c r="A1" s="47" t="s">
        <v>103</v>
      </c>
    </row>
    <row r="2" spans="1:43">
      <c r="A2" s="47" t="s">
        <v>104</v>
      </c>
    </row>
    <row r="3" spans="1:43">
      <c r="A3" s="50" t="s">
        <v>219</v>
      </c>
    </row>
    <row r="4" spans="1:43">
      <c r="B4" s="42"/>
      <c r="C4" s="42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 s="25"/>
      <c r="AA4" s="25"/>
      <c r="AB4" s="25"/>
      <c r="AC4" s="25"/>
      <c r="AD4" s="25"/>
      <c r="AE4" s="50"/>
      <c r="AH4" s="50"/>
      <c r="AI4" s="50"/>
      <c r="AJ4" s="50"/>
    </row>
    <row r="5" spans="1:43" ht="13.5" thickBot="1">
      <c r="B5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25"/>
      <c r="AA5" s="25"/>
      <c r="AB5" s="25"/>
      <c r="AC5" s="25"/>
      <c r="AD5" s="25"/>
      <c r="AE5" s="122"/>
    </row>
    <row r="6" spans="1:43" ht="13.5" thickBot="1">
      <c r="B6" s="150" t="s">
        <v>3</v>
      </c>
      <c r="C6" s="187">
        <v>1996</v>
      </c>
      <c r="D6" s="252">
        <v>1997</v>
      </c>
      <c r="E6" s="252">
        <v>1998</v>
      </c>
      <c r="F6" s="252">
        <v>1999</v>
      </c>
      <c r="G6" s="252">
        <v>2000</v>
      </c>
      <c r="H6" s="252">
        <v>2001</v>
      </c>
      <c r="I6" s="252">
        <v>2002</v>
      </c>
      <c r="J6" s="252">
        <v>2003</v>
      </c>
      <c r="K6" s="252">
        <v>2004</v>
      </c>
      <c r="L6" s="252">
        <v>2005</v>
      </c>
      <c r="M6" s="252">
        <v>2006</v>
      </c>
      <c r="N6" s="252">
        <v>2007</v>
      </c>
      <c r="O6" s="252">
        <v>2008</v>
      </c>
      <c r="P6" s="252">
        <v>2009</v>
      </c>
      <c r="Q6" s="252">
        <v>2010</v>
      </c>
      <c r="R6" s="252">
        <v>2011</v>
      </c>
      <c r="S6" s="252">
        <v>2012</v>
      </c>
      <c r="T6" s="253">
        <v>2013</v>
      </c>
      <c r="U6" s="253">
        <v>2014</v>
      </c>
      <c r="V6" s="253">
        <v>2015</v>
      </c>
      <c r="W6" s="253">
        <v>2016</v>
      </c>
      <c r="X6" s="254">
        <v>2017</v>
      </c>
      <c r="Y6" s="253">
        <v>2018</v>
      </c>
      <c r="Z6" s="252">
        <v>2019</v>
      </c>
      <c r="AA6" s="252">
        <v>2020</v>
      </c>
      <c r="AB6" s="252">
        <v>2021</v>
      </c>
      <c r="AC6" s="252">
        <v>2022</v>
      </c>
      <c r="AD6" s="252">
        <v>2023</v>
      </c>
      <c r="AE6" s="255" t="s">
        <v>5</v>
      </c>
    </row>
    <row r="7" spans="1:43">
      <c r="B7" s="141" t="s">
        <v>185</v>
      </c>
      <c r="C7" s="251">
        <v>72506.107276083218</v>
      </c>
      <c r="D7" s="251">
        <v>61233.623489201163</v>
      </c>
      <c r="E7" s="251">
        <v>82498.654994422817</v>
      </c>
      <c r="F7" s="251">
        <v>120488.24879711874</v>
      </c>
      <c r="G7" s="251">
        <v>157221.58873993577</v>
      </c>
      <c r="H7" s="251">
        <v>205098.44054490083</v>
      </c>
      <c r="I7" s="251">
        <v>226331.76926426456</v>
      </c>
      <c r="J7" s="251">
        <v>247597.97599301097</v>
      </c>
      <c r="K7" s="251">
        <v>284492.01583489362</v>
      </c>
      <c r="L7" s="251">
        <v>309965.84823615284</v>
      </c>
      <c r="M7" s="251">
        <v>335438.1686000037</v>
      </c>
      <c r="N7" s="251">
        <v>358056.47227778268</v>
      </c>
      <c r="O7" s="251">
        <v>380323.09726921818</v>
      </c>
      <c r="P7" s="251">
        <v>393730.71833145461</v>
      </c>
      <c r="Q7" s="251">
        <v>367940.19664213952</v>
      </c>
      <c r="R7" s="251">
        <v>404927.16603621322</v>
      </c>
      <c r="S7" s="251">
        <v>378305.86707779049</v>
      </c>
      <c r="T7" s="251">
        <v>372723.84298039664</v>
      </c>
      <c r="U7" s="251">
        <v>372049.40643573797</v>
      </c>
      <c r="V7" s="251">
        <v>380466.81828922092</v>
      </c>
      <c r="W7" s="251">
        <v>391444.13378291193</v>
      </c>
      <c r="X7" s="251">
        <v>410338.46032903006</v>
      </c>
      <c r="Y7" s="251">
        <v>424629.620062829</v>
      </c>
      <c r="Z7" s="142">
        <v>420975.49237805436</v>
      </c>
      <c r="AA7" s="142">
        <v>417531.53484079888</v>
      </c>
      <c r="AB7" s="142">
        <v>498876.09678443591</v>
      </c>
      <c r="AC7" s="142">
        <v>516184.92967208405</v>
      </c>
      <c r="AD7" s="142">
        <v>558342.34898107965</v>
      </c>
      <c r="AE7" s="155" t="s">
        <v>166</v>
      </c>
    </row>
    <row r="8" spans="1:43">
      <c r="B8" s="141" t="s">
        <v>186</v>
      </c>
      <c r="C8" s="142">
        <v>72506.107276083218</v>
      </c>
      <c r="D8" s="142">
        <v>61233.623489201163</v>
      </c>
      <c r="E8" s="142">
        <v>82498.654994422817</v>
      </c>
      <c r="F8" s="142">
        <v>120488.24879711874</v>
      </c>
      <c r="G8" s="142">
        <v>157221.58873993577</v>
      </c>
      <c r="H8" s="142">
        <v>205098.44054490083</v>
      </c>
      <c r="I8" s="142">
        <v>226331.76926426456</v>
      </c>
      <c r="J8" s="142">
        <v>247597.97599301097</v>
      </c>
      <c r="K8" s="142">
        <v>284492.01583489362</v>
      </c>
      <c r="L8" s="142">
        <v>309965.84823615284</v>
      </c>
      <c r="M8" s="142">
        <v>335438.1686000037</v>
      </c>
      <c r="N8" s="142">
        <v>358056.47227778268</v>
      </c>
      <c r="O8" s="142">
        <v>380323.09726921818</v>
      </c>
      <c r="P8" s="142">
        <v>393730.71833145461</v>
      </c>
      <c r="Q8" s="142">
        <v>367940.19664213952</v>
      </c>
      <c r="R8" s="142">
        <v>404927.16603621322</v>
      </c>
      <c r="S8" s="142">
        <v>378305.86707779049</v>
      </c>
      <c r="T8" s="142">
        <v>372723.84298039664</v>
      </c>
      <c r="U8" s="142">
        <v>372049.40643573797</v>
      </c>
      <c r="V8" s="142">
        <v>380466.81828922092</v>
      </c>
      <c r="W8" s="142">
        <v>391444.13378291193</v>
      </c>
      <c r="X8" s="142">
        <v>410338.46032903006</v>
      </c>
      <c r="Y8" s="142">
        <v>424629.620062829</v>
      </c>
      <c r="Z8" s="142">
        <v>420975.49237805436</v>
      </c>
      <c r="AA8" s="142">
        <v>417531.53484079888</v>
      </c>
      <c r="AB8" s="142">
        <v>498876.09678443591</v>
      </c>
      <c r="AC8" s="142">
        <v>516184.92967208405</v>
      </c>
      <c r="AD8" s="142">
        <v>558342.34898107965</v>
      </c>
      <c r="AE8" s="155" t="s">
        <v>167</v>
      </c>
    </row>
    <row r="9" spans="1:43">
      <c r="B9" s="141" t="s">
        <v>182</v>
      </c>
      <c r="C9" s="142">
        <v>21079.707950301461</v>
      </c>
      <c r="D9" s="142">
        <v>18430.228668371165</v>
      </c>
      <c r="E9" s="142">
        <v>24927.958781243302</v>
      </c>
      <c r="F9" s="142">
        <v>35583.461084990595</v>
      </c>
      <c r="G9" s="142">
        <v>47322.344057447059</v>
      </c>
      <c r="H9" s="142">
        <v>66281.030932452239</v>
      </c>
      <c r="I9" s="142">
        <v>77012.26555310277</v>
      </c>
      <c r="J9" s="142">
        <v>90304.945164820587</v>
      </c>
      <c r="K9" s="142">
        <v>111663.95364289037</v>
      </c>
      <c r="L9" s="142">
        <v>139028.37406238649</v>
      </c>
      <c r="M9" s="142">
        <v>201070.41692474109</v>
      </c>
      <c r="N9" s="142">
        <v>185748.42347211391</v>
      </c>
      <c r="O9" s="142">
        <v>189423.56373944611</v>
      </c>
      <c r="P9" s="142">
        <v>177576.98001776778</v>
      </c>
      <c r="Q9" s="142">
        <v>171453.46932837</v>
      </c>
      <c r="R9" s="142">
        <v>198169.97355860446</v>
      </c>
      <c r="S9" s="142">
        <v>180027.74679135054</v>
      </c>
      <c r="T9" s="142">
        <v>159182.97620710341</v>
      </c>
      <c r="U9" s="142">
        <v>148744.09959894832</v>
      </c>
      <c r="V9" s="142">
        <v>152836.26215051263</v>
      </c>
      <c r="W9" s="142">
        <v>138288.55377454025</v>
      </c>
      <c r="X9" s="142">
        <v>148219.5395868895</v>
      </c>
      <c r="Y9" s="142">
        <v>129785.37635524696</v>
      </c>
      <c r="Z9" s="142">
        <v>122033.19934369621</v>
      </c>
      <c r="AA9" s="142">
        <v>131192.62922959105</v>
      </c>
      <c r="AB9" s="142">
        <v>158103.91459933441</v>
      </c>
      <c r="AC9" s="142">
        <v>158440.22007432545</v>
      </c>
      <c r="AD9" s="142">
        <v>166538.54613520927</v>
      </c>
      <c r="AE9" s="155" t="s">
        <v>168</v>
      </c>
      <c r="AM9"/>
      <c r="AN9"/>
      <c r="AO9"/>
      <c r="AP9"/>
      <c r="AQ9"/>
    </row>
    <row r="10" spans="1:43">
      <c r="B10" s="141" t="s">
        <v>183</v>
      </c>
      <c r="C10" s="142">
        <v>31790.308070559695</v>
      </c>
      <c r="D10" s="142">
        <v>28003.003800826209</v>
      </c>
      <c r="E10" s="142">
        <v>37875.695253632934</v>
      </c>
      <c r="F10" s="142">
        <v>52869.5286766559</v>
      </c>
      <c r="G10" s="142">
        <v>73536.307320163178</v>
      </c>
      <c r="H10" s="142">
        <v>94197.083940362674</v>
      </c>
      <c r="I10" s="142">
        <v>108761.82995520599</v>
      </c>
      <c r="J10" s="142">
        <v>109812.28796995243</v>
      </c>
      <c r="K10" s="142">
        <v>121218.30100157476</v>
      </c>
      <c r="L10" s="142">
        <v>115951.07916645787</v>
      </c>
      <c r="M10" s="142">
        <v>79813.438972818258</v>
      </c>
      <c r="N10" s="142">
        <v>96265.902373132893</v>
      </c>
      <c r="O10" s="142">
        <v>107430.0653251058</v>
      </c>
      <c r="P10" s="142">
        <v>130546.26917139563</v>
      </c>
      <c r="Q10" s="142">
        <v>116928.26135084877</v>
      </c>
      <c r="R10" s="142">
        <v>110572.31783277498</v>
      </c>
      <c r="S10" s="142">
        <v>95432.156423228706</v>
      </c>
      <c r="T10" s="142">
        <v>105570.33569390778</v>
      </c>
      <c r="U10" s="142">
        <v>111004.51604125397</v>
      </c>
      <c r="V10" s="142">
        <v>116761.95296871543</v>
      </c>
      <c r="W10" s="142">
        <v>133636.6467106537</v>
      </c>
      <c r="X10" s="142">
        <v>140644.25901866573</v>
      </c>
      <c r="Y10" s="142">
        <v>160262.65000268986</v>
      </c>
      <c r="Z10" s="142">
        <v>166878.77521643162</v>
      </c>
      <c r="AA10" s="142">
        <v>165201.83277030243</v>
      </c>
      <c r="AB10" s="142">
        <v>196583.2758546629</v>
      </c>
      <c r="AC10" s="142">
        <v>222136.64374720943</v>
      </c>
      <c r="AD10" s="142">
        <v>236593.26670604188</v>
      </c>
      <c r="AE10" s="155" t="s">
        <v>169</v>
      </c>
      <c r="AM10"/>
      <c r="AN10"/>
      <c r="AO10"/>
      <c r="AP10"/>
      <c r="AQ10"/>
    </row>
    <row r="11" spans="1:43">
      <c r="B11" s="144" t="s">
        <v>200</v>
      </c>
      <c r="C11" s="145">
        <v>9395.5675547395931</v>
      </c>
      <c r="D11" s="145">
        <v>8129.0741182245647</v>
      </c>
      <c r="E11" s="145">
        <v>10995.046680920146</v>
      </c>
      <c r="F11" s="145">
        <v>16186.167443353395</v>
      </c>
      <c r="G11" s="145">
        <v>20201.354218530934</v>
      </c>
      <c r="H11" s="145">
        <v>31908.650327998563</v>
      </c>
      <c r="I11" s="145">
        <v>18935.29981041039</v>
      </c>
      <c r="J11" s="145">
        <v>27227.847754870807</v>
      </c>
      <c r="K11" s="145">
        <v>30543.170353692196</v>
      </c>
      <c r="L11" s="145">
        <v>24604.853704920763</v>
      </c>
      <c r="M11" s="145">
        <v>20420.707474765368</v>
      </c>
      <c r="N11" s="145">
        <v>40234.861312200868</v>
      </c>
      <c r="O11" s="145">
        <v>46160.881432241389</v>
      </c>
      <c r="P11" s="145">
        <v>49739.27164022161</v>
      </c>
      <c r="Q11" s="145">
        <v>43460.132091377636</v>
      </c>
      <c r="R11" s="145">
        <v>49639.309712834212</v>
      </c>
      <c r="S11" s="145">
        <v>43801.897117160115</v>
      </c>
      <c r="T11" s="145">
        <v>40454.853447116089</v>
      </c>
      <c r="U11" s="145">
        <v>40580.933511002033</v>
      </c>
      <c r="V11" s="145">
        <v>41516.879725883104</v>
      </c>
      <c r="W11" s="145">
        <v>43712.590760015322</v>
      </c>
      <c r="X11" s="145">
        <v>31423.533611174567</v>
      </c>
      <c r="Y11" s="145">
        <v>39677.277160830745</v>
      </c>
      <c r="Z11" s="145">
        <v>47940.005445185619</v>
      </c>
      <c r="AA11" s="145">
        <v>45333.458796856641</v>
      </c>
      <c r="AB11" s="145">
        <v>55867.631752411602</v>
      </c>
      <c r="AC11" s="145">
        <v>51895.094265080559</v>
      </c>
      <c r="AD11" s="145">
        <v>56523.775145416053</v>
      </c>
      <c r="AE11" s="156" t="s">
        <v>170</v>
      </c>
      <c r="AM11"/>
      <c r="AN11"/>
      <c r="AO11"/>
      <c r="AP11"/>
      <c r="AQ11"/>
    </row>
    <row r="12" spans="1:43">
      <c r="B12" s="144" t="s">
        <v>187</v>
      </c>
      <c r="C12" s="145">
        <v>22394.7405158201</v>
      </c>
      <c r="D12" s="145">
        <v>19873.929682601643</v>
      </c>
      <c r="E12" s="145">
        <v>26880.648572712787</v>
      </c>
      <c r="F12" s="145">
        <v>36683.361233302508</v>
      </c>
      <c r="G12" s="145">
        <v>53334.953101632251</v>
      </c>
      <c r="H12" s="145">
        <v>62288.433612364111</v>
      </c>
      <c r="I12" s="145">
        <v>89826.530144795601</v>
      </c>
      <c r="J12" s="145">
        <v>82584.440215081631</v>
      </c>
      <c r="K12" s="145">
        <v>90675.130647882557</v>
      </c>
      <c r="L12" s="145">
        <v>91346.225461537106</v>
      </c>
      <c r="M12" s="145">
        <v>59392.73149805289</v>
      </c>
      <c r="N12" s="145">
        <v>56031.041060932024</v>
      </c>
      <c r="O12" s="145">
        <v>61269.183892864399</v>
      </c>
      <c r="P12" s="145">
        <v>80806.997531174027</v>
      </c>
      <c r="Q12" s="145">
        <v>57780.770370646736</v>
      </c>
      <c r="R12" s="145">
        <v>33910.012371552875</v>
      </c>
      <c r="S12" s="145">
        <v>18200.139935200019</v>
      </c>
      <c r="T12" s="145">
        <v>39764.481776515131</v>
      </c>
      <c r="U12" s="145">
        <v>46032.333589239177</v>
      </c>
      <c r="V12" s="145">
        <v>49830.937147891658</v>
      </c>
      <c r="W12" s="145">
        <v>65263.696773724987</v>
      </c>
      <c r="X12" s="145">
        <v>85199.700708564269</v>
      </c>
      <c r="Y12" s="145">
        <v>98830.297533221717</v>
      </c>
      <c r="Z12" s="145">
        <v>99274.105413409532</v>
      </c>
      <c r="AA12" s="145">
        <v>95756.547003929561</v>
      </c>
      <c r="AB12" s="145">
        <v>120472.98648176348</v>
      </c>
      <c r="AC12" s="145">
        <v>156064.95998037697</v>
      </c>
      <c r="AD12" s="145">
        <v>167199.90208741528</v>
      </c>
      <c r="AE12" s="156" t="s">
        <v>171</v>
      </c>
    </row>
    <row r="13" spans="1:43">
      <c r="B13" s="144" t="s">
        <v>188</v>
      </c>
      <c r="C13" s="145">
        <v>0</v>
      </c>
      <c r="D13" s="145">
        <v>0</v>
      </c>
      <c r="E13" s="145">
        <v>0</v>
      </c>
      <c r="F13" s="145">
        <v>0</v>
      </c>
      <c r="G13" s="145">
        <v>0</v>
      </c>
      <c r="H13" s="145">
        <v>0</v>
      </c>
      <c r="I13" s="145">
        <v>0</v>
      </c>
      <c r="J13" s="145">
        <v>0</v>
      </c>
      <c r="K13" s="145">
        <v>0</v>
      </c>
      <c r="L13" s="145">
        <v>0</v>
      </c>
      <c r="M13" s="145">
        <v>0</v>
      </c>
      <c r="N13" s="145">
        <v>0</v>
      </c>
      <c r="O13" s="145">
        <v>0</v>
      </c>
      <c r="P13" s="145">
        <v>0</v>
      </c>
      <c r="Q13" s="145">
        <v>15687.358888824394</v>
      </c>
      <c r="R13" s="145">
        <v>27022.99574838789</v>
      </c>
      <c r="S13" s="145">
        <v>33430.119370868575</v>
      </c>
      <c r="T13" s="145">
        <v>25351.000470276547</v>
      </c>
      <c r="U13" s="145">
        <v>24391.248941012753</v>
      </c>
      <c r="V13" s="145">
        <v>25414.136094940666</v>
      </c>
      <c r="W13" s="145">
        <v>24660.359176913393</v>
      </c>
      <c r="X13" s="145">
        <v>24021.0246989269</v>
      </c>
      <c r="Y13" s="145">
        <v>21755.075308637392</v>
      </c>
      <c r="Z13" s="145">
        <v>19664.664357836482</v>
      </c>
      <c r="AA13" s="145">
        <v>24111.82696951622</v>
      </c>
      <c r="AB13" s="145">
        <v>20242.657620487822</v>
      </c>
      <c r="AC13" s="145">
        <v>14176.589501751901</v>
      </c>
      <c r="AD13" s="145">
        <v>12869.589473210532</v>
      </c>
      <c r="AE13" s="156" t="s">
        <v>172</v>
      </c>
    </row>
    <row r="14" spans="1:43">
      <c r="B14" s="141" t="s">
        <v>184</v>
      </c>
      <c r="C14" s="142">
        <v>23135.018502809726</v>
      </c>
      <c r="D14" s="142">
        <v>14927.691020003787</v>
      </c>
      <c r="E14" s="142">
        <v>19217.300959546585</v>
      </c>
      <c r="F14" s="142">
        <v>27934.959035472239</v>
      </c>
      <c r="G14" s="142">
        <v>32407.937362325534</v>
      </c>
      <c r="H14" s="142">
        <v>39856.825672085906</v>
      </c>
      <c r="I14" s="142">
        <v>38426.823755955797</v>
      </c>
      <c r="J14" s="142">
        <v>44117.992858237929</v>
      </c>
      <c r="K14" s="142">
        <v>51001.391190428527</v>
      </c>
      <c r="L14" s="142">
        <v>52150.961372633581</v>
      </c>
      <c r="M14" s="142">
        <v>51577.507065305923</v>
      </c>
      <c r="N14" s="142">
        <v>72021.419978546823</v>
      </c>
      <c r="O14" s="142">
        <v>80144.012678698753</v>
      </c>
      <c r="P14" s="142">
        <v>79509.365849840397</v>
      </c>
      <c r="Q14" s="142">
        <v>69241.987452454763</v>
      </c>
      <c r="R14" s="142">
        <v>83019.554679542765</v>
      </c>
      <c r="S14" s="142">
        <v>82720.487641506727</v>
      </c>
      <c r="T14" s="142">
        <v>85097.086386087962</v>
      </c>
      <c r="U14" s="142">
        <v>92538.115827259739</v>
      </c>
      <c r="V14" s="142">
        <v>98819.150923937676</v>
      </c>
      <c r="W14" s="142">
        <v>108760.00234358877</v>
      </c>
      <c r="X14" s="142">
        <v>108477.98303794292</v>
      </c>
      <c r="Y14" s="142">
        <v>117483.08448369621</v>
      </c>
      <c r="Z14" s="142">
        <v>115124.05532883893</v>
      </c>
      <c r="AA14" s="142">
        <v>107866.4292641934</v>
      </c>
      <c r="AB14" s="142">
        <v>123354.10471341605</v>
      </c>
      <c r="AC14" s="142">
        <v>120414.77929591417</v>
      </c>
      <c r="AD14" s="142">
        <v>143582.77619534568</v>
      </c>
      <c r="AE14" s="155" t="s">
        <v>173</v>
      </c>
    </row>
    <row r="15" spans="1:43">
      <c r="B15" s="144" t="s">
        <v>189</v>
      </c>
      <c r="C15" s="145">
        <v>6112.3652442354814</v>
      </c>
      <c r="D15" s="145">
        <v>4853.8479196519093</v>
      </c>
      <c r="E15" s="145">
        <v>8748.8597767046795</v>
      </c>
      <c r="F15" s="145">
        <v>10886.945120913737</v>
      </c>
      <c r="G15" s="145">
        <v>12822.51251736797</v>
      </c>
      <c r="H15" s="145">
        <v>11728.32129086756</v>
      </c>
      <c r="I15" s="145">
        <v>11104.05953642442</v>
      </c>
      <c r="J15" s="145">
        <v>13468.498263466117</v>
      </c>
      <c r="K15" s="145">
        <v>17931.771885955677</v>
      </c>
      <c r="L15" s="145">
        <v>14157.856813799657</v>
      </c>
      <c r="M15" s="145">
        <v>18051.848551301311</v>
      </c>
      <c r="N15" s="145">
        <v>20915.110910216063</v>
      </c>
      <c r="O15" s="145">
        <v>20311.965458959341</v>
      </c>
      <c r="P15" s="145">
        <v>21710.593784666038</v>
      </c>
      <c r="Q15" s="145">
        <v>17464.749828342716</v>
      </c>
      <c r="R15" s="145">
        <v>24076.192340348927</v>
      </c>
      <c r="S15" s="145">
        <v>30633.846102968313</v>
      </c>
      <c r="T15" s="145">
        <v>37698.042479702861</v>
      </c>
      <c r="U15" s="145">
        <v>35663.188266687554</v>
      </c>
      <c r="V15" s="145">
        <v>33018.343344067653</v>
      </c>
      <c r="W15" s="145">
        <v>35813.068614603944</v>
      </c>
      <c r="X15" s="145">
        <v>34643.943203233575</v>
      </c>
      <c r="Y15" s="145">
        <v>39290.765176736008</v>
      </c>
      <c r="Z15" s="145">
        <v>39991.396848487384</v>
      </c>
      <c r="AA15" s="145">
        <v>35791.050287973245</v>
      </c>
      <c r="AB15" s="145">
        <v>38458.701300592038</v>
      </c>
      <c r="AC15" s="145">
        <v>36439.589813977705</v>
      </c>
      <c r="AD15" s="145">
        <v>41951.303460468975</v>
      </c>
      <c r="AE15" s="156" t="s">
        <v>174</v>
      </c>
    </row>
    <row r="16" spans="1:43">
      <c r="B16" s="144" t="s">
        <v>190</v>
      </c>
      <c r="C16" s="145">
        <v>0</v>
      </c>
      <c r="D16" s="145">
        <v>0</v>
      </c>
      <c r="E16" s="145">
        <v>0</v>
      </c>
      <c r="F16" s="145">
        <v>0</v>
      </c>
      <c r="G16" s="145">
        <v>0</v>
      </c>
      <c r="H16" s="145">
        <v>0</v>
      </c>
      <c r="I16" s="145">
        <v>0</v>
      </c>
      <c r="J16" s="145">
        <v>0</v>
      </c>
      <c r="K16" s="145">
        <v>0</v>
      </c>
      <c r="L16" s="145">
        <v>0</v>
      </c>
      <c r="M16" s="145">
        <v>0</v>
      </c>
      <c r="N16" s="145">
        <v>0</v>
      </c>
      <c r="O16" s="145">
        <v>0</v>
      </c>
      <c r="P16" s="145">
        <v>0</v>
      </c>
      <c r="Q16" s="145">
        <v>209.57707750124783</v>
      </c>
      <c r="R16" s="145">
        <v>347.51876508410368</v>
      </c>
      <c r="S16" s="145">
        <v>316.48104170637379</v>
      </c>
      <c r="T16" s="145">
        <v>257.09936116287383</v>
      </c>
      <c r="U16" s="145">
        <v>211.89785866036303</v>
      </c>
      <c r="V16" s="145">
        <v>952.69701554445419</v>
      </c>
      <c r="W16" s="145">
        <v>789.46014461844754</v>
      </c>
      <c r="X16" s="145">
        <v>388.47578351059053</v>
      </c>
      <c r="Y16" s="145">
        <v>424.57984530177839</v>
      </c>
      <c r="Z16" s="145">
        <v>519.69950699222682</v>
      </c>
      <c r="AA16" s="145">
        <v>558.489823115131</v>
      </c>
      <c r="AB16" s="145">
        <v>263.42480378740584</v>
      </c>
      <c r="AC16" s="145">
        <v>552.6941125724843</v>
      </c>
      <c r="AD16" s="145">
        <v>1897.5789974879153</v>
      </c>
      <c r="AE16" s="156" t="s">
        <v>175</v>
      </c>
    </row>
    <row r="17" spans="2:31">
      <c r="B17" s="144" t="s">
        <v>191</v>
      </c>
      <c r="C17" s="145">
        <v>17022.653258574242</v>
      </c>
      <c r="D17" s="145">
        <v>10073.843100351878</v>
      </c>
      <c r="E17" s="145">
        <v>10468.441182841907</v>
      </c>
      <c r="F17" s="145">
        <v>17048.013914558502</v>
      </c>
      <c r="G17" s="145">
        <v>19585.424844957564</v>
      </c>
      <c r="H17" s="145">
        <v>28128.504381218347</v>
      </c>
      <c r="I17" s="145">
        <v>27322.764219531378</v>
      </c>
      <c r="J17" s="145">
        <v>30649.494594771812</v>
      </c>
      <c r="K17" s="145">
        <v>33069.61930447285</v>
      </c>
      <c r="L17" s="145">
        <v>37993.104558833926</v>
      </c>
      <c r="M17" s="145">
        <v>33525.658514004608</v>
      </c>
      <c r="N17" s="145">
        <v>51106.309068330753</v>
      </c>
      <c r="O17" s="145">
        <v>59832.047219739405</v>
      </c>
      <c r="P17" s="145">
        <v>57798.772065174366</v>
      </c>
      <c r="Q17" s="145">
        <v>51567.660546610794</v>
      </c>
      <c r="R17" s="145">
        <v>58595.843574109735</v>
      </c>
      <c r="S17" s="145">
        <v>51770.160496832039</v>
      </c>
      <c r="T17" s="145">
        <v>47141.944545222228</v>
      </c>
      <c r="U17" s="145">
        <v>56663.029701911822</v>
      </c>
      <c r="V17" s="145">
        <v>64848.110564325558</v>
      </c>
      <c r="W17" s="145">
        <v>72157.473584366366</v>
      </c>
      <c r="X17" s="145">
        <v>73445.564051198759</v>
      </c>
      <c r="Y17" s="145">
        <v>77767.739461658421</v>
      </c>
      <c r="Z17" s="145">
        <v>74612.958973359331</v>
      </c>
      <c r="AA17" s="145">
        <v>71516.889153105018</v>
      </c>
      <c r="AB17" s="145">
        <v>84631.978609036611</v>
      </c>
      <c r="AC17" s="145">
        <v>83422.495369363969</v>
      </c>
      <c r="AD17" s="145">
        <v>99733.893737388804</v>
      </c>
      <c r="AE17" s="156" t="s">
        <v>176</v>
      </c>
    </row>
    <row r="18" spans="2:31">
      <c r="B18" s="141" t="s">
        <v>192</v>
      </c>
      <c r="C18" s="142">
        <v>-3800.762006001326</v>
      </c>
      <c r="D18" s="142">
        <v>-376.2999999999999</v>
      </c>
      <c r="E18" s="142">
        <v>262.00000000000006</v>
      </c>
      <c r="F18" s="142">
        <v>3845.2</v>
      </c>
      <c r="G18" s="142">
        <v>3694</v>
      </c>
      <c r="H18" s="142">
        <v>4541.6000000000004</v>
      </c>
      <c r="I18" s="142">
        <v>1886.85</v>
      </c>
      <c r="J18" s="142">
        <v>3108.75</v>
      </c>
      <c r="K18" s="142">
        <v>344.36999999999989</v>
      </c>
      <c r="L18" s="142">
        <v>2563.4336346749224</v>
      </c>
      <c r="M18" s="142">
        <v>2323.5243839552404</v>
      </c>
      <c r="N18" s="142">
        <v>3777.6754113593997</v>
      </c>
      <c r="O18" s="142">
        <v>2257.2727251459046</v>
      </c>
      <c r="P18" s="142">
        <v>3695.419029310131</v>
      </c>
      <c r="Q18" s="142">
        <v>8111.650964219466</v>
      </c>
      <c r="R18" s="142">
        <v>9018.6862906817787</v>
      </c>
      <c r="S18" s="142">
        <v>8937.8931271067249</v>
      </c>
      <c r="T18" s="142">
        <v>8792.6831544699598</v>
      </c>
      <c r="U18" s="142">
        <v>8254.3917531685911</v>
      </c>
      <c r="V18" s="142">
        <v>7093.7376011877459</v>
      </c>
      <c r="W18" s="142">
        <v>4771.5364612940512</v>
      </c>
      <c r="X18" s="142">
        <v>2775.7759494423326</v>
      </c>
      <c r="Y18" s="142">
        <v>3554.3509990049874</v>
      </c>
      <c r="Z18" s="142">
        <v>-1652.4984152926259</v>
      </c>
      <c r="AA18" s="142">
        <v>-5562.8735008320336</v>
      </c>
      <c r="AB18" s="142">
        <v>856.08528459438401</v>
      </c>
      <c r="AC18" s="142">
        <v>-3429.3895394506367</v>
      </c>
      <c r="AD18" s="142">
        <v>-4333.5371110608539</v>
      </c>
      <c r="AE18" s="155" t="s">
        <v>177</v>
      </c>
    </row>
    <row r="19" spans="2:31">
      <c r="B19" s="144" t="s">
        <v>193</v>
      </c>
      <c r="C19" s="145">
        <v>-5276.6243473260347</v>
      </c>
      <c r="D19" s="145">
        <v>-1680.1</v>
      </c>
      <c r="E19" s="145">
        <v>-1900.8</v>
      </c>
      <c r="F19" s="145">
        <v>815</v>
      </c>
      <c r="G19" s="145">
        <v>1124.7</v>
      </c>
      <c r="H19" s="145">
        <v>1393.3</v>
      </c>
      <c r="I19" s="145">
        <v>-711.75</v>
      </c>
      <c r="J19" s="145">
        <v>379.55000000000007</v>
      </c>
      <c r="K19" s="145">
        <v>-2416.63</v>
      </c>
      <c r="L19" s="145">
        <v>-535.63199999999995</v>
      </c>
      <c r="M19" s="145">
        <v>-608.29999999999995</v>
      </c>
      <c r="N19" s="145">
        <v>-969</v>
      </c>
      <c r="O19" s="145">
        <v>-1445.5</v>
      </c>
      <c r="P19" s="145">
        <v>-2346.5</v>
      </c>
      <c r="Q19" s="145">
        <v>-137.80500000000004</v>
      </c>
      <c r="R19" s="145">
        <v>-668.76799999999992</v>
      </c>
      <c r="S19" s="145">
        <v>909.60699999999997</v>
      </c>
      <c r="T19" s="145">
        <v>1081.845</v>
      </c>
      <c r="U19" s="145">
        <v>998.44700000000034</v>
      </c>
      <c r="V19" s="145">
        <v>1001.3212000000024</v>
      </c>
      <c r="W19" s="145">
        <v>402.05299999999465</v>
      </c>
      <c r="X19" s="145">
        <v>-2297.3042085727002</v>
      </c>
      <c r="Y19" s="145">
        <v>-1738.2443273904832</v>
      </c>
      <c r="Z19" s="145">
        <v>-6953.1337968392099</v>
      </c>
      <c r="AA19" s="145">
        <v>-10210.577914926484</v>
      </c>
      <c r="AB19" s="145">
        <v>-3841.235135323433</v>
      </c>
      <c r="AC19" s="145">
        <v>-7448.9314367328052</v>
      </c>
      <c r="AD19" s="145">
        <v>-7917.2020571692201</v>
      </c>
      <c r="AE19" s="156" t="s">
        <v>178</v>
      </c>
    </row>
    <row r="20" spans="2:31">
      <c r="B20" s="144" t="s">
        <v>201</v>
      </c>
      <c r="C20" s="145">
        <v>1468.6486845505924</v>
      </c>
      <c r="D20" s="145">
        <v>1193</v>
      </c>
      <c r="E20" s="145">
        <v>2093</v>
      </c>
      <c r="F20" s="145">
        <v>2933</v>
      </c>
      <c r="G20" s="145">
        <v>2441.1</v>
      </c>
      <c r="H20" s="145">
        <v>3077</v>
      </c>
      <c r="I20" s="145">
        <v>2534</v>
      </c>
      <c r="J20" s="145">
        <v>2648</v>
      </c>
      <c r="K20" s="145">
        <v>2680</v>
      </c>
      <c r="L20" s="145">
        <v>2997</v>
      </c>
      <c r="M20" s="145">
        <v>2744.7410822838478</v>
      </c>
      <c r="N20" s="145">
        <v>4569.9296883199158</v>
      </c>
      <c r="O20" s="145">
        <v>3570.4827842099662</v>
      </c>
      <c r="P20" s="145">
        <v>5923.5730452092539</v>
      </c>
      <c r="Q20" s="145">
        <v>8131.1171770088822</v>
      </c>
      <c r="R20" s="145">
        <v>9498.8266596172689</v>
      </c>
      <c r="S20" s="145">
        <v>8028.2861271067304</v>
      </c>
      <c r="T20" s="145">
        <v>7626.671603931989</v>
      </c>
      <c r="U20" s="145">
        <v>6893.4074530199814</v>
      </c>
      <c r="V20" s="145">
        <v>5797.3657862128066</v>
      </c>
      <c r="W20" s="145">
        <v>4358.7206385355958</v>
      </c>
      <c r="X20" s="145">
        <v>5059.5532907012393</v>
      </c>
      <c r="Y20" s="145">
        <v>5292.5953263954707</v>
      </c>
      <c r="Z20" s="145">
        <v>5283.0898007563619</v>
      </c>
      <c r="AA20" s="145">
        <v>4641.7977754138265</v>
      </c>
      <c r="AB20" s="145">
        <v>4604.4119119589514</v>
      </c>
      <c r="AC20" s="145">
        <v>3905.2633611449905</v>
      </c>
      <c r="AD20" s="145">
        <v>3296.3511779340497</v>
      </c>
      <c r="AE20" s="156" t="s">
        <v>179</v>
      </c>
    </row>
    <row r="21" spans="2:31">
      <c r="B21" s="144" t="s">
        <v>194</v>
      </c>
      <c r="C21" s="145">
        <v>7.2136567741161439</v>
      </c>
      <c r="D21" s="145">
        <v>110.8</v>
      </c>
      <c r="E21" s="145">
        <v>69.8</v>
      </c>
      <c r="F21" s="145">
        <v>97.2</v>
      </c>
      <c r="G21" s="145">
        <v>128.19999999999999</v>
      </c>
      <c r="H21" s="145">
        <v>71.3</v>
      </c>
      <c r="I21" s="145">
        <v>64.599999999999994</v>
      </c>
      <c r="J21" s="145">
        <v>81.2</v>
      </c>
      <c r="K21" s="145">
        <v>81</v>
      </c>
      <c r="L21" s="145">
        <v>102.06563467492261</v>
      </c>
      <c r="M21" s="145">
        <v>187.08330167139209</v>
      </c>
      <c r="N21" s="145">
        <v>176.74572303948409</v>
      </c>
      <c r="O21" s="145">
        <v>132.2899409359382</v>
      </c>
      <c r="P21" s="145">
        <v>118.34598410087717</v>
      </c>
      <c r="Q21" s="145">
        <v>118.33878721058434</v>
      </c>
      <c r="R21" s="145">
        <v>188.62763106451035</v>
      </c>
      <c r="S21" s="145"/>
      <c r="T21" s="145">
        <v>84.166550537971688</v>
      </c>
      <c r="U21" s="145">
        <v>362.53730014861048</v>
      </c>
      <c r="V21" s="145">
        <v>295.05061497493693</v>
      </c>
      <c r="W21" s="145">
        <v>10.762822758460684</v>
      </c>
      <c r="X21" s="145">
        <v>13.526867313793515</v>
      </c>
      <c r="Y21" s="145">
        <v>0</v>
      </c>
      <c r="Z21" s="145">
        <v>17.545580790222122</v>
      </c>
      <c r="AA21" s="145">
        <v>5.9066386806231748</v>
      </c>
      <c r="AB21" s="145">
        <v>92.908507958865741</v>
      </c>
      <c r="AC21" s="145">
        <v>114.27853613717782</v>
      </c>
      <c r="AD21" s="145">
        <v>287.31376817431692</v>
      </c>
      <c r="AE21" s="156" t="s">
        <v>198</v>
      </c>
    </row>
    <row r="22" spans="2:31">
      <c r="B22" s="141" t="s">
        <v>195</v>
      </c>
      <c r="C22" s="142">
        <v>301.83475841365981</v>
      </c>
      <c r="D22" s="142">
        <v>249</v>
      </c>
      <c r="E22" s="142">
        <v>215.7</v>
      </c>
      <c r="F22" s="142">
        <v>255.1</v>
      </c>
      <c r="G22" s="142">
        <v>261</v>
      </c>
      <c r="H22" s="142">
        <v>221.9</v>
      </c>
      <c r="I22" s="142">
        <v>244</v>
      </c>
      <c r="J22" s="142">
        <v>254</v>
      </c>
      <c r="K22" s="142">
        <v>264</v>
      </c>
      <c r="L22" s="142">
        <v>272</v>
      </c>
      <c r="M22" s="142">
        <v>653.28125318323043</v>
      </c>
      <c r="N22" s="142">
        <v>243.05104262970718</v>
      </c>
      <c r="O22" s="142">
        <v>1068.1828008215934</v>
      </c>
      <c r="P22" s="142">
        <v>2402.684263140678</v>
      </c>
      <c r="Q22" s="142">
        <v>2204.8275462465299</v>
      </c>
      <c r="R22" s="142">
        <v>4146.6336746092429</v>
      </c>
      <c r="S22" s="142">
        <v>11187.583094597861</v>
      </c>
      <c r="T22" s="142">
        <v>14080.761538827617</v>
      </c>
      <c r="U22" s="142">
        <v>11508.283215107323</v>
      </c>
      <c r="V22" s="142">
        <v>4955.7146448674794</v>
      </c>
      <c r="W22" s="142">
        <v>5987.3944928351384</v>
      </c>
      <c r="X22" s="142">
        <v>10220.902736089613</v>
      </c>
      <c r="Y22" s="142">
        <v>13544.158222191016</v>
      </c>
      <c r="Z22" s="142">
        <v>18591.960904380234</v>
      </c>
      <c r="AA22" s="142">
        <v>18833.517077544017</v>
      </c>
      <c r="AB22" s="142">
        <v>19978.716332428095</v>
      </c>
      <c r="AC22" s="142">
        <v>18622.676094085618</v>
      </c>
      <c r="AD22" s="142">
        <v>15961.297055543591</v>
      </c>
      <c r="AE22" s="155" t="s">
        <v>199</v>
      </c>
    </row>
    <row r="23" spans="2:31">
      <c r="B23" s="144" t="s">
        <v>196</v>
      </c>
      <c r="C23" s="145">
        <v>301.83475841365981</v>
      </c>
      <c r="D23" s="145">
        <v>249</v>
      </c>
      <c r="E23" s="145">
        <v>215.7</v>
      </c>
      <c r="F23" s="145">
        <v>255.1</v>
      </c>
      <c r="G23" s="145">
        <v>261</v>
      </c>
      <c r="H23" s="145">
        <v>221.9</v>
      </c>
      <c r="I23" s="145">
        <v>244</v>
      </c>
      <c r="J23" s="145">
        <v>254</v>
      </c>
      <c r="K23" s="145">
        <v>264</v>
      </c>
      <c r="L23" s="145">
        <v>272</v>
      </c>
      <c r="M23" s="145">
        <v>653.28125318323043</v>
      </c>
      <c r="N23" s="145">
        <v>243.05104262970718</v>
      </c>
      <c r="O23" s="145">
        <v>1068.1828008215934</v>
      </c>
      <c r="P23" s="145">
        <v>1941.4731345540342</v>
      </c>
      <c r="Q23" s="145">
        <v>2125.9468613448121</v>
      </c>
      <c r="R23" s="145">
        <v>2142.8281126433717</v>
      </c>
      <c r="S23" s="145">
        <v>7413.2080776874564</v>
      </c>
      <c r="T23" s="145">
        <v>12885.000294246185</v>
      </c>
      <c r="U23" s="145">
        <v>8958.5884353390175</v>
      </c>
      <c r="V23" s="145">
        <v>2166.46374656342</v>
      </c>
      <c r="W23" s="145">
        <v>84.681108467118491</v>
      </c>
      <c r="X23" s="145">
        <v>42.118728813774339</v>
      </c>
      <c r="Y23" s="145">
        <v>16.530915919180106</v>
      </c>
      <c r="Z23" s="145">
        <v>48.561933703788782</v>
      </c>
      <c r="AA23" s="145">
        <v>48.775795884362218</v>
      </c>
      <c r="AB23" s="145">
        <v>71.322872035218268</v>
      </c>
      <c r="AC23" s="145">
        <v>64.47234441938609</v>
      </c>
      <c r="AD23" s="145">
        <v>122.92379427399899</v>
      </c>
      <c r="AE23" s="156" t="s">
        <v>180</v>
      </c>
    </row>
    <row r="24" spans="2:31" ht="13.5" thickBot="1">
      <c r="B24" s="147" t="s">
        <v>197</v>
      </c>
      <c r="C24" s="148">
        <v>0</v>
      </c>
      <c r="D24" s="148">
        <v>0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  <c r="P24" s="148">
        <v>461.21112858664389</v>
      </c>
      <c r="Q24" s="148">
        <v>78.880684901717686</v>
      </c>
      <c r="R24" s="148">
        <v>2003.8055619658714</v>
      </c>
      <c r="S24" s="148">
        <v>3774.3750169104055</v>
      </c>
      <c r="T24" s="148">
        <v>1195.7612445814329</v>
      </c>
      <c r="U24" s="148">
        <v>2549.6947797683051</v>
      </c>
      <c r="V24" s="148">
        <v>2789.2508983040589</v>
      </c>
      <c r="W24" s="148">
        <v>5902.7133843680203</v>
      </c>
      <c r="X24" s="148">
        <v>10178.784007275839</v>
      </c>
      <c r="Y24" s="148">
        <v>13527.627306271836</v>
      </c>
      <c r="Z24" s="148">
        <v>18543.398970676444</v>
      </c>
      <c r="AA24" s="148">
        <v>18784.741281659655</v>
      </c>
      <c r="AB24" s="148">
        <v>19907.393460392876</v>
      </c>
      <c r="AC24" s="148">
        <v>18558.203749666231</v>
      </c>
      <c r="AD24" s="148">
        <v>15838.373261269593</v>
      </c>
      <c r="AE24" s="157" t="s">
        <v>181</v>
      </c>
    </row>
    <row r="26" spans="2:31" customFormat="1"/>
    <row r="27" spans="2:31" customFormat="1"/>
    <row r="28" spans="2:31" customFormat="1">
      <c r="B28" s="42" t="s">
        <v>205</v>
      </c>
    </row>
    <row r="29" spans="2:31" customFormat="1"/>
    <row r="30" spans="2:31" customFormat="1"/>
    <row r="31" spans="2:31" customFormat="1"/>
    <row r="32" spans="2:31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E110"/>
  <sheetViews>
    <sheetView workbookViewId="0">
      <selection activeCell="B28" sqref="B28"/>
    </sheetView>
  </sheetViews>
  <sheetFormatPr defaultColWidth="9.140625" defaultRowHeight="12.75"/>
  <cols>
    <col min="1" max="1" width="6.42578125" style="49" customWidth="1"/>
    <col min="2" max="2" width="37.42578125" style="49" bestFit="1" customWidth="1"/>
    <col min="3" max="15" width="14" style="49" customWidth="1"/>
    <col min="16" max="16" width="13.7109375" style="49" customWidth="1"/>
    <col min="17" max="30" width="12.42578125" style="49" customWidth="1"/>
    <col min="31" max="31" width="8" style="49" customWidth="1"/>
    <col min="32" max="32" width="5.42578125" style="49" customWidth="1"/>
    <col min="33" max="37" width="12.42578125" style="49" customWidth="1"/>
    <col min="38" max="42" width="9.140625" style="49"/>
    <col min="43" max="43" width="38.42578125" style="49" bestFit="1" customWidth="1"/>
    <col min="44" max="44" width="6.42578125" style="49" customWidth="1"/>
    <col min="45" max="16384" width="9.140625" style="49"/>
  </cols>
  <sheetData>
    <row r="1" spans="1:31">
      <c r="A1" s="50" t="s">
        <v>107</v>
      </c>
    </row>
    <row r="2" spans="1:31">
      <c r="A2" s="52" t="s">
        <v>108</v>
      </c>
    </row>
    <row r="3" spans="1:31">
      <c r="A3" s="50" t="s">
        <v>216</v>
      </c>
    </row>
    <row r="4" spans="1:31">
      <c r="A4" s="50"/>
    </row>
    <row r="5" spans="1:31" ht="13.5" thickBot="1">
      <c r="A5" s="50"/>
      <c r="B5"/>
    </row>
    <row r="6" spans="1:31" ht="13.5" thickBot="1">
      <c r="A6" s="50"/>
      <c r="B6" s="150" t="s">
        <v>3</v>
      </c>
      <c r="C6" s="258">
        <v>1995</v>
      </c>
      <c r="D6" s="258">
        <v>1996</v>
      </c>
      <c r="E6" s="258">
        <v>1997</v>
      </c>
      <c r="F6" s="258">
        <v>1998</v>
      </c>
      <c r="G6" s="258">
        <v>1999</v>
      </c>
      <c r="H6" s="258">
        <v>2000</v>
      </c>
      <c r="I6" s="258">
        <v>2001</v>
      </c>
      <c r="J6" s="258">
        <v>2002</v>
      </c>
      <c r="K6" s="258">
        <v>2003</v>
      </c>
      <c r="L6" s="258">
        <v>2004</v>
      </c>
      <c r="M6" s="258">
        <v>2005</v>
      </c>
      <c r="N6" s="258">
        <v>2006</v>
      </c>
      <c r="O6" s="258">
        <v>2007</v>
      </c>
      <c r="P6" s="258">
        <v>2008</v>
      </c>
      <c r="Q6" s="258">
        <v>2009</v>
      </c>
      <c r="R6" s="258">
        <v>2010</v>
      </c>
      <c r="S6" s="258">
        <v>2011</v>
      </c>
      <c r="T6" s="258">
        <v>2012</v>
      </c>
      <c r="U6" s="258">
        <v>2013</v>
      </c>
      <c r="V6" s="258">
        <v>2014</v>
      </c>
      <c r="W6" s="258">
        <v>2015</v>
      </c>
      <c r="X6" s="258">
        <v>2016</v>
      </c>
      <c r="Y6" s="258">
        <v>2017</v>
      </c>
      <c r="Z6" s="258">
        <v>2018</v>
      </c>
      <c r="AA6" s="258">
        <v>2019</v>
      </c>
      <c r="AB6" s="258">
        <v>2020</v>
      </c>
      <c r="AC6" s="258">
        <v>2021</v>
      </c>
      <c r="AD6" s="258">
        <v>2022</v>
      </c>
      <c r="AE6" s="258">
        <v>2023</v>
      </c>
    </row>
    <row r="7" spans="1:31">
      <c r="A7" s="50"/>
      <c r="B7" s="141" t="s">
        <v>185</v>
      </c>
      <c r="C7" s="260">
        <v>100</v>
      </c>
      <c r="D7" s="261">
        <v>100</v>
      </c>
      <c r="E7" s="261">
        <v>100</v>
      </c>
      <c r="F7" s="261">
        <v>100</v>
      </c>
      <c r="G7" s="261">
        <v>100</v>
      </c>
      <c r="H7" s="261">
        <v>100</v>
      </c>
      <c r="I7" s="261">
        <v>100</v>
      </c>
      <c r="J7" s="261">
        <v>100</v>
      </c>
      <c r="K7" s="261">
        <v>100</v>
      </c>
      <c r="L7" s="261">
        <v>100</v>
      </c>
      <c r="M7" s="261">
        <v>100</v>
      </c>
      <c r="N7" s="261">
        <v>100</v>
      </c>
      <c r="O7" s="261">
        <v>100</v>
      </c>
      <c r="P7" s="261">
        <v>100</v>
      </c>
      <c r="Q7" s="261">
        <v>100</v>
      </c>
      <c r="R7" s="261">
        <v>100</v>
      </c>
      <c r="S7" s="261">
        <v>100</v>
      </c>
      <c r="T7" s="261">
        <v>100</v>
      </c>
      <c r="U7" s="261">
        <v>100</v>
      </c>
      <c r="V7" s="261">
        <v>100</v>
      </c>
      <c r="W7" s="261">
        <v>100</v>
      </c>
      <c r="X7" s="261">
        <v>100</v>
      </c>
      <c r="Y7" s="261">
        <v>100</v>
      </c>
      <c r="Z7" s="261">
        <v>100</v>
      </c>
      <c r="AA7" s="261">
        <v>100</v>
      </c>
      <c r="AB7" s="261">
        <v>100</v>
      </c>
      <c r="AC7" s="261">
        <v>100</v>
      </c>
      <c r="AD7" s="261">
        <v>100</v>
      </c>
      <c r="AE7" s="262">
        <v>100</v>
      </c>
    </row>
    <row r="8" spans="1:31">
      <c r="A8" s="50"/>
      <c r="B8" s="141" t="s">
        <v>186</v>
      </c>
      <c r="C8" s="263">
        <v>100</v>
      </c>
      <c r="D8" s="189">
        <v>100</v>
      </c>
      <c r="E8" s="189">
        <v>100</v>
      </c>
      <c r="F8" s="189">
        <v>100</v>
      </c>
      <c r="G8" s="189">
        <v>100</v>
      </c>
      <c r="H8" s="189">
        <v>100</v>
      </c>
      <c r="I8" s="189">
        <v>100</v>
      </c>
      <c r="J8" s="189">
        <v>100</v>
      </c>
      <c r="K8" s="189">
        <v>100</v>
      </c>
      <c r="L8" s="189">
        <v>100</v>
      </c>
      <c r="M8" s="189">
        <v>100</v>
      </c>
      <c r="N8" s="189">
        <v>100</v>
      </c>
      <c r="O8" s="189">
        <v>100</v>
      </c>
      <c r="P8" s="189">
        <v>100</v>
      </c>
      <c r="Q8" s="189">
        <v>100</v>
      </c>
      <c r="R8" s="189">
        <v>100</v>
      </c>
      <c r="S8" s="189">
        <v>100</v>
      </c>
      <c r="T8" s="189">
        <v>100</v>
      </c>
      <c r="U8" s="189">
        <v>100</v>
      </c>
      <c r="V8" s="189">
        <v>100</v>
      </c>
      <c r="W8" s="189">
        <v>100</v>
      </c>
      <c r="X8" s="189">
        <v>100</v>
      </c>
      <c r="Y8" s="189">
        <v>100</v>
      </c>
      <c r="Z8" s="189">
        <v>100</v>
      </c>
      <c r="AA8" s="189">
        <v>100</v>
      </c>
      <c r="AB8" s="189">
        <v>100</v>
      </c>
      <c r="AC8" s="189">
        <v>100</v>
      </c>
      <c r="AD8" s="189">
        <v>100</v>
      </c>
      <c r="AE8" s="233">
        <v>100</v>
      </c>
    </row>
    <row r="9" spans="1:31">
      <c r="A9" s="50"/>
      <c r="B9" s="141" t="s">
        <v>182</v>
      </c>
      <c r="C9" s="263">
        <v>29.806594459146083</v>
      </c>
      <c r="D9" s="189">
        <v>30.211355910358169</v>
      </c>
      <c r="E9" s="189">
        <v>30.37412884256948</v>
      </c>
      <c r="F9" s="189">
        <v>31.663963654327027</v>
      </c>
      <c r="G9" s="189">
        <v>29.680991413729657</v>
      </c>
      <c r="H9" s="189">
        <v>31.071522604072005</v>
      </c>
      <c r="I9" s="189">
        <v>32.780101736508186</v>
      </c>
      <c r="J9" s="189">
        <v>34.017427431234346</v>
      </c>
      <c r="K9" s="189">
        <v>36.580503895828457</v>
      </c>
      <c r="L9" s="189">
        <v>39.636875790634988</v>
      </c>
      <c r="M9" s="189">
        <v>44.455987467784539</v>
      </c>
      <c r="N9" s="189">
        <v>60.184082596437449</v>
      </c>
      <c r="O9" s="189">
        <v>52.981582307668958</v>
      </c>
      <c r="P9" s="189">
        <v>49.501280355506111</v>
      </c>
      <c r="Q9" s="189">
        <v>45.321185162364756</v>
      </c>
      <c r="R9" s="189">
        <v>46.09590160064959</v>
      </c>
      <c r="S9" s="189">
        <v>48.460937207782862</v>
      </c>
      <c r="T9" s="189">
        <v>47.781265526670381</v>
      </c>
      <c r="U9" s="189">
        <v>42.73913489912411</v>
      </c>
      <c r="V9" s="189">
        <v>39.771240084031554</v>
      </c>
      <c r="W9" s="189">
        <v>40.273995196619985</v>
      </c>
      <c r="X9" s="189">
        <v>35.743958639366426</v>
      </c>
      <c r="Y9" s="189">
        <v>35.981109915845522</v>
      </c>
      <c r="Z9" s="189">
        <v>30.332006628093701</v>
      </c>
      <c r="AA9" s="189">
        <v>29.029636460946367</v>
      </c>
      <c r="AB9" s="189">
        <v>31.505744957807963</v>
      </c>
      <c r="AC9" s="189">
        <v>31.703898827433687</v>
      </c>
      <c r="AD9" s="189">
        <v>30.499361861666092</v>
      </c>
      <c r="AE9" s="233">
        <v>30.372364325286043</v>
      </c>
    </row>
    <row r="10" spans="1:31">
      <c r="A10" s="50"/>
      <c r="B10" s="141" t="s">
        <v>183</v>
      </c>
      <c r="C10" s="263">
        <v>44.951325825979502</v>
      </c>
      <c r="D10" s="189">
        <v>45.561746580358829</v>
      </c>
      <c r="E10" s="189">
        <v>46.150639839046008</v>
      </c>
      <c r="F10" s="189">
        <v>48.110422855632798</v>
      </c>
      <c r="G10" s="189">
        <v>44.099701907908781</v>
      </c>
      <c r="H10" s="189">
        <v>48.283428909284282</v>
      </c>
      <c r="I10" s="189">
        <v>46.586330227637724</v>
      </c>
      <c r="J10" s="189">
        <v>48.041667534612706</v>
      </c>
      <c r="K10" s="189">
        <v>44.482490084712985</v>
      </c>
      <c r="L10" s="189">
        <v>43.028341587447805</v>
      </c>
      <c r="M10" s="189">
        <v>37.076746074776473</v>
      </c>
      <c r="N10" s="189">
        <v>23.889633676164905</v>
      </c>
      <c r="O10" s="189">
        <v>27.458213290137913</v>
      </c>
      <c r="P10" s="189">
        <v>28.074256852137225</v>
      </c>
      <c r="Q10" s="189">
        <v>33.318010232974707</v>
      </c>
      <c r="R10" s="189">
        <v>31.436597058534449</v>
      </c>
      <c r="S10" s="189">
        <v>27.039606733501813</v>
      </c>
      <c r="T10" s="189">
        <v>25.32870230901602</v>
      </c>
      <c r="U10" s="189">
        <v>28.362901532050945</v>
      </c>
      <c r="V10" s="189">
        <v>29.680419390025055</v>
      </c>
      <c r="W10" s="189">
        <v>30.768027605772225</v>
      </c>
      <c r="X10" s="189">
        <v>34.541562857884536</v>
      </c>
      <c r="Y10" s="189">
        <v>34.142168818549479</v>
      </c>
      <c r="Z10" s="189">
        <v>37.454818860421838</v>
      </c>
      <c r="AA10" s="189">
        <v>39.697641327398678</v>
      </c>
      <c r="AB10" s="189">
        <v>39.673012427512369</v>
      </c>
      <c r="AC10" s="189">
        <v>39.41999984412756</v>
      </c>
      <c r="AD10" s="189">
        <v>42.760770448336494</v>
      </c>
      <c r="AE10" s="233">
        <v>43.148550651279187</v>
      </c>
    </row>
    <row r="11" spans="1:31">
      <c r="A11" s="50"/>
      <c r="B11" s="144" t="s">
        <v>200</v>
      </c>
      <c r="C11" s="264">
        <v>13.285282342520732</v>
      </c>
      <c r="D11" s="259">
        <v>13.465691082878218</v>
      </c>
      <c r="E11" s="259">
        <v>13.397204618599648</v>
      </c>
      <c r="F11" s="259">
        <v>13.966115779373109</v>
      </c>
      <c r="G11" s="259">
        <v>13.501258232297378</v>
      </c>
      <c r="H11" s="259">
        <v>13.264068945358401</v>
      </c>
      <c r="I11" s="259">
        <v>15.780816763282052</v>
      </c>
      <c r="J11" s="259">
        <v>8.3639947813916695</v>
      </c>
      <c r="K11" s="259">
        <v>11.029389243902482</v>
      </c>
      <c r="L11" s="259">
        <v>10.841778479680254</v>
      </c>
      <c r="M11" s="259">
        <v>7.867696614662206</v>
      </c>
      <c r="N11" s="259">
        <v>6.1122942108334657</v>
      </c>
      <c r="O11" s="259">
        <v>11.476310680882008</v>
      </c>
      <c r="P11" s="259">
        <v>12.06303317351651</v>
      </c>
      <c r="Q11" s="259">
        <v>12.694453637076661</v>
      </c>
      <c r="R11" s="259">
        <v>11.684417820665761</v>
      </c>
      <c r="S11" s="259">
        <v>12.13890998638071</v>
      </c>
      <c r="T11" s="259">
        <v>11.625486148824473</v>
      </c>
      <c r="U11" s="259">
        <v>10.868744683553375</v>
      </c>
      <c r="V11" s="259">
        <v>10.85054166082427</v>
      </c>
      <c r="W11" s="259">
        <v>10.940143334650751</v>
      </c>
      <c r="X11" s="259">
        <v>11.298556485686504</v>
      </c>
      <c r="Y11" s="259">
        <v>7.6282359259733399</v>
      </c>
      <c r="Z11" s="259">
        <v>9.2729355773708022</v>
      </c>
      <c r="AA11" s="259">
        <v>11.404117383581626</v>
      </c>
      <c r="AB11" s="259">
        <v>10.886773131206597</v>
      </c>
      <c r="AC11" s="259">
        <v>11.202896204660043</v>
      </c>
      <c r="AD11" s="259">
        <v>9.9896810171904402</v>
      </c>
      <c r="AE11" s="256">
        <v>10.308488524712599</v>
      </c>
    </row>
    <row r="12" spans="1:31">
      <c r="A12" s="50"/>
      <c r="B12" s="144" t="s">
        <v>187</v>
      </c>
      <c r="C12" s="264">
        <v>31.666043483458779</v>
      </c>
      <c r="D12" s="259">
        <v>32.096055497480613</v>
      </c>
      <c r="E12" s="259">
        <v>32.753435220446363</v>
      </c>
      <c r="F12" s="259">
        <v>34.144307076259686</v>
      </c>
      <c r="G12" s="259">
        <v>30.59844367561141</v>
      </c>
      <c r="H12" s="259">
        <v>35.019359963925879</v>
      </c>
      <c r="I12" s="259">
        <v>30.80551346435567</v>
      </c>
      <c r="J12" s="259">
        <v>39.677672753221039</v>
      </c>
      <c r="K12" s="259">
        <v>33.4531008408105</v>
      </c>
      <c r="L12" s="259">
        <v>32.186563107767547</v>
      </c>
      <c r="M12" s="259">
        <v>29.209049460114265</v>
      </c>
      <c r="N12" s="259">
        <v>17.77733946533144</v>
      </c>
      <c r="O12" s="259">
        <v>15.981902609255908</v>
      </c>
      <c r="P12" s="259">
        <v>16.011223678620716</v>
      </c>
      <c r="Q12" s="259">
        <v>20.623556595898052</v>
      </c>
      <c r="R12" s="259">
        <v>15.534574574947635</v>
      </c>
      <c r="S12" s="259">
        <v>8.292431748077064</v>
      </c>
      <c r="T12" s="259">
        <v>4.8305093762809381</v>
      </c>
      <c r="U12" s="259">
        <v>10.683266977291781</v>
      </c>
      <c r="V12" s="259">
        <v>12.308138579897022</v>
      </c>
      <c r="W12" s="259">
        <v>13.130986685351424</v>
      </c>
      <c r="X12" s="259">
        <v>16.868951293940402</v>
      </c>
      <c r="Y12" s="259">
        <v>20.682696792448766</v>
      </c>
      <c r="Z12" s="259">
        <v>23.097527040556766</v>
      </c>
      <c r="AA12" s="259">
        <v>23.61563251341418</v>
      </c>
      <c r="AB12" s="259">
        <v>22.995814365961991</v>
      </c>
      <c r="AC12" s="259">
        <v>24.157930463239104</v>
      </c>
      <c r="AD12" s="259">
        <v>30.042129997894847</v>
      </c>
      <c r="AE12" s="256">
        <v>30.492978707933467</v>
      </c>
    </row>
    <row r="13" spans="1:31">
      <c r="A13" s="50"/>
      <c r="B13" s="144" t="s">
        <v>188</v>
      </c>
      <c r="C13" s="264">
        <v>0</v>
      </c>
      <c r="D13" s="259">
        <v>0</v>
      </c>
      <c r="E13" s="259">
        <v>0</v>
      </c>
      <c r="F13" s="259">
        <v>0</v>
      </c>
      <c r="G13" s="259">
        <v>0</v>
      </c>
      <c r="H13" s="259">
        <v>0</v>
      </c>
      <c r="I13" s="259">
        <v>0</v>
      </c>
      <c r="J13" s="259">
        <v>0</v>
      </c>
      <c r="K13" s="259">
        <v>0</v>
      </c>
      <c r="L13" s="259">
        <v>0</v>
      </c>
      <c r="M13" s="259">
        <v>0</v>
      </c>
      <c r="N13" s="259">
        <v>0</v>
      </c>
      <c r="O13" s="259">
        <v>0</v>
      </c>
      <c r="P13" s="259">
        <v>0</v>
      </c>
      <c r="Q13" s="259">
        <v>0</v>
      </c>
      <c r="R13" s="259">
        <v>4.217604662921052</v>
      </c>
      <c r="S13" s="259">
        <v>6.6082649990440405</v>
      </c>
      <c r="T13" s="259">
        <v>8.872706783910612</v>
      </c>
      <c r="U13" s="259">
        <v>6.8108898712057844</v>
      </c>
      <c r="V13" s="259">
        <v>6.521739149303758</v>
      </c>
      <c r="W13" s="259">
        <v>6.6968975857700537</v>
      </c>
      <c r="X13" s="259">
        <v>6.3740550782576362</v>
      </c>
      <c r="Y13" s="259">
        <v>5.8312361001273763</v>
      </c>
      <c r="Z13" s="259">
        <v>5.0843562424942617</v>
      </c>
      <c r="AA13" s="259">
        <v>4.6778914304028767</v>
      </c>
      <c r="AB13" s="259">
        <v>5.790424930343792</v>
      </c>
      <c r="AC13" s="259">
        <v>4.0591731762284091</v>
      </c>
      <c r="AD13" s="259">
        <v>2.7289594332512079</v>
      </c>
      <c r="AE13" s="256">
        <v>2.3470834186331189</v>
      </c>
    </row>
    <row r="14" spans="1:31">
      <c r="A14" s="50"/>
      <c r="B14" s="141" t="s">
        <v>184</v>
      </c>
      <c r="C14" s="263">
        <v>30.189198151438507</v>
      </c>
      <c r="D14" s="189">
        <v>27.256647276038059</v>
      </c>
      <c r="E14" s="189">
        <v>24.2658301812017</v>
      </c>
      <c r="F14" s="189">
        <v>21.028390925447361</v>
      </c>
      <c r="G14" s="189">
        <v>22.528856944578894</v>
      </c>
      <c r="H14" s="189">
        <v>18.275299404832573</v>
      </c>
      <c r="I14" s="189">
        <v>18.39372917536916</v>
      </c>
      <c r="J14" s="189">
        <v>17.015280139533655</v>
      </c>
      <c r="K14" s="189">
        <v>17.564768085421637</v>
      </c>
      <c r="L14" s="189">
        <v>17.051838190221645</v>
      </c>
      <c r="M14" s="189">
        <v>17.610429130461931</v>
      </c>
      <c r="N14" s="189">
        <v>15.063715554650237</v>
      </c>
      <c r="O14" s="189">
        <v>18.415998853129086</v>
      </c>
      <c r="P14" s="189">
        <v>21.555989550921879</v>
      </c>
      <c r="Q14" s="189">
        <v>19.925473121339824</v>
      </c>
      <c r="R14" s="189">
        <v>19.766023046580735</v>
      </c>
      <c r="S14" s="189">
        <v>21.246497066339607</v>
      </c>
      <c r="T14" s="189">
        <v>21.614887027858543</v>
      </c>
      <c r="U14" s="189">
        <v>23.71978148881292</v>
      </c>
      <c r="V14" s="189">
        <v>25.329547098097606</v>
      </c>
      <c r="W14" s="189">
        <v>25.793024180134989</v>
      </c>
      <c r="X14" s="189">
        <v>27.431642937144506</v>
      </c>
      <c r="Y14" s="189">
        <v>26.407818162657026</v>
      </c>
      <c r="Z14" s="189">
        <v>27.693166800276721</v>
      </c>
      <c r="AA14" s="189">
        <v>27.300120033084081</v>
      </c>
      <c r="AB14" s="189">
        <v>25.661489468394468</v>
      </c>
      <c r="AC14" s="189">
        <v>24.605050653474237</v>
      </c>
      <c r="AD14" s="189">
        <v>23.629792285153119</v>
      </c>
      <c r="AE14" s="233">
        <v>24.417463760143654</v>
      </c>
    </row>
    <row r="15" spans="1:31">
      <c r="A15" s="50"/>
      <c r="B15" s="144" t="s">
        <v>189</v>
      </c>
      <c r="C15" s="264">
        <v>8.0382847711819601</v>
      </c>
      <c r="D15" s="259">
        <v>7.2013161979622762</v>
      </c>
      <c r="E15" s="259">
        <v>5.9389290545014291</v>
      </c>
      <c r="F15" s="259">
        <v>8.0131684636009233</v>
      </c>
      <c r="G15" s="259">
        <v>7.7852150790045176</v>
      </c>
      <c r="H15" s="259">
        <v>6.0644589085998506</v>
      </c>
      <c r="I15" s="259">
        <v>4.3340067246960485</v>
      </c>
      <c r="J15" s="259">
        <v>4.2388882229499849</v>
      </c>
      <c r="K15" s="259">
        <v>5.4062345426712319</v>
      </c>
      <c r="L15" s="259">
        <v>5.2130479359556485</v>
      </c>
      <c r="M15" s="259">
        <v>4.7272928930763722</v>
      </c>
      <c r="N15" s="259">
        <v>4.56291120426165</v>
      </c>
      <c r="O15" s="259">
        <v>5.3530013774528404</v>
      </c>
      <c r="P15" s="259">
        <v>5.4526883589204527</v>
      </c>
      <c r="Q15" s="259">
        <v>5.4292042560073552</v>
      </c>
      <c r="R15" s="259">
        <v>4.9911682573116751</v>
      </c>
      <c r="S15" s="259">
        <v>6.2137845289502325</v>
      </c>
      <c r="T15" s="259">
        <v>8.0761449996576076</v>
      </c>
      <c r="U15" s="259">
        <v>9.9063509250409041</v>
      </c>
      <c r="V15" s="259">
        <v>9.5213740674695391</v>
      </c>
      <c r="W15" s="259">
        <v>8.7624147747831316</v>
      </c>
      <c r="X15" s="259">
        <v>8.7599232526066082</v>
      </c>
      <c r="Y15" s="259">
        <v>8.832237199908608</v>
      </c>
      <c r="Z15" s="259">
        <v>9.544389370527103</v>
      </c>
      <c r="AA15" s="259">
        <v>9.4656206328007411</v>
      </c>
      <c r="AB15" s="259">
        <v>8.4620798200172729</v>
      </c>
      <c r="AC15" s="259">
        <v>7.5199991111948279</v>
      </c>
      <c r="AD15" s="259">
        <v>7.2357039116623136</v>
      </c>
      <c r="AE15" s="256">
        <v>7.3955089669843668</v>
      </c>
    </row>
    <row r="16" spans="1:31">
      <c r="A16" s="50"/>
      <c r="B16" s="144" t="s">
        <v>190</v>
      </c>
      <c r="C16" s="264">
        <v>0</v>
      </c>
      <c r="D16" s="259">
        <v>0</v>
      </c>
      <c r="E16" s="259">
        <v>0</v>
      </c>
      <c r="F16" s="259">
        <v>0</v>
      </c>
      <c r="G16" s="259">
        <v>0</v>
      </c>
      <c r="H16" s="259">
        <v>0</v>
      </c>
      <c r="I16" s="259">
        <v>0</v>
      </c>
      <c r="J16" s="259">
        <v>0</v>
      </c>
      <c r="K16" s="259">
        <v>0</v>
      </c>
      <c r="L16" s="259">
        <v>0</v>
      </c>
      <c r="M16" s="259">
        <v>0</v>
      </c>
      <c r="N16" s="259">
        <v>0</v>
      </c>
      <c r="O16" s="259">
        <v>0</v>
      </c>
      <c r="P16" s="259">
        <v>0</v>
      </c>
      <c r="Q16" s="259">
        <v>0</v>
      </c>
      <c r="R16" s="259">
        <v>5.9826493957429588E-2</v>
      </c>
      <c r="S16" s="259">
        <v>8.8937557559276903E-2</v>
      </c>
      <c r="T16" s="259">
        <v>8.2696586516612741E-2</v>
      </c>
      <c r="U16" s="259">
        <v>7.166333098677917E-2</v>
      </c>
      <c r="V16" s="259">
        <v>5.8000714007866279E-2</v>
      </c>
      <c r="W16" s="259">
        <v>0.24866573866025871</v>
      </c>
      <c r="X16" s="259">
        <v>0.19911905418928413</v>
      </c>
      <c r="Y16" s="259">
        <v>9.4570322605971729E-2</v>
      </c>
      <c r="Z16" s="259">
        <v>0.10008215674325059</v>
      </c>
      <c r="AA16" s="259">
        <v>0.12339068825772373</v>
      </c>
      <c r="AB16" s="259">
        <v>0.13712770712530375</v>
      </c>
      <c r="AC16" s="259">
        <v>5.5308851353508791E-2</v>
      </c>
      <c r="AD16" s="259">
        <v>0.11080313954842747</v>
      </c>
      <c r="AE16" s="256">
        <v>0.30877066400289988</v>
      </c>
    </row>
    <row r="17" spans="1:31">
      <c r="A17" s="50"/>
      <c r="B17" s="144" t="s">
        <v>191</v>
      </c>
      <c r="C17" s="264">
        <v>22.150913380256551</v>
      </c>
      <c r="D17" s="259">
        <v>20.055331078075778</v>
      </c>
      <c r="E17" s="259">
        <v>18.326901126700267</v>
      </c>
      <c r="F17" s="259">
        <v>13.015222461846438</v>
      </c>
      <c r="G17" s="259">
        <v>14.74364186557438</v>
      </c>
      <c r="H17" s="259">
        <v>12.21084049623272</v>
      </c>
      <c r="I17" s="259">
        <v>14.059722450673112</v>
      </c>
      <c r="J17" s="259">
        <v>12.776391916583671</v>
      </c>
      <c r="K17" s="259">
        <v>12.158533542750405</v>
      </c>
      <c r="L17" s="259">
        <v>11.838790254266</v>
      </c>
      <c r="M17" s="259">
        <v>12.883136237385557</v>
      </c>
      <c r="N17" s="259">
        <v>10.500804350388588</v>
      </c>
      <c r="O17" s="259">
        <v>13.062997475676246</v>
      </c>
      <c r="P17" s="259">
        <v>16.103301192001425</v>
      </c>
      <c r="Q17" s="259">
        <v>14.496268865332466</v>
      </c>
      <c r="R17" s="259">
        <v>14.71502829531163</v>
      </c>
      <c r="S17" s="259">
        <v>14.943774979830099</v>
      </c>
      <c r="T17" s="259">
        <v>13.456045441684322</v>
      </c>
      <c r="U17" s="259">
        <v>13.741767232785238</v>
      </c>
      <c r="V17" s="259">
        <v>15.750172316620201</v>
      </c>
      <c r="W17" s="259">
        <v>16.7819436666916</v>
      </c>
      <c r="X17" s="259">
        <v>18.472600630348616</v>
      </c>
      <c r="Y17" s="259">
        <v>17.481010640142443</v>
      </c>
      <c r="Z17" s="259">
        <v>18.04869527300637</v>
      </c>
      <c r="AA17" s="259">
        <v>17.711108712025613</v>
      </c>
      <c r="AB17" s="259">
        <v>17.062281941251893</v>
      </c>
      <c r="AC17" s="259">
        <v>17.0297426909259</v>
      </c>
      <c r="AD17" s="259">
        <v>16.283285233942376</v>
      </c>
      <c r="AE17" s="256">
        <v>16.713184129156385</v>
      </c>
    </row>
    <row r="18" spans="1:31">
      <c r="A18" s="50"/>
      <c r="B18" s="141" t="s">
        <v>192</v>
      </c>
      <c r="C18" s="263">
        <v>-5.4584198729832725</v>
      </c>
      <c r="D18" s="189">
        <v>-3.4211551411032382</v>
      </c>
      <c r="E18" s="189">
        <v>-1.1461134942106275</v>
      </c>
      <c r="F18" s="189">
        <v>-1.0498591883003106</v>
      </c>
      <c r="G18" s="189">
        <v>3.4591162728966229</v>
      </c>
      <c r="H18" s="189">
        <v>2.2136165485085209</v>
      </c>
      <c r="I18" s="189">
        <v>2.1217127298086362</v>
      </c>
      <c r="J18" s="189">
        <v>0.8187753512797683</v>
      </c>
      <c r="K18" s="189">
        <v>1.2720598127018978</v>
      </c>
      <c r="L18" s="189">
        <v>0.1918535091978979</v>
      </c>
      <c r="M18" s="189">
        <v>0.82993297197699745</v>
      </c>
      <c r="N18" s="189">
        <v>0.67143865677344694</v>
      </c>
      <c r="O18" s="189">
        <v>1.0909948817279662</v>
      </c>
      <c r="P18" s="189">
        <v>0.58260711693180323</v>
      </c>
      <c r="Q18" s="189">
        <v>0.83810490577589447</v>
      </c>
      <c r="R18" s="189">
        <v>2.118376189017714</v>
      </c>
      <c r="S18" s="189">
        <v>2.2270597103803218</v>
      </c>
      <c r="T18" s="189">
        <v>2.2894925384605811</v>
      </c>
      <c r="U18" s="189">
        <v>2.3401836085508569</v>
      </c>
      <c r="V18" s="189">
        <v>2.3690899067152515</v>
      </c>
      <c r="W18" s="189">
        <v>1.8775595182674294</v>
      </c>
      <c r="X18" s="189">
        <v>1.2602061425163738</v>
      </c>
      <c r="Y18" s="189">
        <v>0.69123275299488796</v>
      </c>
      <c r="Z18" s="189">
        <v>0.84887610481432407</v>
      </c>
      <c r="AA18" s="189">
        <v>-0.40562116350099903</v>
      </c>
      <c r="AB18" s="189">
        <v>-1.3525167971106189</v>
      </c>
      <c r="AC18" s="189">
        <v>0.20674289835267684</v>
      </c>
      <c r="AD18" s="189">
        <v>-0.61858068710801928</v>
      </c>
      <c r="AE18" s="233">
        <v>-0.88798974996935764</v>
      </c>
    </row>
    <row r="19" spans="1:31">
      <c r="A19" s="50"/>
      <c r="B19" s="144" t="s">
        <v>193</v>
      </c>
      <c r="C19" s="264">
        <v>-7.5779623018315769</v>
      </c>
      <c r="D19" s="259">
        <v>-4.749613494615291</v>
      </c>
      <c r="E19" s="259">
        <v>-3.0075966708042392</v>
      </c>
      <c r="F19" s="259">
        <v>-3.5273010741024393</v>
      </c>
      <c r="G19" s="259">
        <v>0.7112302366637222</v>
      </c>
      <c r="H19" s="259">
        <v>0.67663413187197741</v>
      </c>
      <c r="I19" s="259">
        <v>0.6530421759671402</v>
      </c>
      <c r="J19" s="259">
        <v>-0.31916921993036435</v>
      </c>
      <c r="K19" s="259">
        <v>0.19567469030687579</v>
      </c>
      <c r="L19" s="259">
        <v>-0.76658634645394053</v>
      </c>
      <c r="M19" s="259">
        <v>-0.16878998409764909</v>
      </c>
      <c r="N19" s="259">
        <v>-0.18632080394213882</v>
      </c>
      <c r="O19" s="259">
        <v>-0.25042600559034933</v>
      </c>
      <c r="P19" s="259">
        <v>-0.40748659771998752</v>
      </c>
      <c r="Q19" s="259">
        <v>-0.66349279410288053</v>
      </c>
      <c r="R19" s="259">
        <v>-3.8867552550894011E-2</v>
      </c>
      <c r="S19" s="259">
        <v>-0.16962727852081191</v>
      </c>
      <c r="T19" s="259">
        <v>0.19734417666978929</v>
      </c>
      <c r="U19" s="259">
        <v>0.29790020927999139</v>
      </c>
      <c r="V19" s="259">
        <v>0.42783999752490515</v>
      </c>
      <c r="W19" s="259">
        <v>0.29487410730165764</v>
      </c>
      <c r="X19" s="259">
        <v>0.13358925901708316</v>
      </c>
      <c r="Y19" s="259">
        <v>-0.56424358791672735</v>
      </c>
      <c r="Z19" s="259">
        <v>-0.40109920454930481</v>
      </c>
      <c r="AA19" s="259">
        <v>-1.6538680944749875</v>
      </c>
      <c r="AB19" s="259">
        <v>-2.4660492048072298</v>
      </c>
      <c r="AC19" s="259">
        <v>-0.74881921418470521</v>
      </c>
      <c r="AD19" s="259">
        <v>-1.4206064219808976</v>
      </c>
      <c r="AE19" s="256">
        <v>-1.559828628570098</v>
      </c>
    </row>
    <row r="20" spans="1:31">
      <c r="A20" s="50"/>
      <c r="B20" s="144" t="s">
        <v>201</v>
      </c>
      <c r="C20" s="264">
        <v>2.1091826200966541</v>
      </c>
      <c r="D20" s="259">
        <v>1.3219651716395877</v>
      </c>
      <c r="E20" s="259">
        <v>1.7033291375596757</v>
      </c>
      <c r="F20" s="259">
        <v>2.3975062995149568</v>
      </c>
      <c r="G20" s="259">
        <v>2.6597453578155008</v>
      </c>
      <c r="H20" s="259">
        <v>1.4602878430843282</v>
      </c>
      <c r="I20" s="259">
        <v>1.4310004098069296</v>
      </c>
      <c r="J20" s="259">
        <v>1.1096587820587818</v>
      </c>
      <c r="K20" s="259">
        <v>1.044376635020271</v>
      </c>
      <c r="L20" s="259">
        <v>0.92327757517017151</v>
      </c>
      <c r="M20" s="259">
        <v>0.94510879819609572</v>
      </c>
      <c r="N20" s="259">
        <v>0.80302477987018817</v>
      </c>
      <c r="O20" s="259">
        <v>1.291472158137897</v>
      </c>
      <c r="P20" s="259">
        <v>0.95552940502477601</v>
      </c>
      <c r="Q20" s="259">
        <v>1.472455608517985</v>
      </c>
      <c r="R20" s="259">
        <v>2.1503847461885961</v>
      </c>
      <c r="S20" s="259">
        <v>2.3496696816258678</v>
      </c>
      <c r="T20" s="259">
        <v>2.0921483617907919</v>
      </c>
      <c r="U20" s="259">
        <v>2.019991147054685</v>
      </c>
      <c r="V20" s="259">
        <v>1.84425695721338</v>
      </c>
      <c r="W20" s="259">
        <v>1.5060372843330827</v>
      </c>
      <c r="X20" s="259">
        <v>1.1238353165065176</v>
      </c>
      <c r="Y20" s="259">
        <v>1.2521287372171837</v>
      </c>
      <c r="Z20" s="259">
        <v>1.2210999465414809</v>
      </c>
      <c r="AA20" s="259">
        <v>1.2441151211442092</v>
      </c>
      <c r="AB20" s="259">
        <v>1.1121172502327497</v>
      </c>
      <c r="AC20" s="259">
        <v>0.93666200732816085</v>
      </c>
      <c r="AD20" s="259">
        <v>0.77922355261733589</v>
      </c>
      <c r="AE20" s="256">
        <v>0.61797542799372895</v>
      </c>
    </row>
    <row r="21" spans="1:31">
      <c r="A21" s="50"/>
      <c r="B21" s="144" t="s">
        <v>194</v>
      </c>
      <c r="C21" s="264">
        <v>1.0359808751651212E-2</v>
      </c>
      <c r="D21" s="259">
        <v>6.493181872465034E-3</v>
      </c>
      <c r="E21" s="259">
        <v>0.15815403903393568</v>
      </c>
      <c r="F21" s="259">
        <v>7.993558628717258E-2</v>
      </c>
      <c r="G21" s="259">
        <v>8.8140678417400406E-2</v>
      </c>
      <c r="H21" s="259">
        <v>7.6694573552215178E-2</v>
      </c>
      <c r="I21" s="259">
        <v>3.7670144034566554E-2</v>
      </c>
      <c r="J21" s="259">
        <v>2.8285789151350785E-2</v>
      </c>
      <c r="K21" s="259">
        <v>3.2008487374750816E-2</v>
      </c>
      <c r="L21" s="259">
        <v>3.5162280481666836E-2</v>
      </c>
      <c r="M21" s="259">
        <v>5.3614157878550721E-2</v>
      </c>
      <c r="N21" s="259">
        <v>5.4734680845397614E-2</v>
      </c>
      <c r="O21" s="259">
        <v>4.9948729180418441E-2</v>
      </c>
      <c r="P21" s="259">
        <v>3.4564309627014865E-2</v>
      </c>
      <c r="Q21" s="259">
        <v>2.9142091360790122E-2</v>
      </c>
      <c r="R21" s="259">
        <v>6.8589953800115688E-3</v>
      </c>
      <c r="S21" s="259">
        <v>4.7017307275266047E-2</v>
      </c>
      <c r="T21" s="259">
        <v>0</v>
      </c>
      <c r="U21" s="259">
        <v>2.2292252216180471E-2</v>
      </c>
      <c r="V21" s="259">
        <v>9.6992951976966543E-2</v>
      </c>
      <c r="W21" s="259">
        <v>7.6648126632689384E-2</v>
      </c>
      <c r="X21" s="259">
        <v>2.7815669927728887E-3</v>
      </c>
      <c r="Y21" s="259">
        <v>3.3476036944315299E-3</v>
      </c>
      <c r="Z21" s="259">
        <v>2.8875362822147754E-2</v>
      </c>
      <c r="AA21" s="259">
        <v>4.1318098297794519E-3</v>
      </c>
      <c r="AB21" s="259">
        <v>1.4151574638615987E-3</v>
      </c>
      <c r="AC21" s="259">
        <v>1.8900105209221214E-2</v>
      </c>
      <c r="AD21" s="259">
        <v>2.2802182255542432E-2</v>
      </c>
      <c r="AE21" s="256">
        <v>5.3863450607011407E-2</v>
      </c>
    </row>
    <row r="22" spans="1:31">
      <c r="A22" s="50"/>
      <c r="B22" s="141" t="s">
        <v>195</v>
      </c>
      <c r="C22" s="263">
        <v>0.51130143641917214</v>
      </c>
      <c r="D22" s="189">
        <v>0.39140537434819167</v>
      </c>
      <c r="E22" s="189">
        <v>0.35551463139342776</v>
      </c>
      <c r="F22" s="189">
        <v>0.24708175289315629</v>
      </c>
      <c r="G22" s="189">
        <v>0.23133346088603279</v>
      </c>
      <c r="H22" s="189">
        <v>0.15613253330261345</v>
      </c>
      <c r="I22" s="189">
        <v>0.11812613067629513</v>
      </c>
      <c r="J22" s="189">
        <v>0.10684954333951965</v>
      </c>
      <c r="K22" s="189">
        <v>0.100178121335026</v>
      </c>
      <c r="L22" s="189">
        <v>9.1090922497673699E-2</v>
      </c>
      <c r="M22" s="189">
        <v>2.6904355000055731E-2</v>
      </c>
      <c r="N22" s="189">
        <v>0.19112951597397068</v>
      </c>
      <c r="O22" s="189">
        <v>5.3210667336055131E-2</v>
      </c>
      <c r="P22" s="189">
        <v>0.28586612450299204</v>
      </c>
      <c r="Q22" s="189">
        <v>0.59722657754480257</v>
      </c>
      <c r="R22" s="189">
        <v>0.58310210521751982</v>
      </c>
      <c r="S22" s="189">
        <v>1.0258992819953898</v>
      </c>
      <c r="T22" s="189">
        <v>2.9856525979944806</v>
      </c>
      <c r="U22" s="189">
        <v>2.8379984714611695</v>
      </c>
      <c r="V22" s="189">
        <v>2.8497035211305266</v>
      </c>
      <c r="W22" s="189">
        <v>1.2873934992053546</v>
      </c>
      <c r="X22" s="189">
        <v>1.0226294230881485</v>
      </c>
      <c r="Y22" s="189">
        <v>2.7776703499530826</v>
      </c>
      <c r="Z22" s="189">
        <v>3.6711316063934003</v>
      </c>
      <c r="AA22" s="189">
        <v>4.3782233420718581</v>
      </c>
      <c r="AB22" s="189">
        <v>4.51226994339582</v>
      </c>
      <c r="AC22" s="189">
        <v>4.0643077766118409</v>
      </c>
      <c r="AD22" s="189">
        <v>3.7286560919523151</v>
      </c>
      <c r="AE22" s="233">
        <v>2.949611013260482</v>
      </c>
    </row>
    <row r="23" spans="1:31">
      <c r="A23" s="50"/>
      <c r="B23" s="144" t="s">
        <v>196</v>
      </c>
      <c r="C23" s="264">
        <v>0.51130143641917214</v>
      </c>
      <c r="D23" s="259">
        <v>0.39140537434819167</v>
      </c>
      <c r="E23" s="259">
        <v>0.35551463139342776</v>
      </c>
      <c r="F23" s="259">
        <v>0.24708175289315629</v>
      </c>
      <c r="G23" s="259">
        <v>0.23133346088603279</v>
      </c>
      <c r="H23" s="259">
        <v>0.15613253330261345</v>
      </c>
      <c r="I23" s="259">
        <v>0.11812613067629513</v>
      </c>
      <c r="J23" s="259">
        <v>0.10684954333951965</v>
      </c>
      <c r="K23" s="259">
        <v>0.100178121335026</v>
      </c>
      <c r="L23" s="259">
        <v>9.1090922497673699E-2</v>
      </c>
      <c r="M23" s="259">
        <v>2.6904355000055731E-2</v>
      </c>
      <c r="N23" s="259">
        <v>0.19112951597397068</v>
      </c>
      <c r="O23" s="259">
        <v>5.3210667336055131E-2</v>
      </c>
      <c r="P23" s="259">
        <v>0.28586612450299204</v>
      </c>
      <c r="Q23" s="259">
        <v>0.48260281150295053</v>
      </c>
      <c r="R23" s="259">
        <v>0.56223561932791122</v>
      </c>
      <c r="S23" s="259">
        <v>0.53005896724265311</v>
      </c>
      <c r="T23" s="259">
        <v>1.9783426973480962</v>
      </c>
      <c r="U23" s="259">
        <v>2.5212905740344209</v>
      </c>
      <c r="V23" s="259">
        <v>2.1544781196095162</v>
      </c>
      <c r="W23" s="259">
        <v>0.56280305535316133</v>
      </c>
      <c r="X23" s="259">
        <v>2.188516725673979E-2</v>
      </c>
      <c r="Y23" s="259">
        <v>1.0423463830237656E-2</v>
      </c>
      <c r="Z23" s="259">
        <v>3.9041784730997021E-3</v>
      </c>
      <c r="AA23" s="259">
        <v>1.1435852561930065E-2</v>
      </c>
      <c r="AB23" s="259">
        <v>1.1686076520641783E-2</v>
      </c>
      <c r="AC23" s="259">
        <v>1.4509002618858801E-2</v>
      </c>
      <c r="AD23" s="259">
        <v>1.2864271783532936E-2</v>
      </c>
      <c r="AE23" s="256">
        <v>2.3044839665626014E-2</v>
      </c>
    </row>
    <row r="24" spans="1:31" ht="13.5" thickBot="1">
      <c r="A24" s="50"/>
      <c r="B24" s="147" t="s">
        <v>197</v>
      </c>
      <c r="C24" s="265">
        <v>0</v>
      </c>
      <c r="D24" s="266">
        <v>0</v>
      </c>
      <c r="E24" s="266">
        <v>0</v>
      </c>
      <c r="F24" s="266">
        <v>0</v>
      </c>
      <c r="G24" s="266">
        <v>0</v>
      </c>
      <c r="H24" s="266">
        <v>0</v>
      </c>
      <c r="I24" s="266">
        <v>0</v>
      </c>
      <c r="J24" s="266">
        <v>0</v>
      </c>
      <c r="K24" s="266">
        <v>0</v>
      </c>
      <c r="L24" s="266">
        <v>0</v>
      </c>
      <c r="M24" s="266">
        <v>0</v>
      </c>
      <c r="N24" s="266">
        <v>0</v>
      </c>
      <c r="O24" s="266">
        <v>0</v>
      </c>
      <c r="P24" s="266">
        <v>0</v>
      </c>
      <c r="Q24" s="266">
        <v>0.11462376604185195</v>
      </c>
      <c r="R24" s="266">
        <v>2.0866485889608617E-2</v>
      </c>
      <c r="S24" s="266">
        <v>0.49584031475273671</v>
      </c>
      <c r="T24" s="266">
        <v>1.0073099006463841</v>
      </c>
      <c r="U24" s="266">
        <v>0.31670789742674832</v>
      </c>
      <c r="V24" s="266">
        <v>0.69522540152101053</v>
      </c>
      <c r="W24" s="266">
        <v>0.72459044385219318</v>
      </c>
      <c r="X24" s="266">
        <v>1.000744255831409</v>
      </c>
      <c r="Y24" s="266">
        <v>2.767246886122845</v>
      </c>
      <c r="Z24" s="266">
        <v>3.6672274279203014</v>
      </c>
      <c r="AA24" s="266">
        <v>4.366787489509929</v>
      </c>
      <c r="AB24" s="266">
        <v>4.5005838668751785</v>
      </c>
      <c r="AC24" s="266">
        <v>4.0497987739929826</v>
      </c>
      <c r="AD24" s="266">
        <v>3.7157918201687825</v>
      </c>
      <c r="AE24" s="257">
        <v>2.926566173594856</v>
      </c>
    </row>
    <row r="25" spans="1:31">
      <c r="A25" s="50"/>
    </row>
    <row r="26" spans="1:31">
      <c r="A26" s="50"/>
    </row>
    <row r="27" spans="1:31" customFormat="1"/>
    <row r="28" spans="1:31" customFormat="1">
      <c r="B28" s="42" t="s">
        <v>205</v>
      </c>
    </row>
    <row r="29" spans="1:31" customFormat="1"/>
    <row r="30" spans="1:31" customFormat="1"/>
    <row r="31" spans="1:31" customFormat="1"/>
    <row r="32" spans="1:31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S44"/>
  <sheetViews>
    <sheetView workbookViewId="0">
      <pane xSplit="2" ySplit="3" topLeftCell="C4" activePane="bottomRight" state="frozen"/>
      <selection activeCell="B38" sqref="B38"/>
      <selection pane="topRight" activeCell="B38" sqref="B38"/>
      <selection pane="bottomLeft" activeCell="B38" sqref="B38"/>
      <selection pane="bottomRight" activeCell="B29" sqref="B29"/>
    </sheetView>
  </sheetViews>
  <sheetFormatPr defaultColWidth="9.140625" defaultRowHeight="12.75"/>
  <cols>
    <col min="1" max="1" width="6.42578125" style="49" customWidth="1"/>
    <col min="2" max="2" width="39.85546875" style="49" customWidth="1"/>
    <col min="3" max="3" width="15" style="49" customWidth="1"/>
    <col min="4" max="15" width="14" style="49" customWidth="1"/>
    <col min="16" max="16" width="13.7109375" style="49" customWidth="1"/>
    <col min="17" max="22" width="12.42578125" style="49" customWidth="1"/>
    <col min="23" max="30" width="11.140625" style="49" customWidth="1"/>
    <col min="31" max="31" width="62.5703125" style="49" customWidth="1"/>
    <col min="32" max="32" width="6.140625" style="49" customWidth="1"/>
    <col min="33" max="37" width="12.42578125" style="49" customWidth="1"/>
    <col min="38" max="42" width="9.140625" style="49"/>
    <col min="43" max="43" width="29.85546875" style="49" bestFit="1" customWidth="1"/>
    <col min="44" max="44" width="6.42578125" style="49" customWidth="1"/>
    <col min="45" max="16384" width="9.140625" style="49"/>
  </cols>
  <sheetData>
    <row r="1" spans="1:44">
      <c r="A1" s="50" t="s">
        <v>105</v>
      </c>
    </row>
    <row r="2" spans="1:44">
      <c r="A2" s="50" t="s">
        <v>106</v>
      </c>
    </row>
    <row r="3" spans="1:44">
      <c r="A3" s="50" t="s">
        <v>212</v>
      </c>
    </row>
    <row r="4" spans="1:44">
      <c r="T4" s="69"/>
    </row>
    <row r="5" spans="1:44">
      <c r="T5" s="69"/>
    </row>
    <row r="6" spans="1:44" ht="13.5" thickBot="1">
      <c r="B6"/>
      <c r="T6" s="69"/>
    </row>
    <row r="7" spans="1:44" ht="13.5" thickBot="1">
      <c r="B7" s="150" t="s">
        <v>3</v>
      </c>
      <c r="C7" s="152">
        <v>1996</v>
      </c>
      <c r="D7" s="151">
        <v>1997</v>
      </c>
      <c r="E7" s="152">
        <v>1998</v>
      </c>
      <c r="F7" s="151">
        <v>1999</v>
      </c>
      <c r="G7" s="152">
        <v>2000</v>
      </c>
      <c r="H7" s="151">
        <v>2001</v>
      </c>
      <c r="I7" s="152">
        <v>2002</v>
      </c>
      <c r="J7" s="151">
        <v>2003</v>
      </c>
      <c r="K7" s="152">
        <v>2004</v>
      </c>
      <c r="L7" s="151">
        <v>2005</v>
      </c>
      <c r="M7" s="152">
        <v>2006</v>
      </c>
      <c r="N7" s="151">
        <v>2007</v>
      </c>
      <c r="O7" s="152">
        <v>2008</v>
      </c>
      <c r="P7" s="151">
        <v>2009</v>
      </c>
      <c r="Q7" s="152">
        <v>2010</v>
      </c>
      <c r="R7" s="151">
        <v>2011</v>
      </c>
      <c r="S7" s="152">
        <v>2012</v>
      </c>
      <c r="T7" s="151">
        <v>2013</v>
      </c>
      <c r="U7" s="152">
        <v>2014</v>
      </c>
      <c r="V7" s="151">
        <v>2015</v>
      </c>
      <c r="W7" s="152">
        <v>2016</v>
      </c>
      <c r="X7" s="151">
        <v>2017</v>
      </c>
      <c r="Y7" s="152">
        <v>2018</v>
      </c>
      <c r="Z7" s="151">
        <v>2019</v>
      </c>
      <c r="AA7" s="151">
        <v>2020</v>
      </c>
      <c r="AB7" s="151">
        <v>2021</v>
      </c>
      <c r="AC7" s="151">
        <v>2022</v>
      </c>
      <c r="AD7" s="151">
        <v>2023</v>
      </c>
      <c r="AE7" s="154" t="s">
        <v>5</v>
      </c>
    </row>
    <row r="8" spans="1:44">
      <c r="B8" s="141" t="s">
        <v>185</v>
      </c>
      <c r="C8" s="267">
        <v>21.980400607896897</v>
      </c>
      <c r="D8" s="267">
        <v>-9.2259505805712791</v>
      </c>
      <c r="E8" s="267">
        <v>24.642916757088429</v>
      </c>
      <c r="F8" s="267">
        <v>26.317212124671755</v>
      </c>
      <c r="G8" s="267">
        <v>51.591586305240526</v>
      </c>
      <c r="H8" s="267">
        <v>28.629516478446391</v>
      </c>
      <c r="I8" s="267">
        <v>6.2011984924683645</v>
      </c>
      <c r="J8" s="267">
        <v>11.030853346310707</v>
      </c>
      <c r="K8" s="267">
        <v>14.483177012661287</v>
      </c>
      <c r="L8" s="267">
        <v>9.2362860115246121</v>
      </c>
      <c r="M8" s="267">
        <v>8.6400376544808637</v>
      </c>
      <c r="N8" s="267">
        <v>6.3573006992780279</v>
      </c>
      <c r="O8" s="267">
        <v>6.4482633437015835</v>
      </c>
      <c r="P8" s="267">
        <v>3.5508386131103009</v>
      </c>
      <c r="Q8" s="267">
        <v>-6.1370952310853255</v>
      </c>
      <c r="R8" s="267">
        <v>9.4342075981429332</v>
      </c>
      <c r="S8" s="267">
        <v>-8.5831781417176245</v>
      </c>
      <c r="T8" s="267">
        <v>-0.84441115554906787</v>
      </c>
      <c r="U8" s="267">
        <v>-1.0471239454471686</v>
      </c>
      <c r="V8" s="267">
        <v>1.2734404197548628</v>
      </c>
      <c r="W8" s="267">
        <v>1.2165867595330155</v>
      </c>
      <c r="X8" s="267">
        <v>8.7180841363398827</v>
      </c>
      <c r="Y8" s="267">
        <v>3.8159185254213099</v>
      </c>
      <c r="Z8" s="267">
        <v>-2.1449965547804197</v>
      </c>
      <c r="AA8" s="267">
        <v>-0.94385267985686028</v>
      </c>
      <c r="AB8" s="267">
        <v>21.728389339473338</v>
      </c>
      <c r="AC8" s="267">
        <v>8.7895351817620622</v>
      </c>
      <c r="AD8" s="267">
        <v>3.1454491110854264</v>
      </c>
      <c r="AE8" s="155" t="s">
        <v>166</v>
      </c>
      <c r="AQ8" s="51"/>
      <c r="AR8" s="51"/>
    </row>
    <row r="9" spans="1:44">
      <c r="B9" s="141" t="s">
        <v>186</v>
      </c>
      <c r="C9" s="267">
        <v>21.980400607896897</v>
      </c>
      <c r="D9" s="267">
        <v>-9.2259505805712791</v>
      </c>
      <c r="E9" s="267">
        <v>24.642916757088429</v>
      </c>
      <c r="F9" s="267">
        <v>26.317212124671755</v>
      </c>
      <c r="G9" s="267">
        <v>51.591586305240526</v>
      </c>
      <c r="H9" s="267">
        <v>28.629516478446391</v>
      </c>
      <c r="I9" s="267">
        <v>6.2011984924683645</v>
      </c>
      <c r="J9" s="267">
        <v>11.030853346310707</v>
      </c>
      <c r="K9" s="267">
        <v>14.483177012661287</v>
      </c>
      <c r="L9" s="267">
        <v>9.2362860115246121</v>
      </c>
      <c r="M9" s="267">
        <v>8.6400376544808637</v>
      </c>
      <c r="N9" s="267">
        <v>6.3573006992780279</v>
      </c>
      <c r="O9" s="267">
        <v>6.4482633437015835</v>
      </c>
      <c r="P9" s="267">
        <v>3.5508386131103009</v>
      </c>
      <c r="Q9" s="267">
        <v>-6.1370952310853255</v>
      </c>
      <c r="R9" s="267">
        <v>9.4342075981429332</v>
      </c>
      <c r="S9" s="267">
        <v>-8.5831781417176245</v>
      </c>
      <c r="T9" s="267">
        <v>-0.84441115554906787</v>
      </c>
      <c r="U9" s="267">
        <v>-1.0471239454471686</v>
      </c>
      <c r="V9" s="267">
        <v>1.2734404197548628</v>
      </c>
      <c r="W9" s="267">
        <v>1.2165867595330155</v>
      </c>
      <c r="X9" s="267">
        <v>8.7180841363398827</v>
      </c>
      <c r="Y9" s="267">
        <v>3.8159185254213099</v>
      </c>
      <c r="Z9" s="267">
        <v>-2.1449965547804197</v>
      </c>
      <c r="AA9" s="267">
        <v>-0.94385267985686028</v>
      </c>
      <c r="AB9" s="267">
        <v>21.728389339473338</v>
      </c>
      <c r="AC9" s="267">
        <v>8.7895351817620622</v>
      </c>
      <c r="AD9" s="267">
        <v>3.1454491110854264</v>
      </c>
      <c r="AE9" s="155" t="s">
        <v>167</v>
      </c>
      <c r="AQ9" s="51"/>
      <c r="AR9" s="51"/>
    </row>
    <row r="10" spans="1:44">
      <c r="B10" s="141" t="s">
        <v>182</v>
      </c>
      <c r="C10" s="267">
        <v>23.636844923840329</v>
      </c>
      <c r="D10" s="267">
        <v>-8.7368775897218711</v>
      </c>
      <c r="E10" s="267">
        <v>29.935867672835258</v>
      </c>
      <c r="F10" s="267">
        <v>18.406530825028327</v>
      </c>
      <c r="G10" s="267">
        <v>58.693533339712019</v>
      </c>
      <c r="H10" s="267">
        <v>35.702671871276323</v>
      </c>
      <c r="I10" s="267">
        <v>10.209894766863798</v>
      </c>
      <c r="J10" s="267">
        <v>19.396581990283096</v>
      </c>
      <c r="K10" s="267">
        <v>24.048468011552117</v>
      </c>
      <c r="L10" s="267">
        <v>22.517399898178709</v>
      </c>
      <c r="M10" s="267">
        <v>47.075824245619714</v>
      </c>
      <c r="N10" s="267">
        <v>-6.3709566064922569</v>
      </c>
      <c r="O10" s="267">
        <v>-0.54420616330678229</v>
      </c>
      <c r="P10" s="267">
        <v>-5.1934273861482723</v>
      </c>
      <c r="Q10" s="267">
        <v>-4.5326108159243006</v>
      </c>
      <c r="R10" s="267">
        <v>15.048932305130222</v>
      </c>
      <c r="S10" s="267">
        <v>-9.8653123424652023</v>
      </c>
      <c r="T10" s="267">
        <v>-11.307830780253823</v>
      </c>
      <c r="U10" s="267">
        <v>-7.9186183843021354</v>
      </c>
      <c r="V10" s="267">
        <v>2.5536554654228496</v>
      </c>
      <c r="W10" s="267">
        <v>-10.168299095039274</v>
      </c>
      <c r="X10" s="267">
        <v>9.4393985461237833</v>
      </c>
      <c r="Y10" s="267">
        <v>-12.48337985738543</v>
      </c>
      <c r="Z10" s="267">
        <v>-6.3466123184771988</v>
      </c>
      <c r="AA10" s="267">
        <v>7.5052289466301971</v>
      </c>
      <c r="AB10" s="267">
        <v>22.493994197356429</v>
      </c>
      <c r="AC10" s="267">
        <v>4.6562575262796742</v>
      </c>
      <c r="AD10" s="267">
        <v>2.7159575700710548</v>
      </c>
      <c r="AE10" s="155" t="s">
        <v>168</v>
      </c>
      <c r="AQ10" s="51"/>
      <c r="AR10" s="51"/>
    </row>
    <row r="11" spans="1:44">
      <c r="B11" s="141" t="s">
        <v>183</v>
      </c>
      <c r="C11" s="267">
        <v>23.636844923840329</v>
      </c>
      <c r="D11" s="267">
        <v>-8.0526806824879031</v>
      </c>
      <c r="E11" s="267">
        <v>29.935867672835286</v>
      </c>
      <c r="F11" s="267">
        <v>15.786789429224541</v>
      </c>
      <c r="G11" s="267">
        <v>65.973039815538243</v>
      </c>
      <c r="H11" s="267">
        <v>24.108359059271663</v>
      </c>
      <c r="I11" s="267">
        <v>9.5188791394803758</v>
      </c>
      <c r="J11" s="267">
        <v>2.8051082847223086</v>
      </c>
      <c r="K11" s="267">
        <v>10.740681044066292</v>
      </c>
      <c r="L11" s="267">
        <v>-5.8730620521415773</v>
      </c>
      <c r="M11" s="267">
        <v>-30.000041079765751</v>
      </c>
      <c r="N11" s="267">
        <v>22.24471447119025</v>
      </c>
      <c r="O11" s="267">
        <v>8.8365020330138293</v>
      </c>
      <c r="P11" s="267">
        <v>22.892225383414669</v>
      </c>
      <c r="Q11" s="267">
        <v>-11.437378903148456</v>
      </c>
      <c r="R11" s="267">
        <v>-5.8721931277592887</v>
      </c>
      <c r="S11" s="267">
        <v>-14.367487304616063</v>
      </c>
      <c r="T11" s="267">
        <v>11.033726419794036</v>
      </c>
      <c r="U11" s="267">
        <v>3.5494502503362781</v>
      </c>
      <c r="V11" s="267">
        <v>4.9845007113936219</v>
      </c>
      <c r="W11" s="267">
        <v>13.630263811874443</v>
      </c>
      <c r="X11" s="267">
        <v>7.4610085676798406</v>
      </c>
      <c r="Y11" s="267">
        <v>13.888676605845589</v>
      </c>
      <c r="Z11" s="267">
        <v>3.7146339790345166</v>
      </c>
      <c r="AA11" s="267">
        <v>-1.0053083193834311</v>
      </c>
      <c r="AB11" s="267">
        <v>20.952072836804803</v>
      </c>
      <c r="AC11" s="267">
        <v>18.009243010729151</v>
      </c>
      <c r="AD11" s="267">
        <v>4.0808336415685034</v>
      </c>
      <c r="AE11" s="155" t="s">
        <v>169</v>
      </c>
      <c r="AQ11" s="51"/>
      <c r="AR11" s="51"/>
    </row>
    <row r="12" spans="1:44">
      <c r="B12" s="144" t="s">
        <v>200</v>
      </c>
      <c r="C12" s="268">
        <v>23.636844923840329</v>
      </c>
      <c r="D12" s="268">
        <v>-9.6876271224377035</v>
      </c>
      <c r="E12" s="268">
        <v>29.935867672835258</v>
      </c>
      <c r="F12" s="268">
        <v>22.112785474532998</v>
      </c>
      <c r="G12" s="268">
        <v>48.928434497975957</v>
      </c>
      <c r="H12" s="268">
        <v>53.035907628199027</v>
      </c>
      <c r="I12" s="268">
        <v>-43.712275271118052</v>
      </c>
      <c r="J12" s="268">
        <v>46.413589635855089</v>
      </c>
      <c r="K12" s="268">
        <v>12.535809315777442</v>
      </c>
      <c r="L12" s="268">
        <v>-20.729061264080428</v>
      </c>
      <c r="M12" s="268">
        <v>-15.599201933802192</v>
      </c>
      <c r="N12" s="268">
        <v>99.694154748232506</v>
      </c>
      <c r="O12" s="268">
        <v>11.890394716954944</v>
      </c>
      <c r="P12" s="268">
        <v>8.9710440936587901</v>
      </c>
      <c r="Q12" s="268">
        <v>-13.605309173910953</v>
      </c>
      <c r="R12" s="268">
        <v>13.690901494060583</v>
      </c>
      <c r="S12" s="268">
        <v>-12.449717686728974</v>
      </c>
      <c r="T12" s="268">
        <v>-7.2987774187229917</v>
      </c>
      <c r="U12" s="268">
        <v>-1.2128506695882635</v>
      </c>
      <c r="V12" s="268">
        <v>2.1097368977951163</v>
      </c>
      <c r="W12" s="268">
        <v>4.5325721801871026</v>
      </c>
      <c r="X12" s="268">
        <v>-26.598836208638915</v>
      </c>
      <c r="Y12" s="268">
        <v>26.199338055865539</v>
      </c>
      <c r="Z12" s="268">
        <v>20.34483972727854</v>
      </c>
      <c r="AA12" s="268">
        <v>-5.4375041177374186</v>
      </c>
      <c r="AB12" s="268">
        <v>25.263059539794426</v>
      </c>
      <c r="AC12" s="268">
        <v>-2.9918036710758855</v>
      </c>
      <c r="AD12" s="268">
        <v>6.4372002177295826</v>
      </c>
      <c r="AE12" s="156" t="s">
        <v>170</v>
      </c>
      <c r="AQ12" s="51"/>
      <c r="AR12" s="51"/>
    </row>
    <row r="13" spans="1:44">
      <c r="B13" s="144" t="s">
        <v>187</v>
      </c>
      <c r="C13" s="268">
        <v>23.6368449238403</v>
      </c>
      <c r="D13" s="268">
        <v>-7.3667495499490911</v>
      </c>
      <c r="E13" s="268">
        <v>29.935867672835286</v>
      </c>
      <c r="F13" s="268">
        <v>13.199254324432104</v>
      </c>
      <c r="G13" s="268">
        <v>73.493801992191607</v>
      </c>
      <c r="H13" s="268">
        <v>13.151648284611326</v>
      </c>
      <c r="I13" s="268">
        <v>36.787734593670649</v>
      </c>
      <c r="J13" s="268">
        <v>-6.3874951402273297</v>
      </c>
      <c r="K13" s="268">
        <v>10.148832517209172</v>
      </c>
      <c r="L13" s="268">
        <v>-0.86894117067735976</v>
      </c>
      <c r="M13" s="268">
        <v>-33.879025007390936</v>
      </c>
      <c r="N13" s="268">
        <v>-4.3843413760499175</v>
      </c>
      <c r="O13" s="268">
        <v>6.6435577957811915</v>
      </c>
      <c r="P13" s="268">
        <v>33.38059748311224</v>
      </c>
      <c r="Q13" s="268">
        <v>-29.298310542424687</v>
      </c>
      <c r="R13" s="268">
        <v>-41.583485725063341</v>
      </c>
      <c r="S13" s="268">
        <v>-46.747850503727364</v>
      </c>
      <c r="T13" s="268">
        <v>119.29480835236771</v>
      </c>
      <c r="U13" s="268">
        <v>14.00311477262693</v>
      </c>
      <c r="V13" s="268">
        <v>8.0439734326307644</v>
      </c>
      <c r="W13" s="268">
        <v>30.029655280223892</v>
      </c>
      <c r="X13" s="268">
        <v>33.297152316491605</v>
      </c>
      <c r="Y13" s="268">
        <v>15.937056441141891</v>
      </c>
      <c r="Z13" s="268">
        <v>5.0009548791905445E-2</v>
      </c>
      <c r="AA13" s="268">
        <v>-3.5436897873680806</v>
      </c>
      <c r="AB13" s="268">
        <v>27.880053224724065</v>
      </c>
      <c r="AC13" s="268">
        <v>35.287638289809024</v>
      </c>
      <c r="AD13" s="268">
        <v>4.6933750631183102</v>
      </c>
      <c r="AE13" s="156" t="s">
        <v>171</v>
      </c>
      <c r="AQ13" s="51"/>
      <c r="AR13" s="51"/>
    </row>
    <row r="14" spans="1:44">
      <c r="B14" s="144" t="s">
        <v>188</v>
      </c>
      <c r="C14" s="268">
        <v>0</v>
      </c>
      <c r="D14" s="268">
        <v>0</v>
      </c>
      <c r="E14" s="268">
        <v>0</v>
      </c>
      <c r="F14" s="268">
        <v>0</v>
      </c>
      <c r="G14" s="268">
        <v>0</v>
      </c>
      <c r="H14" s="268">
        <v>0</v>
      </c>
      <c r="I14" s="268">
        <v>0</v>
      </c>
      <c r="J14" s="268">
        <v>0</v>
      </c>
      <c r="K14" s="268">
        <v>0</v>
      </c>
      <c r="L14" s="268">
        <v>0</v>
      </c>
      <c r="M14" s="268">
        <v>0</v>
      </c>
      <c r="N14" s="268">
        <v>0</v>
      </c>
      <c r="O14" s="268">
        <v>0</v>
      </c>
      <c r="P14" s="268">
        <v>0</v>
      </c>
      <c r="Q14" s="268">
        <v>0</v>
      </c>
      <c r="R14" s="268">
        <v>71.464682341296054</v>
      </c>
      <c r="S14" s="268">
        <v>22.742452910539583</v>
      </c>
      <c r="T14" s="268">
        <v>-23.885933325471228</v>
      </c>
      <c r="U14" s="268">
        <v>-5.2480868279067892</v>
      </c>
      <c r="V14" s="268">
        <v>3.9934046920732982</v>
      </c>
      <c r="W14" s="268">
        <v>-3.6628393109402282</v>
      </c>
      <c r="X14" s="268">
        <v>-0.54042376963498384</v>
      </c>
      <c r="Y14" s="268">
        <v>-9.4810938261492055</v>
      </c>
      <c r="Z14" s="268">
        <v>-9.9679369017083133</v>
      </c>
      <c r="AA14" s="268">
        <v>22.61447138737158</v>
      </c>
      <c r="AB14" s="268">
        <v>-14.666605864633581</v>
      </c>
      <c r="AC14" s="268">
        <v>-26.861403693760934</v>
      </c>
      <c r="AD14" s="268">
        <v>-11.288174398520027</v>
      </c>
      <c r="AE14" s="156" t="s">
        <v>172</v>
      </c>
      <c r="AQ14" s="51"/>
      <c r="AR14" s="51"/>
    </row>
    <row r="15" spans="1:44">
      <c r="B15" s="141" t="s">
        <v>184</v>
      </c>
      <c r="C15" s="267">
        <v>10.131336953076357</v>
      </c>
      <c r="D15" s="267">
        <v>-19.186404484592686</v>
      </c>
      <c r="E15" s="267">
        <v>8.0136125606994995</v>
      </c>
      <c r="F15" s="267">
        <v>35.33048780023168</v>
      </c>
      <c r="G15" s="267">
        <v>22.970359028731039</v>
      </c>
      <c r="H15" s="267">
        <v>29.463076782073813</v>
      </c>
      <c r="I15" s="267">
        <v>-1.7576519543758451</v>
      </c>
      <c r="J15" s="267">
        <v>14.616460814136147</v>
      </c>
      <c r="K15" s="267">
        <v>11.140016220461348</v>
      </c>
      <c r="L15" s="267">
        <v>12.814691989275744</v>
      </c>
      <c r="M15" s="267">
        <v>-7.0708264432472703</v>
      </c>
      <c r="N15" s="267">
        <v>30.026082913863661</v>
      </c>
      <c r="O15" s="267">
        <v>24.598055780218189</v>
      </c>
      <c r="P15" s="267">
        <v>-4.2818495247653061</v>
      </c>
      <c r="Q15" s="267">
        <v>-6.8882165264928688</v>
      </c>
      <c r="R15" s="267">
        <v>17.630823621515219</v>
      </c>
      <c r="S15" s="267">
        <v>-6.998114995477394</v>
      </c>
      <c r="T15" s="267">
        <v>8.8115287280299697</v>
      </c>
      <c r="U15" s="267">
        <v>5.6684074302341969</v>
      </c>
      <c r="V15" s="267">
        <v>3.1265299547493299</v>
      </c>
      <c r="W15" s="267">
        <v>7.6468291547768104</v>
      </c>
      <c r="X15" s="267">
        <v>4.6604245849726738</v>
      </c>
      <c r="Y15" s="267">
        <v>8.8689542824072163</v>
      </c>
      <c r="Z15" s="267">
        <v>-3.5338443176655403</v>
      </c>
      <c r="AA15" s="267">
        <v>-6.8894833372487625</v>
      </c>
      <c r="AB15" s="267">
        <v>16.717043621044652</v>
      </c>
      <c r="AC15" s="267">
        <v>4.4774975409536779</v>
      </c>
      <c r="AD15" s="267">
        <v>6.5836819596634797</v>
      </c>
      <c r="AE15" s="155" t="s">
        <v>173</v>
      </c>
      <c r="AQ15" s="51"/>
      <c r="AR15" s="51"/>
    </row>
    <row r="16" spans="1:44">
      <c r="B16" s="144" t="s">
        <v>189</v>
      </c>
      <c r="C16" s="268">
        <v>9.2794619420296414</v>
      </c>
      <c r="D16" s="268">
        <v>-25.138596241012067</v>
      </c>
      <c r="E16" s="268">
        <v>68.175891748042346</v>
      </c>
      <c r="F16" s="268">
        <v>22.723822547577882</v>
      </c>
      <c r="G16" s="268">
        <v>18.085491114672053</v>
      </c>
      <c r="H16" s="268">
        <v>-8.0740429090156169</v>
      </c>
      <c r="I16" s="268">
        <v>3.8703994130210759</v>
      </c>
      <c r="J16" s="268">
        <v>41.607611027154746</v>
      </c>
      <c r="K16" s="268">
        <v>10.392230473340831</v>
      </c>
      <c r="L16" s="268">
        <v>-0.94241893180021918</v>
      </c>
      <c r="M16" s="268">
        <v>4.8623083564519192</v>
      </c>
      <c r="N16" s="268">
        <v>24.773582403632986</v>
      </c>
      <c r="O16" s="268">
        <v>8.4306103126187821</v>
      </c>
      <c r="P16" s="268">
        <v>3.1048570365638426</v>
      </c>
      <c r="Q16" s="268">
        <v>-13.710089226556306</v>
      </c>
      <c r="R16" s="268">
        <v>36.24076589987132</v>
      </c>
      <c r="S16" s="268">
        <v>18.815756371276436</v>
      </c>
      <c r="T16" s="268">
        <v>21.626104944109571</v>
      </c>
      <c r="U16" s="268">
        <v>-4.8925931358063224</v>
      </c>
      <c r="V16" s="268">
        <v>-6.7991778981728288</v>
      </c>
      <c r="W16" s="268">
        <v>1.1878066370410778</v>
      </c>
      <c r="X16" s="268">
        <v>9.615561611918281</v>
      </c>
      <c r="Y16" s="268">
        <v>12.186700474460977</v>
      </c>
      <c r="Z16" s="268">
        <v>-2.9525825408876898</v>
      </c>
      <c r="AA16" s="268">
        <v>-11.445740559071638</v>
      </c>
      <c r="AB16" s="268">
        <v>8.1764056957511713</v>
      </c>
      <c r="AC16" s="268">
        <v>4.6767231781667249</v>
      </c>
      <c r="AD16" s="268">
        <v>5.4234809933529959</v>
      </c>
      <c r="AE16" s="156" t="s">
        <v>174</v>
      </c>
      <c r="AQ16" s="51"/>
      <c r="AR16" s="51"/>
    </row>
    <row r="17" spans="2:45">
      <c r="B17" s="144" t="s">
        <v>190</v>
      </c>
      <c r="C17" s="268">
        <v>0</v>
      </c>
      <c r="D17" s="268">
        <v>0</v>
      </c>
      <c r="E17" s="268">
        <v>0</v>
      </c>
      <c r="F17" s="268">
        <v>0</v>
      </c>
      <c r="G17" s="268">
        <v>0</v>
      </c>
      <c r="H17" s="268">
        <v>0</v>
      </c>
      <c r="I17" s="268">
        <v>0</v>
      </c>
      <c r="J17" s="268">
        <v>0</v>
      </c>
      <c r="K17" s="268">
        <v>0</v>
      </c>
      <c r="L17" s="268">
        <v>0</v>
      </c>
      <c r="M17" s="268">
        <v>0</v>
      </c>
      <c r="N17" s="268">
        <v>0</v>
      </c>
      <c r="O17" s="268">
        <v>0</v>
      </c>
      <c r="P17" s="268">
        <v>0</v>
      </c>
      <c r="Q17" s="268">
        <v>0</v>
      </c>
      <c r="R17" s="268">
        <v>62.68396313076974</v>
      </c>
      <c r="S17" s="268">
        <v>-14.998125366343956</v>
      </c>
      <c r="T17" s="268">
        <v>-14.073602286819892</v>
      </c>
      <c r="U17" s="268">
        <v>-19.912493805865921</v>
      </c>
      <c r="V17" s="268">
        <v>334.18835956448049</v>
      </c>
      <c r="W17" s="268">
        <v>-18.950832823167559</v>
      </c>
      <c r="X17" s="268">
        <v>-48.365040544521854</v>
      </c>
      <c r="Y17" s="268">
        <v>9.8666129499874984</v>
      </c>
      <c r="Z17" s="268">
        <v>20.644844370641025</v>
      </c>
      <c r="AA17" s="268">
        <v>10.084014851317363</v>
      </c>
      <c r="AB17" s="268">
        <v>-50.902282750729242</v>
      </c>
      <c r="AC17" s="268">
        <v>117.94381465469766</v>
      </c>
      <c r="AD17" s="268">
        <v>187.43128525692714</v>
      </c>
      <c r="AE17" s="156" t="s">
        <v>175</v>
      </c>
      <c r="AQ17" s="51"/>
      <c r="AR17" s="51"/>
    </row>
    <row r="18" spans="2:45">
      <c r="B18" s="144" t="s">
        <v>191</v>
      </c>
      <c r="C18" s="268">
        <v>10.440471561238823</v>
      </c>
      <c r="D18" s="268">
        <v>-17.049136605941797</v>
      </c>
      <c r="E18" s="268">
        <v>-11.482291595742495</v>
      </c>
      <c r="F18" s="268">
        <v>43.092117133105063</v>
      </c>
      <c r="G18" s="268">
        <v>25.549758860211909</v>
      </c>
      <c r="H18" s="268">
        <v>48.10571812883768</v>
      </c>
      <c r="I18" s="268">
        <v>-3.4925377288859352</v>
      </c>
      <c r="J18" s="268">
        <v>5.6614702730795727</v>
      </c>
      <c r="K18" s="268">
        <v>11.472515622826435</v>
      </c>
      <c r="L18" s="268">
        <v>18.872445961729596</v>
      </c>
      <c r="M18" s="268">
        <v>-11.449529135767108</v>
      </c>
      <c r="N18" s="268">
        <v>32.308450304856393</v>
      </c>
      <c r="O18" s="268">
        <v>31.223208852405634</v>
      </c>
      <c r="P18" s="268">
        <v>-6.7830390881653244</v>
      </c>
      <c r="Q18" s="268">
        <v>-4.7206345035569228</v>
      </c>
      <c r="R18" s="268">
        <v>11.135374028720364</v>
      </c>
      <c r="S18" s="268">
        <v>-17.684192199112346</v>
      </c>
      <c r="T18" s="268">
        <v>1.2610300429874997</v>
      </c>
      <c r="U18" s="268">
        <v>13.415168710326014</v>
      </c>
      <c r="V18" s="268">
        <v>7.9077192230415392</v>
      </c>
      <c r="W18" s="268">
        <v>11.413410836724907</v>
      </c>
      <c r="X18" s="268">
        <v>2.8822104474519108</v>
      </c>
      <c r="Y18" s="268">
        <v>7.1872740383686278</v>
      </c>
      <c r="Z18" s="268">
        <v>-3.9752969498033224</v>
      </c>
      <c r="AA18" s="268">
        <v>-4.5726644745343776</v>
      </c>
      <c r="AB18" s="268">
        <v>21.49624275168776</v>
      </c>
      <c r="AC18" s="268">
        <v>4.0210098286768812</v>
      </c>
      <c r="AD18" s="268">
        <v>5.8686167017861806</v>
      </c>
      <c r="AE18" s="156" t="s">
        <v>176</v>
      </c>
      <c r="AQ18" s="51"/>
      <c r="AR18" s="51"/>
    </row>
    <row r="19" spans="2:45">
      <c r="B19" s="141" t="s">
        <v>192</v>
      </c>
      <c r="C19" s="267">
        <v>-23.546761816720021</v>
      </c>
      <c r="D19" s="267">
        <v>-69.589989733642966</v>
      </c>
      <c r="E19" s="267">
        <v>14.175002802934998</v>
      </c>
      <c r="F19" s="267">
        <v>-516.19478962201458</v>
      </c>
      <c r="G19" s="267">
        <v>-2.9909324849206911</v>
      </c>
      <c r="H19" s="267">
        <v>23.289140897204021</v>
      </c>
      <c r="I19" s="267">
        <v>-59.01663671035903</v>
      </c>
      <c r="J19" s="267">
        <v>72.498947716343906</v>
      </c>
      <c r="K19" s="267">
        <v>-82.73351690330432</v>
      </c>
      <c r="L19" s="267">
        <v>372.54176312073037</v>
      </c>
      <c r="M19" s="267">
        <v>-12.107214175649005</v>
      </c>
      <c r="N19" s="267">
        <v>72.815892452356252</v>
      </c>
      <c r="O19" s="267">
        <v>-43.155080882831228</v>
      </c>
      <c r="P19" s="267">
        <v>48.962247999820448</v>
      </c>
      <c r="Q19" s="267">
        <v>137.24588786463227</v>
      </c>
      <c r="R19" s="267">
        <v>15.048741551532913</v>
      </c>
      <c r="S19" s="267">
        <v>-6.0204221023893751</v>
      </c>
      <c r="T19" s="267">
        <v>1.3509674357855062</v>
      </c>
      <c r="U19" s="267">
        <v>0.17515678885322927</v>
      </c>
      <c r="V19" s="267">
        <v>-19.738414541033919</v>
      </c>
      <c r="W19" s="267">
        <v>-32.06406341961997</v>
      </c>
      <c r="X19" s="267">
        <v>-40.367295426894287</v>
      </c>
      <c r="Y19" s="267">
        <v>27.492298583589573</v>
      </c>
      <c r="Z19" s="267">
        <v>-146.75836688856515</v>
      </c>
      <c r="AA19" s="267">
        <v>230.29613630410984</v>
      </c>
      <c r="AB19" s="267">
        <v>-118.60714785768943</v>
      </c>
      <c r="AC19" s="267">
        <v>-425.50141242626677</v>
      </c>
      <c r="AD19" s="267">
        <v>48.068155821094393</v>
      </c>
      <c r="AE19" s="155" t="s">
        <v>177</v>
      </c>
      <c r="AQ19" s="51"/>
      <c r="AR19" s="51"/>
    </row>
    <row r="20" spans="2:45">
      <c r="B20" s="144" t="s">
        <v>193</v>
      </c>
      <c r="C20" s="268">
        <v>-23.546761816720007</v>
      </c>
      <c r="D20" s="268">
        <v>-42.519169372663512</v>
      </c>
      <c r="E20" s="268">
        <v>46.180868739615477</v>
      </c>
      <c r="F20" s="268">
        <v>-125.47007436755106</v>
      </c>
      <c r="G20" s="268">
        <v>44.217773811041724</v>
      </c>
      <c r="H20" s="268">
        <v>24.144637963044801</v>
      </c>
      <c r="I20" s="268">
        <v>-151.90499928785073</v>
      </c>
      <c r="J20" s="268">
        <v>-168.07024765040819</v>
      </c>
      <c r="K20" s="268">
        <v>-548.50583516417066</v>
      </c>
      <c r="L20" s="268">
        <v>-75.947926722069127</v>
      </c>
      <c r="M20" s="268">
        <v>19.923579970104612</v>
      </c>
      <c r="N20" s="268">
        <v>42.950402831898145</v>
      </c>
      <c r="O20" s="268">
        <v>73.209809264305193</v>
      </c>
      <c r="P20" s="268">
        <v>68.607349609866588</v>
      </c>
      <c r="Q20" s="268">
        <v>-94.50149057214982</v>
      </c>
      <c r="R20" s="268">
        <v>377.59700813802766</v>
      </c>
      <c r="S20" s="268">
        <v>-206.35422321639203</v>
      </c>
      <c r="T20" s="268">
        <v>49.679971137271707</v>
      </c>
      <c r="U20" s="268">
        <v>42.114697900299973</v>
      </c>
      <c r="V20" s="268">
        <v>-30.200739739382442</v>
      </c>
      <c r="W20" s="268">
        <v>-54.145011411219578</v>
      </c>
      <c r="X20" s="268">
        <v>-559.19471607127161</v>
      </c>
      <c r="Y20" s="268">
        <v>-26.201230759493626</v>
      </c>
      <c r="Z20" s="268">
        <v>303.48937681050592</v>
      </c>
      <c r="AA20" s="268">
        <v>47.700614182082916</v>
      </c>
      <c r="AB20" s="268">
        <v>-63.037008072886515</v>
      </c>
      <c r="AC20" s="268">
        <v>106.38774940062783</v>
      </c>
      <c r="AD20" s="268">
        <v>13.253904769659442</v>
      </c>
      <c r="AE20" s="156" t="s">
        <v>178</v>
      </c>
      <c r="AQ20" s="51"/>
      <c r="AR20" s="51"/>
    </row>
    <row r="21" spans="2:45">
      <c r="B21" s="144" t="s">
        <v>201</v>
      </c>
      <c r="C21" s="268">
        <v>-23.546761816719993</v>
      </c>
      <c r="D21" s="268">
        <v>16.960784313725497</v>
      </c>
      <c r="E21" s="268">
        <v>75.440067057837382</v>
      </c>
      <c r="F21" s="268">
        <v>40.133779264214041</v>
      </c>
      <c r="G21" s="268">
        <v>-16.771224002727578</v>
      </c>
      <c r="H21" s="268">
        <v>26.049731678341729</v>
      </c>
      <c r="I21" s="268">
        <v>-17.64705882352942</v>
      </c>
      <c r="J21" s="268">
        <v>4.4988161010260512</v>
      </c>
      <c r="K21" s="268">
        <v>1.2084592145015023</v>
      </c>
      <c r="L21" s="268">
        <v>11.819216417910468</v>
      </c>
      <c r="M21" s="268">
        <v>-7.6924873738427095</v>
      </c>
      <c r="N21" s="268">
        <v>71.050129598768024</v>
      </c>
      <c r="O21" s="268">
        <v>-21.241472301358527</v>
      </c>
      <c r="P21" s="268">
        <v>59.570194575709024</v>
      </c>
      <c r="Q21" s="268">
        <v>37.07806026911652</v>
      </c>
      <c r="R21" s="268">
        <v>19.57592248636422</v>
      </c>
      <c r="S21" s="268">
        <v>-18.602365436070855</v>
      </c>
      <c r="T21" s="268">
        <v>-4.2642408613209852</v>
      </c>
      <c r="U21" s="268">
        <v>-9.6557772711159799</v>
      </c>
      <c r="V21" s="268">
        <v>-17.299172120086979</v>
      </c>
      <c r="W21" s="268">
        <v>-24.470146921374962</v>
      </c>
      <c r="X21" s="268">
        <v>21.128990522800791</v>
      </c>
      <c r="Y21" s="268">
        <v>1.2432737893135055</v>
      </c>
      <c r="Z21" s="268">
        <v>-0.30063484104761073</v>
      </c>
      <c r="AA21" s="268">
        <v>-11.453491478335195</v>
      </c>
      <c r="AB21" s="268">
        <v>2.5236839763726806</v>
      </c>
      <c r="AC21" s="268">
        <v>-9.4963098442173361</v>
      </c>
      <c r="AD21" s="268">
        <v>-18.198888052180379</v>
      </c>
      <c r="AE21" s="156" t="s">
        <v>179</v>
      </c>
      <c r="AQ21"/>
      <c r="AR21"/>
      <c r="AS21"/>
    </row>
    <row r="22" spans="2:45">
      <c r="B22" s="144" t="s">
        <v>194</v>
      </c>
      <c r="C22" s="268">
        <v>-23.546761816719993</v>
      </c>
      <c r="D22" s="268">
        <v>2110.9780439121755</v>
      </c>
      <c r="E22" s="268">
        <v>-37.00189582016791</v>
      </c>
      <c r="F22" s="268">
        <v>39.283206511614566</v>
      </c>
      <c r="G22" s="268">
        <v>31.905633976706838</v>
      </c>
      <c r="H22" s="268">
        <v>-36.820922414532745</v>
      </c>
      <c r="I22" s="268">
        <v>-20.255555555555574</v>
      </c>
      <c r="J22" s="268">
        <v>25.64364559627208</v>
      </c>
      <c r="K22" s="268">
        <v>25.763193162540006</v>
      </c>
      <c r="L22" s="268">
        <v>66.559489431920213</v>
      </c>
      <c r="M22" s="268">
        <v>10.910588235294114</v>
      </c>
      <c r="N22" s="268">
        <v>-2.9424867938137851</v>
      </c>
      <c r="O22" s="268">
        <v>-26.338251366120218</v>
      </c>
      <c r="P22" s="268">
        <v>-12.693526012418303</v>
      </c>
      <c r="Q22" s="268">
        <v>-77.908063556801764</v>
      </c>
      <c r="R22" s="268">
        <v>650.15384615384608</v>
      </c>
      <c r="S22" s="268">
        <v>-100</v>
      </c>
      <c r="T22" s="268">
        <v>0</v>
      </c>
      <c r="U22" s="268">
        <v>330.54113429488331</v>
      </c>
      <c r="V22" s="268">
        <v>-19.96924180980821</v>
      </c>
      <c r="W22" s="268">
        <v>-96.32684151302692</v>
      </c>
      <c r="X22" s="268">
        <v>30.841738146856471</v>
      </c>
      <c r="Y22" s="268">
        <v>795.48303436351841</v>
      </c>
      <c r="Z22" s="268">
        <v>-85.997811780985018</v>
      </c>
      <c r="AA22" s="268">
        <v>-66.072967538063779</v>
      </c>
      <c r="AB22" s="268">
        <v>1525.7408975444537</v>
      </c>
      <c r="AC22" s="268">
        <v>31.25</v>
      </c>
      <c r="AD22" s="268">
        <v>143.65079365079362</v>
      </c>
      <c r="AE22" s="156" t="s">
        <v>198</v>
      </c>
      <c r="AQ22"/>
      <c r="AR22"/>
      <c r="AS22"/>
    </row>
    <row r="23" spans="2:45">
      <c r="B23" s="141" t="s">
        <v>195</v>
      </c>
      <c r="C23" s="267">
        <v>-6.6230192947566167</v>
      </c>
      <c r="D23" s="267">
        <v>-17.549668874172184</v>
      </c>
      <c r="E23" s="267">
        <v>-13.373493975903614</v>
      </c>
      <c r="F23" s="267">
        <v>18.266110338433023</v>
      </c>
      <c r="G23" s="267">
        <v>2.3128185025480263</v>
      </c>
      <c r="H23" s="267">
        <v>-2.6819923371647576</v>
      </c>
      <c r="I23" s="267">
        <v>-3.9370078740157481</v>
      </c>
      <c r="J23" s="267">
        <v>4.098360655737693</v>
      </c>
      <c r="K23" s="267">
        <v>4.098360655737693</v>
      </c>
      <c r="L23" s="267">
        <v>-67.736282198517259</v>
      </c>
      <c r="M23" s="267">
        <v>671.7827768869339</v>
      </c>
      <c r="N23" s="267">
        <v>-70.390010577744604</v>
      </c>
      <c r="O23" s="267">
        <v>471.8769191514873</v>
      </c>
      <c r="P23" s="267">
        <v>116.33662629429446</v>
      </c>
      <c r="Q23" s="267">
        <v>-8.356962951000142</v>
      </c>
      <c r="R23" s="267">
        <v>92.536562629607943</v>
      </c>
      <c r="S23" s="267">
        <v>166.04840891467347</v>
      </c>
      <c r="T23" s="267">
        <v>-5.7481068740522971</v>
      </c>
      <c r="U23" s="267">
        <v>-0.6390023975352932</v>
      </c>
      <c r="V23" s="267">
        <v>-54.248304122939182</v>
      </c>
      <c r="W23" s="267">
        <v>-19.599516551277702</v>
      </c>
      <c r="X23" s="267">
        <v>195.30051843930323</v>
      </c>
      <c r="Y23" s="267">
        <v>37.209190338901749</v>
      </c>
      <c r="Z23" s="267">
        <v>16.702724434137735</v>
      </c>
      <c r="AA23" s="267">
        <v>2.088916288531891</v>
      </c>
      <c r="AB23" s="267">
        <v>9.6436262974385585</v>
      </c>
      <c r="AC23" s="267">
        <v>-0.19487071564903147</v>
      </c>
      <c r="AD23" s="267">
        <v>-18.40519877325093</v>
      </c>
      <c r="AE23" s="155" t="s">
        <v>199</v>
      </c>
      <c r="AQ23"/>
      <c r="AR23"/>
      <c r="AS23"/>
    </row>
    <row r="24" spans="2:45">
      <c r="B24" s="144" t="s">
        <v>196</v>
      </c>
      <c r="C24" s="268">
        <v>-6.6230192947566167</v>
      </c>
      <c r="D24" s="268">
        <v>-17.549668874172184</v>
      </c>
      <c r="E24" s="268">
        <v>-13.373493975903614</v>
      </c>
      <c r="F24" s="268">
        <v>18.266110338433023</v>
      </c>
      <c r="G24" s="268">
        <v>2.3128185025480263</v>
      </c>
      <c r="H24" s="268">
        <v>-2.6819923371647576</v>
      </c>
      <c r="I24" s="268">
        <v>-3.9370078740157481</v>
      </c>
      <c r="J24" s="268">
        <v>4.098360655737693</v>
      </c>
      <c r="K24" s="268">
        <v>4.098360655737693</v>
      </c>
      <c r="L24" s="268">
        <v>-67.736282198517259</v>
      </c>
      <c r="M24" s="268">
        <v>671.7827768869339</v>
      </c>
      <c r="N24" s="268">
        <v>-70.390010577744604</v>
      </c>
      <c r="O24" s="268">
        <v>471.8769191514873</v>
      </c>
      <c r="P24" s="268">
        <v>74.815837081291733</v>
      </c>
      <c r="Q24" s="268">
        <v>9.3509344264249989</v>
      </c>
      <c r="R24" s="268">
        <v>3.1713058838748225</v>
      </c>
      <c r="S24" s="268">
        <v>241.19562749574726</v>
      </c>
      <c r="T24" s="268">
        <v>26.368425375170631</v>
      </c>
      <c r="U24" s="268">
        <v>-15.443381049559278</v>
      </c>
      <c r="V24" s="268">
        <v>-73.544868627073981</v>
      </c>
      <c r="W24" s="268">
        <v>-96.064090432134051</v>
      </c>
      <c r="X24" s="268">
        <v>-48.219768924138094</v>
      </c>
      <c r="Y24" s="268">
        <v>-61.115049577259271</v>
      </c>
      <c r="Z24" s="268">
        <v>186.63018341941256</v>
      </c>
      <c r="AA24" s="268">
        <v>1.2235608280516601</v>
      </c>
      <c r="AB24" s="268">
        <v>51.133489207966221</v>
      </c>
      <c r="AC24" s="268">
        <v>-3.5427737835447033</v>
      </c>
      <c r="AD24" s="268">
        <v>84.773019180659702</v>
      </c>
      <c r="AE24" s="156" t="s">
        <v>180</v>
      </c>
    </row>
    <row r="25" spans="2:45" ht="13.5" thickBot="1">
      <c r="B25" s="147" t="s">
        <v>197</v>
      </c>
      <c r="C25" s="269">
        <v>0</v>
      </c>
      <c r="D25" s="269">
        <v>0</v>
      </c>
      <c r="E25" s="269">
        <v>0</v>
      </c>
      <c r="F25" s="269">
        <v>0</v>
      </c>
      <c r="G25" s="269">
        <v>0</v>
      </c>
      <c r="H25" s="269">
        <v>0</v>
      </c>
      <c r="I25" s="269">
        <v>0</v>
      </c>
      <c r="J25" s="269">
        <v>0</v>
      </c>
      <c r="K25" s="269">
        <v>0</v>
      </c>
      <c r="L25" s="269">
        <v>0</v>
      </c>
      <c r="M25" s="269">
        <v>0</v>
      </c>
      <c r="N25" s="269">
        <v>0</v>
      </c>
      <c r="O25" s="269">
        <v>0</v>
      </c>
      <c r="P25" s="269">
        <v>0</v>
      </c>
      <c r="Q25" s="269">
        <v>-82.912889311252371</v>
      </c>
      <c r="R25" s="269">
        <v>2500.4326855631025</v>
      </c>
      <c r="S25" s="269">
        <v>85.715172816061084</v>
      </c>
      <c r="T25" s="269">
        <v>-68.824531516183981</v>
      </c>
      <c r="U25" s="269">
        <v>117.21767453745554</v>
      </c>
      <c r="V25" s="269">
        <v>5.5510442852699953</v>
      </c>
      <c r="W25" s="269">
        <v>39.791959242463207</v>
      </c>
      <c r="X25" s="269">
        <v>200.62603711033529</v>
      </c>
      <c r="Y25" s="269">
        <v>37.579550917692643</v>
      </c>
      <c r="Z25" s="269">
        <v>16.521817430032186</v>
      </c>
      <c r="AA25" s="269">
        <v>2.091182503108044</v>
      </c>
      <c r="AB25" s="269">
        <v>9.5358950058672747</v>
      </c>
      <c r="AC25" s="269">
        <v>-0.18287635812890812</v>
      </c>
      <c r="AD25" s="269">
        <v>-18.762407331247971</v>
      </c>
      <c r="AE25" s="157" t="s">
        <v>181</v>
      </c>
    </row>
    <row r="27" spans="2:45" customFormat="1"/>
    <row r="28" spans="2:45" customFormat="1"/>
    <row r="29" spans="2:45" customFormat="1">
      <c r="B29" s="42" t="s">
        <v>205</v>
      </c>
    </row>
    <row r="30" spans="2:45" customFormat="1"/>
    <row r="31" spans="2:45" customFormat="1"/>
    <row r="32" spans="2:45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S62"/>
  <sheetViews>
    <sheetView workbookViewId="0">
      <selection activeCell="E30" sqref="E30"/>
    </sheetView>
  </sheetViews>
  <sheetFormatPr defaultColWidth="9.140625" defaultRowHeight="12.75"/>
  <cols>
    <col min="1" max="1" width="6.42578125" style="49" customWidth="1"/>
    <col min="2" max="2" width="37.7109375" style="49" customWidth="1"/>
    <col min="3" max="3" width="14.42578125" style="49" customWidth="1"/>
    <col min="4" max="15" width="14" style="49" customWidth="1"/>
    <col min="16" max="16" width="13.7109375" style="49" customWidth="1"/>
    <col min="17" max="30" width="12.42578125" style="49" customWidth="1"/>
    <col min="31" max="31" width="45.28515625" style="49" customWidth="1"/>
    <col min="32" max="32" width="6.28515625" style="49" customWidth="1"/>
    <col min="33" max="37" width="12.42578125" style="49" customWidth="1"/>
    <col min="38" max="40" width="9.140625" style="49"/>
    <col min="41" max="42" width="9.42578125" style="49" customWidth="1"/>
    <col min="43" max="43" width="31.140625" style="49" customWidth="1"/>
    <col min="44" max="44" width="6.42578125" style="49" customWidth="1"/>
    <col min="45" max="16384" width="9.140625" style="49"/>
  </cols>
  <sheetData>
    <row r="1" spans="1:45">
      <c r="A1" s="50" t="s">
        <v>142</v>
      </c>
    </row>
    <row r="2" spans="1:45">
      <c r="A2" s="52" t="s">
        <v>145</v>
      </c>
    </row>
    <row r="3" spans="1:45">
      <c r="A3" s="50" t="s">
        <v>220</v>
      </c>
    </row>
    <row r="4" spans="1:45" ht="13.5" thickBot="1">
      <c r="B4"/>
      <c r="T4" s="69"/>
    </row>
    <row r="5" spans="1:45" ht="13.5" thickBot="1">
      <c r="B5" s="150" t="s">
        <v>3</v>
      </c>
      <c r="C5" s="187" t="s">
        <v>204</v>
      </c>
      <c r="D5" s="253">
        <v>1997</v>
      </c>
      <c r="E5" s="253">
        <v>1998</v>
      </c>
      <c r="F5" s="253">
        <v>1999</v>
      </c>
      <c r="G5" s="253">
        <v>2000</v>
      </c>
      <c r="H5" s="253">
        <v>2001</v>
      </c>
      <c r="I5" s="253">
        <v>2002</v>
      </c>
      <c r="J5" s="253">
        <v>2003</v>
      </c>
      <c r="K5" s="253">
        <v>2004</v>
      </c>
      <c r="L5" s="253">
        <v>2005</v>
      </c>
      <c r="M5" s="253">
        <v>2006</v>
      </c>
      <c r="N5" s="253">
        <v>2007</v>
      </c>
      <c r="O5" s="253">
        <v>2008</v>
      </c>
      <c r="P5" s="253">
        <v>2009</v>
      </c>
      <c r="Q5" s="253">
        <v>2010</v>
      </c>
      <c r="R5" s="253">
        <v>2011</v>
      </c>
      <c r="S5" s="253">
        <v>2012</v>
      </c>
      <c r="T5" s="253">
        <v>2013</v>
      </c>
      <c r="U5" s="253">
        <v>2014</v>
      </c>
      <c r="V5" s="253">
        <v>2015</v>
      </c>
      <c r="W5" s="253">
        <v>2016</v>
      </c>
      <c r="X5" s="253">
        <v>2017</v>
      </c>
      <c r="Y5" s="253">
        <v>2018</v>
      </c>
      <c r="Z5" s="253">
        <v>2019</v>
      </c>
      <c r="AA5" s="253">
        <v>2020</v>
      </c>
      <c r="AB5" s="253">
        <v>2021</v>
      </c>
      <c r="AC5" s="253">
        <v>2022</v>
      </c>
      <c r="AD5" s="253">
        <v>2023</v>
      </c>
      <c r="AE5" s="160" t="s">
        <v>202</v>
      </c>
      <c r="AF5" s="153"/>
      <c r="AN5"/>
      <c r="AO5"/>
      <c r="AP5"/>
      <c r="AQ5"/>
      <c r="AR5"/>
      <c r="AS5"/>
    </row>
    <row r="6" spans="1:45">
      <c r="B6" s="141" t="s">
        <v>185</v>
      </c>
      <c r="C6" s="267">
        <v>14.626355986602405</v>
      </c>
      <c r="D6" s="267">
        <v>-20.638512170572838</v>
      </c>
      <c r="E6" s="267">
        <v>17.789071971067443</v>
      </c>
      <c r="F6" s="267">
        <v>38.017838274542555</v>
      </c>
      <c r="G6" s="267">
        <v>42.573948448490285</v>
      </c>
      <c r="H6" s="267">
        <v>22.691720684639137</v>
      </c>
      <c r="I6" s="267">
        <v>5.2586462689275209</v>
      </c>
      <c r="J6" s="267">
        <v>8.4251256829613368</v>
      </c>
      <c r="K6" s="267">
        <v>12.204234965173669</v>
      </c>
      <c r="L6" s="267">
        <v>6.7852674421793324</v>
      </c>
      <c r="M6" s="267">
        <v>5.7896172341912404</v>
      </c>
      <c r="N6" s="267">
        <v>3.9422679357691095</v>
      </c>
      <c r="O6" s="267">
        <v>3.8068600358367206</v>
      </c>
      <c r="P6" s="267">
        <v>0.95645030879130388</v>
      </c>
      <c r="Q6" s="267">
        <v>-8.8916065438668426</v>
      </c>
      <c r="R6" s="267">
        <v>6.8228292724447783</v>
      </c>
      <c r="S6" s="267">
        <v>-8.8037161790790179</v>
      </c>
      <c r="T6" s="267">
        <v>-1.7132168336969471</v>
      </c>
      <c r="U6" s="267">
        <v>-1.0555670264043329</v>
      </c>
      <c r="V6" s="267">
        <v>2.2537191723969414</v>
      </c>
      <c r="W6" s="267">
        <v>3.8811028678820776</v>
      </c>
      <c r="X6" s="267">
        <v>7.5863811025051859</v>
      </c>
      <c r="Y6" s="267">
        <v>2.405567674330598</v>
      </c>
      <c r="Z6" s="267">
        <v>-2.2073652745039141</v>
      </c>
      <c r="AA6" s="267">
        <v>-0.88130679996253036</v>
      </c>
      <c r="AB6" s="267">
        <v>19.557733730040198</v>
      </c>
      <c r="AC6" s="267">
        <v>1.624573836715399</v>
      </c>
      <c r="AD6" s="267">
        <v>1.0430471591027981</v>
      </c>
      <c r="AE6" s="161" t="s">
        <v>166</v>
      </c>
      <c r="AF6" s="158"/>
      <c r="AN6"/>
      <c r="AO6"/>
      <c r="AP6"/>
      <c r="AQ6"/>
      <c r="AR6"/>
      <c r="AS6"/>
    </row>
    <row r="7" spans="1:45">
      <c r="B7" s="141" t="s">
        <v>186</v>
      </c>
      <c r="C7" s="267">
        <v>14.626355986602405</v>
      </c>
      <c r="D7" s="267">
        <v>-20.638512170572838</v>
      </c>
      <c r="E7" s="267">
        <v>17.789071971067443</v>
      </c>
      <c r="F7" s="267">
        <v>38.017838274542555</v>
      </c>
      <c r="G7" s="267">
        <v>42.573948448490285</v>
      </c>
      <c r="H7" s="267">
        <v>22.691720684639137</v>
      </c>
      <c r="I7" s="267">
        <v>5.2586462689275209</v>
      </c>
      <c r="J7" s="267">
        <v>8.4251256829613368</v>
      </c>
      <c r="K7" s="267">
        <v>12.204234965173669</v>
      </c>
      <c r="L7" s="267">
        <v>6.7852674421793324</v>
      </c>
      <c r="M7" s="267">
        <v>5.7896172341912404</v>
      </c>
      <c r="N7" s="267">
        <v>3.9422679357691095</v>
      </c>
      <c r="O7" s="267">
        <v>3.8068600358367206</v>
      </c>
      <c r="P7" s="267">
        <v>0.95645030879130388</v>
      </c>
      <c r="Q7" s="267">
        <v>-8.8916065438668426</v>
      </c>
      <c r="R7" s="267">
        <v>6.8228292724447783</v>
      </c>
      <c r="S7" s="267">
        <v>-8.8037161790790179</v>
      </c>
      <c r="T7" s="267">
        <v>-1.7132168336969471</v>
      </c>
      <c r="U7" s="267">
        <v>-1.0555670264043329</v>
      </c>
      <c r="V7" s="267">
        <v>2.2537191723969414</v>
      </c>
      <c r="W7" s="267">
        <v>3.8811028678820776</v>
      </c>
      <c r="X7" s="267">
        <v>7.5863811025051859</v>
      </c>
      <c r="Y7" s="267">
        <v>0</v>
      </c>
      <c r="Z7" s="267">
        <v>-2.2073652745039141</v>
      </c>
      <c r="AA7" s="267">
        <v>-0.88130679996253036</v>
      </c>
      <c r="AB7" s="267">
        <v>19.557733730040198</v>
      </c>
      <c r="AC7" s="267">
        <v>1.624573836715399</v>
      </c>
      <c r="AD7" s="267">
        <v>1.0430471591027981</v>
      </c>
      <c r="AE7" s="161" t="s">
        <v>167</v>
      </c>
      <c r="AF7" s="158"/>
      <c r="AN7"/>
      <c r="AO7"/>
      <c r="AP7"/>
      <c r="AQ7"/>
      <c r="AR7"/>
      <c r="AS7"/>
    </row>
    <row r="8" spans="1:45">
      <c r="B8" s="141" t="s">
        <v>182</v>
      </c>
      <c r="C8" s="267">
        <v>11.805232200867266</v>
      </c>
      <c r="D8" s="267">
        <v>-20.935714951895733</v>
      </c>
      <c r="E8" s="267">
        <v>17.176634173899558</v>
      </c>
      <c r="F8" s="267">
        <v>28.728123490656287</v>
      </c>
      <c r="G8" s="267">
        <v>44.582537328401372</v>
      </c>
      <c r="H8" s="267">
        <v>27.608504262739004</v>
      </c>
      <c r="I8" s="267">
        <v>9.2601681263717808</v>
      </c>
      <c r="J8" s="267">
        <v>16.249986281041345</v>
      </c>
      <c r="K8" s="267">
        <v>20.393345680660531</v>
      </c>
      <c r="L8" s="267">
        <v>20.837441506648702</v>
      </c>
      <c r="M8" s="267">
        <v>42.642349827337682</v>
      </c>
      <c r="N8" s="267">
        <v>-10.404922058593741</v>
      </c>
      <c r="O8" s="267">
        <v>-2.4151425669409008</v>
      </c>
      <c r="P8" s="267">
        <v>-8.0175428891354272</v>
      </c>
      <c r="Q8" s="267">
        <v>-6.3244672543694662</v>
      </c>
      <c r="R8" s="267">
        <v>13.412963800763137</v>
      </c>
      <c r="S8" s="267">
        <v>-10.446677776489182</v>
      </c>
      <c r="T8" s="267">
        <v>-12.148957780230347</v>
      </c>
      <c r="U8" s="267">
        <v>-7.4439593994110282</v>
      </c>
      <c r="V8" s="267">
        <v>3.2808020004337521</v>
      </c>
      <c r="W8" s="267">
        <v>-8.8769424831092607</v>
      </c>
      <c r="X8" s="267">
        <v>8.722113376514514</v>
      </c>
      <c r="Y8" s="267">
        <v>-13.010969802783393</v>
      </c>
      <c r="Z8" s="267">
        <v>-6.5399113642594813</v>
      </c>
      <c r="AA8" s="267">
        <v>7.2837969611582452</v>
      </c>
      <c r="AB8" s="267">
        <v>20.264578731681553</v>
      </c>
      <c r="AC8" s="267">
        <v>-1.6111799491534242</v>
      </c>
      <c r="AD8" s="267">
        <v>-1.1834052704637372</v>
      </c>
      <c r="AE8" s="161" t="s">
        <v>168</v>
      </c>
      <c r="AF8" s="158"/>
      <c r="AN8"/>
      <c r="AO8"/>
      <c r="AP8"/>
      <c r="AQ8"/>
      <c r="AR8"/>
      <c r="AS8"/>
    </row>
    <row r="9" spans="1:45">
      <c r="B9" s="141" t="s">
        <v>183</v>
      </c>
      <c r="C9" s="267">
        <v>11.805232200867266</v>
      </c>
      <c r="D9" s="267">
        <v>-20.342972364595383</v>
      </c>
      <c r="E9" s="267">
        <v>17.176634173899586</v>
      </c>
      <c r="F9" s="267">
        <v>25.880017127241643</v>
      </c>
      <c r="G9" s="267">
        <v>51.21475160092902</v>
      </c>
      <c r="H9" s="267">
        <v>16.705749766514558</v>
      </c>
      <c r="I9" s="267">
        <v>8.5751072814669271</v>
      </c>
      <c r="J9" s="267">
        <v>9.5766800866698532E-2</v>
      </c>
      <c r="K9" s="267">
        <v>7.4776763273565621</v>
      </c>
      <c r="L9" s="267">
        <v>-7.1637304747978305</v>
      </c>
      <c r="M9" s="267">
        <v>-32.11012972788626</v>
      </c>
      <c r="N9" s="267">
        <v>16.977855631180134</v>
      </c>
      <c r="O9" s="267">
        <v>6.7890981981792606</v>
      </c>
      <c r="P9" s="267">
        <v>19.231489325425514</v>
      </c>
      <c r="Q9" s="267">
        <v>-13.099637651127736</v>
      </c>
      <c r="R9" s="267">
        <v>-7.210668195217778</v>
      </c>
      <c r="S9" s="267">
        <v>-14.919813875035516</v>
      </c>
      <c r="T9" s="267">
        <v>9.909924313394967</v>
      </c>
      <c r="U9" s="267">
        <v>4.0832245712623774</v>
      </c>
      <c r="V9" s="267">
        <v>5.7288829138191488</v>
      </c>
      <c r="W9" s="267">
        <v>15.263731630145628</v>
      </c>
      <c r="X9" s="267">
        <v>6.7566901158166104</v>
      </c>
      <c r="Y9" s="267">
        <v>13.202103923148172</v>
      </c>
      <c r="Z9" s="267">
        <v>3.5005686870241135</v>
      </c>
      <c r="AA9" s="267">
        <v>-1.2092108769129766</v>
      </c>
      <c r="AB9" s="267">
        <v>18.750720651706203</v>
      </c>
      <c r="AC9" s="267">
        <v>10.942149560466888</v>
      </c>
      <c r="AD9" s="267">
        <v>0.12965658286314863</v>
      </c>
      <c r="AE9" s="161" t="s">
        <v>169</v>
      </c>
      <c r="AF9" s="158"/>
    </row>
    <row r="10" spans="1:45">
      <c r="B10" s="144" t="s">
        <v>200</v>
      </c>
      <c r="C10" s="268">
        <v>11.805232200867266</v>
      </c>
      <c r="D10" s="268">
        <v>-21.75938096373855</v>
      </c>
      <c r="E10" s="268">
        <v>17.176634173899586</v>
      </c>
      <c r="F10" s="268">
        <v>32.757455343257192</v>
      </c>
      <c r="G10" s="268">
        <v>35.685749046685544</v>
      </c>
      <c r="H10" s="268">
        <v>43.907875958768983</v>
      </c>
      <c r="I10" s="268">
        <v>-44.197331098644099</v>
      </c>
      <c r="J10" s="268">
        <v>42.554983591669014</v>
      </c>
      <c r="K10" s="268">
        <v>9.2199106493243477</v>
      </c>
      <c r="L10" s="268">
        <v>-21.816024249293491</v>
      </c>
      <c r="M10" s="268">
        <v>-18.143391511038004</v>
      </c>
      <c r="N10" s="268">
        <v>91.090421418870875</v>
      </c>
      <c r="O10" s="268">
        <v>9.7855418510004739</v>
      </c>
      <c r="P10" s="268">
        <v>5.7249947268595633</v>
      </c>
      <c r="Q10" s="268">
        <v>-15.226877379842676</v>
      </c>
      <c r="R10" s="268">
        <v>12.0742438654257</v>
      </c>
      <c r="S10" s="268">
        <v>-13.014413800941583</v>
      </c>
      <c r="T10" s="268">
        <v>-8.2370313399571131</v>
      </c>
      <c r="U10" s="268">
        <v>-0.7036249477462917</v>
      </c>
      <c r="V10" s="268">
        <v>2.8337358721772574</v>
      </c>
      <c r="W10" s="268">
        <v>6.0352580570775842</v>
      </c>
      <c r="X10" s="268">
        <v>-27.079920415232152</v>
      </c>
      <c r="Y10" s="268">
        <v>25.438551113160784</v>
      </c>
      <c r="Z10" s="268">
        <v>20.096449965199525</v>
      </c>
      <c r="AA10" s="268">
        <v>-5.6322775387101416</v>
      </c>
      <c r="AB10" s="268">
        <v>22.983246524914421</v>
      </c>
      <c r="AC10" s="268">
        <v>-8.8012298770855892</v>
      </c>
      <c r="AD10" s="268">
        <v>2.3965694024402922</v>
      </c>
      <c r="AE10" s="162" t="s">
        <v>170</v>
      </c>
      <c r="AF10" s="158"/>
    </row>
    <row r="11" spans="1:45">
      <c r="B11" s="144" t="s">
        <v>187</v>
      </c>
      <c r="C11" s="268">
        <v>11.805232200867266</v>
      </c>
      <c r="D11" s="268">
        <v>-19.748727360105917</v>
      </c>
      <c r="E11" s="268">
        <v>17.176634173899586</v>
      </c>
      <c r="F11" s="268">
        <v>23.066924503167229</v>
      </c>
      <c r="G11" s="268">
        <v>58.066769167494272</v>
      </c>
      <c r="H11" s="268">
        <v>6.4025666801851457</v>
      </c>
      <c r="I11" s="268">
        <v>35.608975137353468</v>
      </c>
      <c r="J11" s="268">
        <v>-8.8545733531288136</v>
      </c>
      <c r="K11" s="268">
        <v>6.9032667806150414</v>
      </c>
      <c r="L11" s="268">
        <v>-2.2282260908599483</v>
      </c>
      <c r="M11" s="268">
        <v>-35.872185016149672</v>
      </c>
      <c r="N11" s="268">
        <v>-8.503899256694524</v>
      </c>
      <c r="O11" s="268">
        <v>4.6374070548720852</v>
      </c>
      <c r="P11" s="268">
        <v>29.407431881145158</v>
      </c>
      <c r="Q11" s="268">
        <v>-30.625332036845521</v>
      </c>
      <c r="R11" s="268">
        <v>-42.414154689771721</v>
      </c>
      <c r="S11" s="268">
        <v>-47.091324917509525</v>
      </c>
      <c r="T11" s="268">
        <v>117.07526681759995</v>
      </c>
      <c r="U11" s="268">
        <v>14.59077540263614</v>
      </c>
      <c r="V11" s="268">
        <v>8.8100485233117922</v>
      </c>
      <c r="W11" s="268">
        <v>31.898869081159773</v>
      </c>
      <c r="X11" s="268">
        <v>32.423499210042309</v>
      </c>
      <c r="Y11" s="268">
        <v>15.238135194209534</v>
      </c>
      <c r="Z11" s="268">
        <v>-0.15649201890424536</v>
      </c>
      <c r="AA11" s="268">
        <v>-3.7423639587637894</v>
      </c>
      <c r="AB11" s="268">
        <v>25.552610395558204</v>
      </c>
      <c r="AC11" s="268">
        <v>27.185812042415549</v>
      </c>
      <c r="AD11" s="268">
        <v>0.71894435119310174</v>
      </c>
      <c r="AE11" s="162" t="s">
        <v>171</v>
      </c>
      <c r="AF11" s="158"/>
    </row>
    <row r="12" spans="1:45">
      <c r="B12" s="144" t="s">
        <v>188</v>
      </c>
      <c r="C12" s="268">
        <v>0</v>
      </c>
      <c r="D12" s="268">
        <v>0</v>
      </c>
      <c r="E12" s="268">
        <v>0</v>
      </c>
      <c r="F12" s="268">
        <v>0</v>
      </c>
      <c r="G12" s="268">
        <v>0</v>
      </c>
      <c r="H12" s="268">
        <v>0</v>
      </c>
      <c r="I12" s="268">
        <v>0</v>
      </c>
      <c r="J12" s="268">
        <v>0</v>
      </c>
      <c r="K12" s="268">
        <v>0</v>
      </c>
      <c r="L12" s="268">
        <v>0</v>
      </c>
      <c r="M12" s="268">
        <v>0</v>
      </c>
      <c r="N12" s="268">
        <v>0</v>
      </c>
      <c r="O12" s="268">
        <v>0</v>
      </c>
      <c r="P12" s="268">
        <v>0</v>
      </c>
      <c r="Q12" s="268">
        <v>0</v>
      </c>
      <c r="R12" s="268">
        <v>69.026495264707592</v>
      </c>
      <c r="S12" s="268">
        <v>21.950768584959789</v>
      </c>
      <c r="T12" s="268">
        <v>-24.656304195778148</v>
      </c>
      <c r="U12" s="268">
        <v>-4.7596618484635087</v>
      </c>
      <c r="V12" s="268">
        <v>4.7307596263527927</v>
      </c>
      <c r="W12" s="268">
        <v>-2.2779648381525135</v>
      </c>
      <c r="X12" s="268">
        <v>-1.1922994191123166</v>
      </c>
      <c r="Y12" s="268">
        <v>-10.02678291569498</v>
      </c>
      <c r="Z12" s="268">
        <v>-10.153761593345649</v>
      </c>
      <c r="AA12" s="268">
        <v>22.361918408200893</v>
      </c>
      <c r="AB12" s="268">
        <v>-16.219690894397601</v>
      </c>
      <c r="AC12" s="268">
        <v>-31.241376666472959</v>
      </c>
      <c r="AD12" s="268">
        <v>-14.655904247413616</v>
      </c>
      <c r="AE12" s="162" t="s">
        <v>172</v>
      </c>
      <c r="AF12" s="158"/>
    </row>
    <row r="13" spans="1:45">
      <c r="B13" s="141" t="s">
        <v>184</v>
      </c>
      <c r="C13" s="267">
        <v>21.151325537466988</v>
      </c>
      <c r="D13" s="267">
        <v>-29.019338099293918</v>
      </c>
      <c r="E13" s="267">
        <v>13.072076973561593</v>
      </c>
      <c r="F13" s="267">
        <v>52.171221000519751</v>
      </c>
      <c r="G13" s="267">
        <v>30.448842554963903</v>
      </c>
      <c r="H13" s="267">
        <v>30.46412484519567</v>
      </c>
      <c r="I13" s="267">
        <v>-2.8423587569188413</v>
      </c>
      <c r="J13" s="267">
        <v>13.542770334786724</v>
      </c>
      <c r="K13" s="267">
        <v>14.519322248044332</v>
      </c>
      <c r="L13" s="267">
        <v>5.3631168276570378</v>
      </c>
      <c r="M13" s="267">
        <v>-7.632120038725148</v>
      </c>
      <c r="N13" s="267">
        <v>38.793853367399123</v>
      </c>
      <c r="O13" s="267">
        <v>18.781596248452431</v>
      </c>
      <c r="P13" s="267">
        <v>-5.42309491298046</v>
      </c>
      <c r="Q13" s="267">
        <v>-13.951751421595148</v>
      </c>
      <c r="R13" s="267">
        <v>10.802169626690599</v>
      </c>
      <c r="S13" s="267">
        <v>-6.1444815486347295</v>
      </c>
      <c r="T13" s="267">
        <v>3.8172848801341956</v>
      </c>
      <c r="U13" s="267">
        <v>3.7530127929332764</v>
      </c>
      <c r="V13" s="267">
        <v>4.8518312959295145</v>
      </c>
      <c r="W13" s="267">
        <v>11.900932504702638</v>
      </c>
      <c r="X13" s="267">
        <v>3.6823560062898935</v>
      </c>
      <c r="Y13" s="267">
        <v>7.2892238747446925</v>
      </c>
      <c r="Z13" s="267">
        <v>-3.4298754605396624</v>
      </c>
      <c r="AA13" s="267">
        <v>-6.2032044582438175</v>
      </c>
      <c r="AB13" s="267">
        <v>15.201213734451869</v>
      </c>
      <c r="AC13" s="267">
        <v>-3.6503241423623933</v>
      </c>
      <c r="AD13" s="267">
        <v>9.9634358238102578</v>
      </c>
      <c r="AE13" s="161" t="s">
        <v>173</v>
      </c>
      <c r="AF13" s="158"/>
    </row>
    <row r="14" spans="1:45">
      <c r="B14" s="144" t="s">
        <v>189</v>
      </c>
      <c r="C14" s="268">
        <v>20.214210002181005</v>
      </c>
      <c r="D14" s="268">
        <v>-12.643721118991166</v>
      </c>
      <c r="E14" s="268">
        <v>110.33011076768005</v>
      </c>
      <c r="F14" s="268">
        <v>55.629631522858034</v>
      </c>
      <c r="G14" s="268">
        <v>49.358695950242776</v>
      </c>
      <c r="H14" s="268">
        <v>15.690233068610993</v>
      </c>
      <c r="I14" s="268">
        <v>19.152857702644525</v>
      </c>
      <c r="J14" s="268">
        <v>39.13937686720891</v>
      </c>
      <c r="K14" s="268">
        <v>30.817995056686868</v>
      </c>
      <c r="L14" s="268">
        <v>-6.4371826602167914</v>
      </c>
      <c r="M14" s="268">
        <v>20.431400744071084</v>
      </c>
      <c r="N14" s="268">
        <v>33.063460789324722</v>
      </c>
      <c r="O14" s="268">
        <v>3.5685623160386086</v>
      </c>
      <c r="P14" s="268">
        <v>2.0929604810699942</v>
      </c>
      <c r="Q14" s="268">
        <v>-20.346045678938779</v>
      </c>
      <c r="R14" s="268">
        <v>27.254384850995521</v>
      </c>
      <c r="S14" s="268">
        <v>18.844585851952814</v>
      </c>
      <c r="T14" s="268">
        <v>23.089962044247272</v>
      </c>
      <c r="U14" s="268">
        <v>-4.2591661207040374</v>
      </c>
      <c r="V14" s="268">
        <v>-6.7995566773525979</v>
      </c>
      <c r="W14" s="268">
        <v>8.4637187664529563</v>
      </c>
      <c r="X14" s="268">
        <v>3.6912455881074067</v>
      </c>
      <c r="Y14" s="268">
        <v>7.2835280292621292</v>
      </c>
      <c r="Z14" s="268">
        <v>-2.6652856191755774</v>
      </c>
      <c r="AA14" s="268">
        <v>-10.23818093085093</v>
      </c>
      <c r="AB14" s="268">
        <v>8.9186779762279826</v>
      </c>
      <c r="AC14" s="268">
        <v>-4.5986843222217431</v>
      </c>
      <c r="AD14" s="268">
        <v>4.9229613736165163</v>
      </c>
      <c r="AE14" s="162" t="s">
        <v>174</v>
      </c>
      <c r="AF14" s="158"/>
    </row>
    <row r="15" spans="1:45">
      <c r="B15" s="144" t="s">
        <v>190</v>
      </c>
      <c r="C15" s="268">
        <v>0</v>
      </c>
      <c r="D15" s="268">
        <v>0</v>
      </c>
      <c r="E15" s="268">
        <v>0</v>
      </c>
      <c r="F15" s="268">
        <v>0</v>
      </c>
      <c r="G15" s="268">
        <v>0</v>
      </c>
      <c r="H15" s="268">
        <v>0</v>
      </c>
      <c r="I15" s="268">
        <v>0</v>
      </c>
      <c r="J15" s="268">
        <v>0</v>
      </c>
      <c r="K15" s="268">
        <v>0</v>
      </c>
      <c r="L15" s="268">
        <v>0</v>
      </c>
      <c r="M15" s="268">
        <v>0</v>
      </c>
      <c r="N15" s="268">
        <v>0</v>
      </c>
      <c r="O15" s="268">
        <v>0</v>
      </c>
      <c r="P15" s="268">
        <v>0</v>
      </c>
      <c r="Q15" s="268">
        <v>0</v>
      </c>
      <c r="R15" s="268">
        <v>53.239903652777258</v>
      </c>
      <c r="S15" s="268">
        <v>-14.21792136049946</v>
      </c>
      <c r="T15" s="268">
        <v>-18.017461803981035</v>
      </c>
      <c r="U15" s="268">
        <v>-21.364197144731236</v>
      </c>
      <c r="V15" s="268">
        <v>341.45230764273072</v>
      </c>
      <c r="W15" s="268">
        <v>-15.747844529848564</v>
      </c>
      <c r="X15" s="268">
        <v>-48.847577583763083</v>
      </c>
      <c r="Y15" s="268">
        <v>8.2724061312669903</v>
      </c>
      <c r="Z15" s="268">
        <v>20.627126531985311</v>
      </c>
      <c r="AA15" s="268">
        <v>7.4482072965624866</v>
      </c>
      <c r="AB15" s="268">
        <v>-53.962014137943335</v>
      </c>
      <c r="AC15" s="268">
        <v>96.735705883584842</v>
      </c>
      <c r="AD15" s="268">
        <v>209.9228994211652</v>
      </c>
      <c r="AE15" s="162" t="s">
        <v>175</v>
      </c>
      <c r="AF15" s="158"/>
    </row>
    <row r="16" spans="1:45">
      <c r="B16" s="144" t="s">
        <v>191</v>
      </c>
      <c r="C16" s="268">
        <v>21.491392847866962</v>
      </c>
      <c r="D16" s="281">
        <v>-34.899370463396622</v>
      </c>
      <c r="E16" s="268">
        <v>-18.444902284980913</v>
      </c>
      <c r="F16" s="268">
        <v>50.041958422563368</v>
      </c>
      <c r="G16" s="268">
        <v>20.463706105167574</v>
      </c>
      <c r="H16" s="268">
        <v>37.801511622693994</v>
      </c>
      <c r="I16" s="268">
        <v>-9.6225364155701953</v>
      </c>
      <c r="J16" s="268">
        <v>5.0504546101152386</v>
      </c>
      <c r="K16" s="268">
        <v>7.2721943252597185</v>
      </c>
      <c r="L16" s="268">
        <v>10.559215885730367</v>
      </c>
      <c r="M16" s="268">
        <v>-17.929650073860145</v>
      </c>
      <c r="N16" s="268">
        <v>41.283879047988592</v>
      </c>
      <c r="O16" s="268">
        <v>25.015647181026154</v>
      </c>
      <c r="P16" s="268">
        <v>-7.968082879329657</v>
      </c>
      <c r="Q16" s="268">
        <v>-11.914921334718073</v>
      </c>
      <c r="R16" s="268">
        <v>5.0492296031052604</v>
      </c>
      <c r="S16" s="268">
        <v>-16.487159258738586</v>
      </c>
      <c r="T16" s="268">
        <v>-7.61573806538577</v>
      </c>
      <c r="U16" s="268">
        <v>9.6599269144497271</v>
      </c>
      <c r="V16" s="268">
        <v>10.65584115040383</v>
      </c>
      <c r="W16" s="268">
        <v>14.105301482647619</v>
      </c>
      <c r="X16" s="268">
        <v>4.2443688406686135</v>
      </c>
      <c r="Y16" s="268">
        <v>7.2867827799074121</v>
      </c>
      <c r="Z16" s="268">
        <v>-3.9675996368368942</v>
      </c>
      <c r="AA16" s="268">
        <v>-4.1418234703753285</v>
      </c>
      <c r="AB16" s="268">
        <v>18.872732163157863</v>
      </c>
      <c r="AC16" s="268">
        <v>-3.5575845208801695</v>
      </c>
      <c r="AD16" s="268">
        <v>10.84257638519108</v>
      </c>
      <c r="AE16" s="162" t="s">
        <v>176</v>
      </c>
      <c r="AF16" s="158"/>
    </row>
    <row r="17" spans="2:32">
      <c r="B17" s="141" t="s">
        <v>192</v>
      </c>
      <c r="C17" s="267">
        <v>10.081321262262023</v>
      </c>
      <c r="D17" s="142">
        <v>-85.744538184408015</v>
      </c>
      <c r="E17" s="267">
        <v>-132.63862070683791</v>
      </c>
      <c r="F17" s="267">
        <v>-519.54486387050099</v>
      </c>
      <c r="G17" s="267">
        <v>-3.1588970076256544</v>
      </c>
      <c r="H17" s="267">
        <v>22.732445376954487</v>
      </c>
      <c r="I17" s="267">
        <v>-58.641664109420894</v>
      </c>
      <c r="J17" s="267">
        <v>66.266165991796697</v>
      </c>
      <c r="K17" s="267">
        <v>-89.322810652199323</v>
      </c>
      <c r="L17" s="267">
        <v>360.30937957681664</v>
      </c>
      <c r="M17" s="267">
        <v>-11.705269927657213</v>
      </c>
      <c r="N17" s="267">
        <v>63.327365969016995</v>
      </c>
      <c r="O17" s="267">
        <v>-43.527804251392133</v>
      </c>
      <c r="P17" s="267">
        <v>62.638244626400535</v>
      </c>
      <c r="Q17" s="267">
        <v>139.65805198603783</v>
      </c>
      <c r="R17" s="267">
        <v>12.312309200748857</v>
      </c>
      <c r="S17" s="267">
        <v>-3.2530325297250613</v>
      </c>
      <c r="T17" s="267">
        <v>1.2721749420363295</v>
      </c>
      <c r="U17" s="267">
        <v>-6.1950207833558721</v>
      </c>
      <c r="V17" s="267">
        <v>-19.525941594287872</v>
      </c>
      <c r="W17" s="267">
        <v>-32.557867124759156</v>
      </c>
      <c r="X17" s="267">
        <v>-42.249215099665264</v>
      </c>
      <c r="Y17" s="267">
        <v>24.007881693286095</v>
      </c>
      <c r="Z17" s="267">
        <v>-145.22161585211569</v>
      </c>
      <c r="AA17" s="267">
        <v>225.57037119089654</v>
      </c>
      <c r="AB17" s="267">
        <v>-115.16907955068326</v>
      </c>
      <c r="AC17" s="267">
        <v>-426.57219635006635</v>
      </c>
      <c r="AD17" s="267">
        <v>26.780374683906288</v>
      </c>
      <c r="AE17" s="161" t="s">
        <v>177</v>
      </c>
      <c r="AF17" s="158"/>
    </row>
    <row r="18" spans="2:32">
      <c r="B18" s="144" t="s">
        <v>193</v>
      </c>
      <c r="C18" s="268">
        <v>10.081321262262037</v>
      </c>
      <c r="D18" s="281">
        <v>-54.154501050563489</v>
      </c>
      <c r="E18" s="268">
        <v>-9.7650130548302911</v>
      </c>
      <c r="F18" s="268">
        <v>-126.46705420063002</v>
      </c>
      <c r="G18" s="268">
        <v>43.401759530791793</v>
      </c>
      <c r="H18" s="268">
        <v>23.180974272831747</v>
      </c>
      <c r="I18" s="268">
        <v>-150.68722404215924</v>
      </c>
      <c r="J18" s="268">
        <v>-152.07518693832751</v>
      </c>
      <c r="K18" s="268">
        <v>-587.09612399975811</v>
      </c>
      <c r="L18" s="268">
        <v>-75.928512492517427</v>
      </c>
      <c r="M18" s="268">
        <v>13.658445440956626</v>
      </c>
      <c r="N18" s="268">
        <v>50.974321900936559</v>
      </c>
      <c r="O18" s="268">
        <v>57.547683923705733</v>
      </c>
      <c r="P18" s="268">
        <v>47.65290712308078</v>
      </c>
      <c r="Q18" s="268">
        <v>-94.857078239736552</v>
      </c>
      <c r="R18" s="268">
        <v>353.91595908588044</v>
      </c>
      <c r="S18" s="268">
        <v>-229.26833774361975</v>
      </c>
      <c r="T18" s="268">
        <v>44.560177452329754</v>
      </c>
      <c r="U18" s="268">
        <v>-10.865679902870994</v>
      </c>
      <c r="V18" s="268">
        <v>-37.099462784374879</v>
      </c>
      <c r="W18" s="268">
        <v>-63.816261960209459</v>
      </c>
      <c r="X18" s="268">
        <v>-550.88111148250641</v>
      </c>
      <c r="Y18" s="268">
        <v>-25.705361718313384</v>
      </c>
      <c r="Z18" s="268">
        <v>302.69674499765114</v>
      </c>
      <c r="AA18" s="268">
        <v>46.560099605647963</v>
      </c>
      <c r="AB18" s="268">
        <v>-62.670341303955681</v>
      </c>
      <c r="AC18" s="268">
        <v>95.843871568699512</v>
      </c>
      <c r="AD18" s="268">
        <v>0.85648371330309203</v>
      </c>
      <c r="AE18" s="162" t="s">
        <v>178</v>
      </c>
      <c r="AF18" s="158"/>
    </row>
    <row r="19" spans="2:32">
      <c r="B19" s="144" t="s">
        <v>201</v>
      </c>
      <c r="C19" s="268">
        <v>10.081321262262065</v>
      </c>
      <c r="D19" s="281">
        <v>16.960784313725497</v>
      </c>
      <c r="E19" s="268">
        <v>75.440067057837382</v>
      </c>
      <c r="F19" s="268">
        <v>40.133779264214041</v>
      </c>
      <c r="G19" s="268">
        <v>-16.771224002727578</v>
      </c>
      <c r="H19" s="268">
        <v>26.049731678341729</v>
      </c>
      <c r="I19" s="268">
        <v>-17.64705882352942</v>
      </c>
      <c r="J19" s="268">
        <v>4.4988161010260512</v>
      </c>
      <c r="K19" s="268">
        <v>1.2084592145015023</v>
      </c>
      <c r="L19" s="268">
        <v>11.828358208955223</v>
      </c>
      <c r="M19" s="268">
        <v>-8.4095602648915957</v>
      </c>
      <c r="N19" s="268">
        <v>65.204255912195151</v>
      </c>
      <c r="O19" s="268">
        <v>-24.540269669502209</v>
      </c>
      <c r="P19" s="268">
        <v>58.955099332878603</v>
      </c>
      <c r="Q19" s="268">
        <v>36.737980558444633</v>
      </c>
      <c r="R19" s="268">
        <v>16.530860688147825</v>
      </c>
      <c r="S19" s="268">
        <v>-17.629777901370929</v>
      </c>
      <c r="T19" s="268">
        <v>-3.8718655996956102</v>
      </c>
      <c r="U19" s="268">
        <v>-9.2440240627493608</v>
      </c>
      <c r="V19" s="268">
        <v>-15.516558037203325</v>
      </c>
      <c r="W19" s="268">
        <v>-23.194897357228399</v>
      </c>
      <c r="X19" s="268">
        <v>18.03874235686753</v>
      </c>
      <c r="Y19" s="268">
        <v>-0.41755894055111753</v>
      </c>
      <c r="Z19" s="268">
        <v>0.50464039817612161</v>
      </c>
      <c r="AA19" s="268">
        <v>-11.428919175580901</v>
      </c>
      <c r="AB19" s="268">
        <v>-0.77789053446817036</v>
      </c>
      <c r="AC19" s="268">
        <v>-17.915641063368639</v>
      </c>
      <c r="AD19" s="268">
        <v>-23.444346206588946</v>
      </c>
      <c r="AE19" s="162" t="s">
        <v>179</v>
      </c>
      <c r="AF19" s="158"/>
    </row>
    <row r="20" spans="2:32">
      <c r="B20" s="144" t="s">
        <v>194</v>
      </c>
      <c r="C20" s="268">
        <v>10.081321262262037</v>
      </c>
      <c r="D20" s="281">
        <v>2111.576846307385</v>
      </c>
      <c r="E20" s="268">
        <v>-36.986548704522882</v>
      </c>
      <c r="F20" s="268">
        <v>39.288938566699642</v>
      </c>
      <c r="G20" s="268">
        <v>31.898432034240074</v>
      </c>
      <c r="H20" s="268">
        <v>-44.386811952545493</v>
      </c>
      <c r="I20" s="268">
        <v>-20.246913580246911</v>
      </c>
      <c r="J20" s="268">
        <v>25.710216277305605</v>
      </c>
      <c r="K20" s="268">
        <v>-0.19345219759233601</v>
      </c>
      <c r="L20" s="268">
        <v>0</v>
      </c>
      <c r="M20" s="268">
        <v>10.049000983171823</v>
      </c>
      <c r="N20" s="268">
        <v>-6.2595609396630607</v>
      </c>
      <c r="O20" s="268">
        <v>-27.710414789104803</v>
      </c>
      <c r="P20" s="268">
        <v>-12.206894532772623</v>
      </c>
      <c r="Q20" s="268">
        <v>0.55126791620728</v>
      </c>
      <c r="R20" s="268">
        <v>625.49088870965522</v>
      </c>
      <c r="S20" s="268">
        <v>-100</v>
      </c>
      <c r="T20" s="268">
        <v>0</v>
      </c>
      <c r="U20" s="268">
        <v>332.50337037401493</v>
      </c>
      <c r="V20" s="268">
        <v>-18.244181006053637</v>
      </c>
      <c r="W20" s="268">
        <v>-96.273583395322191</v>
      </c>
      <c r="X20" s="268">
        <v>27.503697933768635</v>
      </c>
      <c r="Y20" s="268">
        <v>780.79319397368283</v>
      </c>
      <c r="Z20" s="268">
        <v>-85.884715619843504</v>
      </c>
      <c r="AA20" s="268">
        <v>-66.06355253879245</v>
      </c>
      <c r="AB20" s="268">
        <v>1473.3870949850252</v>
      </c>
      <c r="AC20" s="268">
        <v>19.040141809560239</v>
      </c>
      <c r="AD20" s="268">
        <v>128.02680013834674</v>
      </c>
      <c r="AE20" s="162" t="s">
        <v>198</v>
      </c>
      <c r="AF20" s="158"/>
    </row>
    <row r="21" spans="2:32">
      <c r="B21" s="141" t="s">
        <v>195</v>
      </c>
      <c r="C21" s="267">
        <v>-6.6741112166751293</v>
      </c>
      <c r="D21" s="142">
        <v>-17.549668874172184</v>
      </c>
      <c r="E21" s="267">
        <v>-13.373493975903614</v>
      </c>
      <c r="F21" s="267">
        <v>18.266110338433023</v>
      </c>
      <c r="G21" s="267">
        <v>2.3128185025480263</v>
      </c>
      <c r="H21" s="267">
        <v>-14.980842911877389</v>
      </c>
      <c r="I21" s="267">
        <v>-3.9370078740157481</v>
      </c>
      <c r="J21" s="267">
        <v>4.098360655737693</v>
      </c>
      <c r="K21" s="267">
        <v>3.9370078740157339</v>
      </c>
      <c r="L21" s="267">
        <v>2.8706057412114916</v>
      </c>
      <c r="M21" s="267">
        <v>665.78733305642572</v>
      </c>
      <c r="N21" s="267">
        <v>-63.084361156897053</v>
      </c>
      <c r="O21" s="267">
        <v>447.92388027527193</v>
      </c>
      <c r="P21" s="267">
        <v>115.51067286900127</v>
      </c>
      <c r="Q21" s="267">
        <v>-8.5851707481420476</v>
      </c>
      <c r="R21" s="267">
        <v>87.602327951276521</v>
      </c>
      <c r="S21" s="267">
        <v>162.88488293141415</v>
      </c>
      <c r="T21" s="267">
        <v>24.364038513771206</v>
      </c>
      <c r="U21" s="267">
        <v>7.8422975943029201</v>
      </c>
      <c r="V21" s="267">
        <v>-53.26212756972879</v>
      </c>
      <c r="W21" s="267">
        <v>23.422211641930105</v>
      </c>
      <c r="X21" s="267">
        <v>162.05113566794847</v>
      </c>
      <c r="Y21" s="267">
        <v>17.59384742247812</v>
      </c>
      <c r="Z21" s="267">
        <v>17.645298805413518</v>
      </c>
      <c r="AA21" s="267">
        <v>2.1174155910786254</v>
      </c>
      <c r="AB21" s="267">
        <v>6.1102583231872529</v>
      </c>
      <c r="AC21" s="267">
        <v>-9.791286322869766</v>
      </c>
      <c r="AD21" s="267">
        <v>-22.532111421513903</v>
      </c>
      <c r="AE21" s="161" t="s">
        <v>199</v>
      </c>
      <c r="AF21" s="158"/>
    </row>
    <row r="22" spans="2:32">
      <c r="B22" s="144" t="s">
        <v>196</v>
      </c>
      <c r="C22" s="268">
        <v>-6.6741112166751293</v>
      </c>
      <c r="D22" s="281">
        <v>-17.549668874172184</v>
      </c>
      <c r="E22" s="268">
        <v>-13.373493975903614</v>
      </c>
      <c r="F22" s="268">
        <v>18.266110338433023</v>
      </c>
      <c r="G22" s="268">
        <v>2.3128185025480263</v>
      </c>
      <c r="H22" s="268">
        <v>-14.980842911877389</v>
      </c>
      <c r="I22" s="268">
        <v>-3.9370078740157481</v>
      </c>
      <c r="J22" s="268">
        <v>4.098360655737693</v>
      </c>
      <c r="K22" s="268">
        <v>3.9370078740157339</v>
      </c>
      <c r="L22" s="268">
        <v>2.8706057412114916</v>
      </c>
      <c r="M22" s="268">
        <v>665.78733305642572</v>
      </c>
      <c r="N22" s="268">
        <v>-63.084361156897053</v>
      </c>
      <c r="O22" s="268">
        <v>447.92388027527193</v>
      </c>
      <c r="P22" s="268">
        <v>74.141974458976591</v>
      </c>
      <c r="Q22" s="268">
        <v>9.0796434986979477</v>
      </c>
      <c r="R22" s="268">
        <v>0.54399600671364112</v>
      </c>
      <c r="S22" s="268">
        <v>237.14449207693229</v>
      </c>
      <c r="T22" s="268">
        <v>71.747670248521587</v>
      </c>
      <c r="U22" s="268">
        <v>-5.5053038156341074</v>
      </c>
      <c r="V22" s="268">
        <v>-72.974628993942446</v>
      </c>
      <c r="W22" s="268">
        <v>-96.007022615489603</v>
      </c>
      <c r="X22" s="268">
        <v>-49.54078847051715</v>
      </c>
      <c r="Y22" s="268">
        <v>-61.752932924410253</v>
      </c>
      <c r="Z22" s="268">
        <v>188.94530537785045</v>
      </c>
      <c r="AA22" s="268">
        <v>1.2516511053992616</v>
      </c>
      <c r="AB22" s="268">
        <v>46.266531093015431</v>
      </c>
      <c r="AC22" s="268">
        <v>-12.515947524848229</v>
      </c>
      <c r="AD22" s="268">
        <v>72.924535497526648</v>
      </c>
      <c r="AE22" s="162" t="s">
        <v>180</v>
      </c>
      <c r="AF22" s="158"/>
    </row>
    <row r="23" spans="2:32" ht="13.5" thickBot="1">
      <c r="B23" s="147" t="s">
        <v>197</v>
      </c>
      <c r="C23" s="269">
        <v>0</v>
      </c>
      <c r="D23" s="269">
        <v>0</v>
      </c>
      <c r="E23" s="269">
        <v>0</v>
      </c>
      <c r="F23" s="269">
        <v>0</v>
      </c>
      <c r="G23" s="269">
        <v>0</v>
      </c>
      <c r="H23" s="269">
        <v>0</v>
      </c>
      <c r="I23" s="269">
        <v>0</v>
      </c>
      <c r="J23" s="269">
        <v>0</v>
      </c>
      <c r="K23" s="269">
        <v>0</v>
      </c>
      <c r="L23" s="269">
        <v>0</v>
      </c>
      <c r="M23" s="269">
        <v>0</v>
      </c>
      <c r="N23" s="269">
        <v>0</v>
      </c>
      <c r="O23" s="269">
        <v>0</v>
      </c>
      <c r="P23" s="269">
        <v>0</v>
      </c>
      <c r="Q23" s="269">
        <v>-82.959703313139357</v>
      </c>
      <c r="R23" s="269">
        <v>2433.3396714338055</v>
      </c>
      <c r="S23" s="269">
        <v>83.500511470724746</v>
      </c>
      <c r="T23" s="269">
        <v>-68.696758125000969</v>
      </c>
      <c r="U23" s="269">
        <v>114.1016674877439</v>
      </c>
      <c r="V23" s="269">
        <v>7.8261941577624157</v>
      </c>
      <c r="W23" s="269">
        <v>116.18514897963982</v>
      </c>
      <c r="X23" s="269">
        <v>166.67841643719811</v>
      </c>
      <c r="Y23" s="269">
        <v>17.892725090075885</v>
      </c>
      <c r="Z23" s="269">
        <v>17.462930569124111</v>
      </c>
      <c r="AA23" s="269">
        <v>2.1196828768202352</v>
      </c>
      <c r="AB23" s="269">
        <v>6.0059897904251329</v>
      </c>
      <c r="AC23" s="269">
        <v>-9.7815248214418631</v>
      </c>
      <c r="AD23" s="269">
        <v>-22.862587483936451</v>
      </c>
      <c r="AE23" s="163" t="s">
        <v>181</v>
      </c>
      <c r="AF23" s="159"/>
    </row>
    <row r="26" spans="2:32" customFormat="1"/>
    <row r="27" spans="2:32" customFormat="1">
      <c r="B27" s="42" t="s">
        <v>205</v>
      </c>
    </row>
    <row r="28" spans="2:32" customFormat="1"/>
    <row r="29" spans="2:32" customFormat="1"/>
    <row r="30" spans="2:32" customFormat="1"/>
    <row r="31" spans="2:32" customFormat="1"/>
    <row r="32" spans="2: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spans="3:25" customFormat="1"/>
    <row r="50" spans="3:25" customFormat="1"/>
    <row r="51" spans="3:25" customFormat="1"/>
    <row r="52" spans="3:25" customFormat="1"/>
    <row r="53" spans="3:25"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</row>
    <row r="54" spans="3:25"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</row>
    <row r="55" spans="3:25"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</row>
    <row r="56" spans="3:25"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</row>
    <row r="57" spans="3:25"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</row>
    <row r="58" spans="3:25"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</row>
    <row r="59" spans="3:25"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</row>
    <row r="60" spans="3:25"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</row>
    <row r="61" spans="3:25"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</row>
    <row r="62" spans="3:25"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"/>
  <sheetViews>
    <sheetView showGridLines="0" workbookViewId="0">
      <selection activeCell="V23" sqref="V23"/>
    </sheetView>
  </sheetViews>
  <sheetFormatPr defaultRowHeight="12.75"/>
  <cols>
    <col min="1" max="1" width="10.85546875" bestFit="1" customWidth="1"/>
  </cols>
  <sheetData>
    <row r="1" spans="1:2">
      <c r="A1" s="60">
        <v>1</v>
      </c>
    </row>
    <row r="4" spans="1:2" ht="15">
      <c r="A4" s="61" t="str">
        <f>CHOOSE(A1,"PËRMBAJTJA","CONTENT")</f>
        <v>PËRMBAJTJA</v>
      </c>
    </row>
    <row r="8" spans="1:2">
      <c r="A8" s="62" t="s">
        <v>116</v>
      </c>
      <c r="B8" t="str">
        <f>CHOOSE($A$1,gni!A1,gni!A2)</f>
        <v>KALIMI NGA PBB NË TË ARDHURAT KOMBËTARE BRUTO</v>
      </c>
    </row>
    <row r="9" spans="1:2">
      <c r="A9" s="62" t="s">
        <v>125</v>
      </c>
      <c r="B9" t="str">
        <f>CHOOSE($A$1,Tab_1!$A$1 &amp; " (Çmime Korente)",Tab_1!$A$2 &amp; " (Current Prices)")</f>
        <v>PRODHIMI I BRËNDSHËM BRUTO SIPAS METODËS SË SHPENZIMEVE (Çmime Korente)</v>
      </c>
    </row>
    <row r="10" spans="1:2">
      <c r="A10" s="62" t="s">
        <v>126</v>
      </c>
      <c r="B10" t="str">
        <f>CHOOSE($A$1,Tab_2!$A$1&amp; " (Çmimet e vitit të mëparshëm)",Tab_2!$A$2 &amp; " (Previous Year Prices)")</f>
        <v>PRODHIMI I BRËNDSHËM BRUTO SIPAS METODËS SË SHPENZIMEVE (Çmimet e vitit të mëparshëm)</v>
      </c>
    </row>
    <row r="11" spans="1:2">
      <c r="A11" s="62" t="s">
        <v>127</v>
      </c>
      <c r="B11" t="str">
        <f>CHOOSE($A$1,Tab_3!$A$1,Tab_3!$A$2)</f>
        <v>RRITJA VJETORE E SHPENZIMEVE ME ÇMIME KORRENTE</v>
      </c>
    </row>
    <row r="12" spans="1:2">
      <c r="A12" s="62" t="s">
        <v>128</v>
      </c>
      <c r="B12" t="str">
        <f>CHOOSE($A$1,Tab_4!$A$1,Tab_4!$A$2)</f>
        <v>STRUKTURA E PRODHIMIT TË BRËNDSHËM BRUTO ME METODËN E SHPENZIMEVE</v>
      </c>
    </row>
    <row r="13" spans="1:2">
      <c r="A13" s="62" t="s">
        <v>129</v>
      </c>
      <c r="B13" t="str">
        <f>CHOOSE($A$1,Tab_5!$A$1,Tab_5!$A$2)</f>
        <v>RRITJA VJETORE E SHPENZIMEVE ME ÇMIMET E VITIT TE MEPARSHEM</v>
      </c>
    </row>
    <row r="14" spans="1:2">
      <c r="A14" s="62" t="s">
        <v>130</v>
      </c>
      <c r="B14" t="str">
        <f>CHOOSE($A$1,Tab_6!$A$1,Tab_6!$A$2)</f>
        <v>KONTRIBUTI I KOMPONENTËVE TË KËRKESËS NË RRITJEN REALE TË PBB-së</v>
      </c>
    </row>
    <row r="15" spans="1:2">
      <c r="A15" s="62" t="s">
        <v>131</v>
      </c>
      <c r="B15" t="str">
        <f>CHOOSE($A$1,Tab_8!$A$1 &amp; " (Çmime Korente)",Tab_8!$A$2 &amp; " (Current Prices)")</f>
        <v>SHPENZIMET PËR KONSUM FINAL TË FAMILJEVE, SIPAS NOMENKLATURËS COICOP (Çmime Korente)</v>
      </c>
    </row>
    <row r="16" spans="1:2">
      <c r="A16" s="62" t="s">
        <v>132</v>
      </c>
      <c r="B16" t="str">
        <f>CHOOSE($A$1,Tab_9!$A$1 &amp; " (Çmimet e vitit të mëparshëm)",Tab_9!$A$2 &amp; " (Previous Year Prices)")</f>
        <v>SHPENZIMET PËR KONSUM FINAL TË FAMILJEVE , SIPAS NOMENKLATURËS COICOP (Çmimet e vitit të mëparshëm)</v>
      </c>
    </row>
    <row r="17" spans="1:2">
      <c r="A17" s="62" t="s">
        <v>133</v>
      </c>
      <c r="B17" t="str">
        <f>CHOOSE($A$1,Tab_10!$A$1,Tab_10!$A$2)</f>
        <v>STRUKTURA E SHPENZIMEVE PËR KONSUM FINAL TË FAMILJEVE</v>
      </c>
    </row>
    <row r="18" spans="1:2">
      <c r="A18" s="62" t="s">
        <v>110</v>
      </c>
      <c r="B18" t="str">
        <f>CHOOSE($A$1,Tab_11!$A$1,Tab_11!$A$2)</f>
        <v>RRITJA VJETORE E SHPENZIMEVE PËR KONSUM FINAL TË FAMILJEVE ME ÇMIMET E VITIT TE MEPARSHEM</v>
      </c>
    </row>
    <row r="19" spans="1:2">
      <c r="A19" s="62" t="s">
        <v>111</v>
      </c>
      <c r="B19" t="str">
        <f>CHOOSE($A$1,Tab_13!$A$1 &amp; " (Çmime Korente)",Tab_13!$A$2 &amp; " (Current Prices)")</f>
        <v>FORMIMI BRUTO I KAPITALIT FIKS (Çmime Korente)</v>
      </c>
    </row>
    <row r="20" spans="1:2">
      <c r="A20" s="62" t="s">
        <v>112</v>
      </c>
      <c r="B20" t="str">
        <f>CHOOSE($A$1,Tab_14!$A$1 &amp; " (Çmimet e vitit të mëparshëm)",Tab_14!$A$2 &amp; " (Previous Year Prices)")</f>
        <v>FORMIMI BRUTO I KAPITALIT FIKS (Çmimet e vitit të mëparshëm)</v>
      </c>
    </row>
    <row r="21" spans="1:2">
      <c r="A21" s="62" t="s">
        <v>113</v>
      </c>
      <c r="B21" t="str">
        <f>CHOOSE($A$1,Tab_15!$A$1,Tab_15!$A$2)</f>
        <v>STRUKTURA E FORMIMIT BRUTO TE KAPITALIT FIKS</v>
      </c>
    </row>
    <row r="22" spans="1:2">
      <c r="A22" s="62" t="s">
        <v>134</v>
      </c>
      <c r="B22" t="str">
        <f>CHOOSE($A$1,Tab_16!$A$1,Tab_16!$A$2)</f>
        <v>RRITJA VJETORE E FORMIMIT BRUTO TE KAPITALIT FIKS ME ÇMIME KORRENTE</v>
      </c>
    </row>
    <row r="23" spans="1:2">
      <c r="A23" s="62" t="s">
        <v>114</v>
      </c>
      <c r="B23" t="str">
        <f>CHOOSE($A$1,Tab_17!$A$1,Tab_17!$A$2)</f>
        <v>RRITJA VJETORE E FORMIMIT BRUTO TE KAPITALIT FIKS ME ÇMIMET E VITIT TE MEPARSHEM</v>
      </c>
    </row>
  </sheetData>
  <hyperlinks>
    <hyperlink ref="A9" location="Tab_1!A1" display="Tab_11" xr:uid="{00000000-0004-0000-0100-000000000000}"/>
    <hyperlink ref="A10" location="Tab_2!A1" display="Tab_2" xr:uid="{00000000-0004-0000-0100-000001000000}"/>
    <hyperlink ref="A11" location="Tab_3!A1" display="Tab_3" xr:uid="{00000000-0004-0000-0100-000002000000}"/>
    <hyperlink ref="A12" location="Tab_4!A1" display="Tab_4" xr:uid="{00000000-0004-0000-0100-000003000000}"/>
    <hyperlink ref="A13" location="Tab_5!A1" display="Tab_5" xr:uid="{00000000-0004-0000-0100-000004000000}"/>
    <hyperlink ref="A14" location="Tab_6!A1" display="Tab_6" xr:uid="{00000000-0004-0000-0100-000005000000}"/>
    <hyperlink ref="A15" location="Tab_8!A1" display="Tab_8" xr:uid="{00000000-0004-0000-0100-000007000000}"/>
    <hyperlink ref="A16" location="Tab_9!A1" display="Tab_9" xr:uid="{00000000-0004-0000-0100-000008000000}"/>
    <hyperlink ref="A17" location="Tab_10!A1" display="Tab_10" xr:uid="{00000000-0004-0000-0100-000009000000}"/>
    <hyperlink ref="A18" location="Tab_11!A1" display="Tab_11" xr:uid="{00000000-0004-0000-0100-00000A000000}"/>
    <hyperlink ref="A19" location="Tab_13!A1" display="Tab_13" xr:uid="{00000000-0004-0000-0100-00000C000000}"/>
    <hyperlink ref="A20" location="Tab_14!A1" display="Tab_14" xr:uid="{00000000-0004-0000-0100-00000D000000}"/>
    <hyperlink ref="A21" location="Tab_15!A1" display="Tab_15" xr:uid="{00000000-0004-0000-0100-00000E000000}"/>
    <hyperlink ref="A22" location="Tab_16!A1" display="Tab_16" xr:uid="{00000000-0004-0000-0100-00000F000000}"/>
    <hyperlink ref="A23" location="Tab_17!A1" display="Tab_17" xr:uid="{00000000-0004-0000-0100-000010000000}"/>
    <hyperlink ref="A8" location="gbi!A1" display="gbi_" xr:uid="{00000000-0004-0000-0100-000012000000}"/>
  </hyperlinks>
  <pageMargins left="0.7" right="0.7" top="0.75" bottom="0.75" header="0.3" footer="0.3"/>
  <pageSetup paperSize="9" orientation="portrait" horizontalDpi="4294967294" vertic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</xdr:row>
                    <xdr:rowOff>57150</xdr:rowOff>
                  </from>
                  <to>
                    <xdr:col>8</xdr:col>
                    <xdr:colOff>85725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3</xdr:row>
                    <xdr:rowOff>47625</xdr:rowOff>
                  </from>
                  <to>
                    <xdr:col>8</xdr:col>
                    <xdr:colOff>104775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95"/>
  <sheetViews>
    <sheetView workbookViewId="0">
      <selection activeCell="D43" sqref="D43"/>
    </sheetView>
  </sheetViews>
  <sheetFormatPr defaultRowHeight="12"/>
  <cols>
    <col min="1" max="1" width="13.7109375" style="92" customWidth="1"/>
    <col min="2" max="2" width="14.7109375" style="92" customWidth="1"/>
    <col min="3" max="3" width="15.140625" style="92" customWidth="1"/>
    <col min="4" max="4" width="14.5703125" style="92" customWidth="1"/>
    <col min="5" max="5" width="16" style="92" customWidth="1"/>
    <col min="6" max="6" width="8.85546875" style="92" customWidth="1"/>
    <col min="7" max="7" width="12" style="92" bestFit="1" customWidth="1"/>
    <col min="8" max="8" width="12.42578125" style="92" bestFit="1" customWidth="1"/>
    <col min="9" max="9" width="13.7109375" style="92" customWidth="1"/>
    <col min="10" max="10" width="12" style="92" bestFit="1" customWidth="1"/>
    <col min="11" max="11" width="28.5703125" style="92" customWidth="1"/>
    <col min="12" max="17" width="14.5703125" style="92" customWidth="1"/>
    <col min="18" max="18" width="11" style="92" bestFit="1" customWidth="1"/>
    <col min="19" max="19" width="12.42578125" style="92" bestFit="1" customWidth="1"/>
    <col min="20" max="16384" width="9.140625" style="92"/>
  </cols>
  <sheetData>
    <row r="1" spans="1:23">
      <c r="A1" s="93" t="s">
        <v>162</v>
      </c>
      <c r="B1" s="94"/>
      <c r="C1" s="94"/>
      <c r="D1" s="94"/>
      <c r="E1" s="94"/>
      <c r="F1" s="94"/>
      <c r="G1" s="94"/>
      <c r="H1" s="94"/>
      <c r="I1" s="94"/>
    </row>
    <row r="2" spans="1:23">
      <c r="A2" s="93" t="s">
        <v>163</v>
      </c>
      <c r="B2" s="94"/>
      <c r="C2" s="94"/>
      <c r="D2" s="94"/>
      <c r="E2" s="94"/>
      <c r="F2" s="94"/>
      <c r="G2" s="94"/>
      <c r="H2" s="94"/>
      <c r="I2" s="94"/>
    </row>
    <row r="3" spans="1:23">
      <c r="A3" s="93" t="s">
        <v>212</v>
      </c>
      <c r="B3" s="91"/>
      <c r="C3" s="91"/>
      <c r="D3" s="91"/>
      <c r="E3" s="91"/>
      <c r="F3" s="91"/>
      <c r="G3" s="91"/>
      <c r="H3" s="66" t="s">
        <v>164</v>
      </c>
      <c r="I3" s="66"/>
    </row>
    <row r="4" spans="1:23" ht="12.75" thickBot="1">
      <c r="A4" s="91"/>
      <c r="B4" s="91"/>
      <c r="C4" s="91"/>
      <c r="D4" s="91"/>
      <c r="E4" s="91"/>
      <c r="F4" s="91"/>
      <c r="G4" s="91"/>
      <c r="H4" s="91"/>
      <c r="I4" s="91"/>
    </row>
    <row r="5" spans="1:23" ht="14.25" customHeight="1">
      <c r="A5" s="300"/>
      <c r="B5" s="302" t="s">
        <v>146</v>
      </c>
      <c r="C5" s="304" t="s">
        <v>147</v>
      </c>
      <c r="D5" s="304"/>
      <c r="E5" s="304"/>
      <c r="F5" s="304" t="s">
        <v>148</v>
      </c>
      <c r="G5" s="304"/>
      <c r="H5" s="304"/>
      <c r="I5" s="311" t="s">
        <v>149</v>
      </c>
    </row>
    <row r="6" spans="1:23" ht="12" customHeight="1">
      <c r="A6" s="301"/>
      <c r="B6" s="303"/>
      <c r="C6" s="306" t="s">
        <v>90</v>
      </c>
      <c r="D6" s="303" t="s">
        <v>150</v>
      </c>
      <c r="E6" s="303" t="s">
        <v>151</v>
      </c>
      <c r="F6" s="306" t="s">
        <v>90</v>
      </c>
      <c r="G6" s="303" t="s">
        <v>150</v>
      </c>
      <c r="H6" s="303" t="s">
        <v>151</v>
      </c>
      <c r="I6" s="309"/>
    </row>
    <row r="7" spans="1:23">
      <c r="A7" s="301"/>
      <c r="B7" s="303"/>
      <c r="C7" s="306"/>
      <c r="D7" s="303"/>
      <c r="E7" s="303"/>
      <c r="F7" s="306"/>
      <c r="G7" s="303"/>
      <c r="H7" s="303"/>
      <c r="I7" s="309"/>
    </row>
    <row r="8" spans="1:23" ht="12" customHeight="1">
      <c r="A8" s="301" t="s">
        <v>152</v>
      </c>
      <c r="B8" s="303" t="s">
        <v>153</v>
      </c>
      <c r="C8" s="306" t="s">
        <v>154</v>
      </c>
      <c r="D8" s="306"/>
      <c r="E8" s="306"/>
      <c r="F8" s="306" t="s">
        <v>155</v>
      </c>
      <c r="G8" s="306"/>
      <c r="H8" s="306"/>
      <c r="I8" s="309" t="s">
        <v>156</v>
      </c>
    </row>
    <row r="9" spans="1:23" ht="12" customHeight="1">
      <c r="A9" s="301"/>
      <c r="B9" s="303"/>
      <c r="C9" s="306" t="s">
        <v>91</v>
      </c>
      <c r="D9" s="303" t="s">
        <v>157</v>
      </c>
      <c r="E9" s="303" t="s">
        <v>158</v>
      </c>
      <c r="F9" s="306" t="s">
        <v>91</v>
      </c>
      <c r="G9" s="303" t="s">
        <v>157</v>
      </c>
      <c r="H9" s="303" t="s">
        <v>158</v>
      </c>
      <c r="I9" s="309"/>
    </row>
    <row r="10" spans="1:23">
      <c r="A10" s="308"/>
      <c r="B10" s="305"/>
      <c r="C10" s="307"/>
      <c r="D10" s="305"/>
      <c r="E10" s="305"/>
      <c r="F10" s="307"/>
      <c r="G10" s="305"/>
      <c r="H10" s="305"/>
      <c r="I10" s="310"/>
    </row>
    <row r="11" spans="1:23" ht="12.75">
      <c r="A11" s="270" t="s">
        <v>10</v>
      </c>
      <c r="B11" s="270">
        <v>1</v>
      </c>
      <c r="C11" s="270" t="s">
        <v>159</v>
      </c>
      <c r="D11" s="270">
        <v>3</v>
      </c>
      <c r="E11" s="270">
        <v>4</v>
      </c>
      <c r="F11" s="270" t="s">
        <v>160</v>
      </c>
      <c r="G11" s="270">
        <v>6</v>
      </c>
      <c r="H11" s="270">
        <v>7</v>
      </c>
      <c r="I11" s="270" t="s">
        <v>161</v>
      </c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ht="12.75">
      <c r="A12" s="234">
        <v>1996</v>
      </c>
      <c r="B12" s="123">
        <v>338000.30830220034</v>
      </c>
      <c r="C12" s="123">
        <v>5342.133574404209</v>
      </c>
      <c r="D12" s="123">
        <v>5345.7610387375425</v>
      </c>
      <c r="E12" s="123">
        <v>3.6274643333333332</v>
      </c>
      <c r="F12" s="123">
        <v>2148.4583401462669</v>
      </c>
      <c r="G12" s="123">
        <v>3392.6639003196001</v>
      </c>
      <c r="H12" s="123">
        <v>1244.2055601733332</v>
      </c>
      <c r="I12" s="235">
        <v>345490.90021675086</v>
      </c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ht="12.75">
      <c r="A13" s="234">
        <v>1997</v>
      </c>
      <c r="B13" s="123">
        <v>336480.80656628043</v>
      </c>
      <c r="C13" s="123">
        <v>4971.5801021245397</v>
      </c>
      <c r="D13" s="123">
        <v>4973.8272521245399</v>
      </c>
      <c r="E13" s="123">
        <v>2.2471499999999995</v>
      </c>
      <c r="F13" s="123">
        <v>2412.0433700820622</v>
      </c>
      <c r="G13" s="123">
        <v>4207.7236169275002</v>
      </c>
      <c r="H13" s="123">
        <v>1795.680246845438</v>
      </c>
      <c r="I13" s="235">
        <v>343864.43003848701</v>
      </c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ht="12.75">
      <c r="A14" s="234">
        <v>1998</v>
      </c>
      <c r="B14" s="123">
        <v>393069.96395235136</v>
      </c>
      <c r="C14" s="123">
        <v>7749.6862065445057</v>
      </c>
      <c r="D14" s="123">
        <v>7749.6862065445057</v>
      </c>
      <c r="E14" s="123">
        <v>0</v>
      </c>
      <c r="F14" s="123">
        <v>3817.0609413644997</v>
      </c>
      <c r="G14" s="123">
        <v>5132.5974085544995</v>
      </c>
      <c r="H14" s="123">
        <v>1315.5364671899999</v>
      </c>
      <c r="I14" s="235">
        <v>404636.71110026038</v>
      </c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ht="12.75">
      <c r="A15" s="234">
        <v>1999</v>
      </c>
      <c r="B15" s="123">
        <v>453512.3225589029</v>
      </c>
      <c r="C15" s="123">
        <v>7004.5260851106977</v>
      </c>
      <c r="D15" s="123">
        <v>7004.5260851106977</v>
      </c>
      <c r="E15" s="123">
        <v>0</v>
      </c>
      <c r="F15" s="123">
        <v>3390.3647498541959</v>
      </c>
      <c r="G15" s="123">
        <v>4805.0178998785395</v>
      </c>
      <c r="H15" s="123">
        <v>1414.6531500243436</v>
      </c>
      <c r="I15" s="235">
        <v>463907.21339386777</v>
      </c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ht="12.75">
      <c r="A16" s="234">
        <v>2000</v>
      </c>
      <c r="B16" s="123">
        <v>516206.78027804988</v>
      </c>
      <c r="C16" s="123">
        <v>9325.5621675333332</v>
      </c>
      <c r="D16" s="123">
        <v>9325.5621675333332</v>
      </c>
      <c r="E16" s="123">
        <v>0</v>
      </c>
      <c r="F16" s="123">
        <v>5745.1642105160327</v>
      </c>
      <c r="G16" s="123">
        <v>7064.6474481013011</v>
      </c>
      <c r="H16" s="123">
        <v>1319.4832375852684</v>
      </c>
      <c r="I16" s="235">
        <v>531277.50665609923</v>
      </c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ht="12.75">
      <c r="A17" s="234">
        <v>2001</v>
      </c>
      <c r="B17" s="123">
        <v>583125.13897474273</v>
      </c>
      <c r="C17" s="123">
        <v>8811.7364414887452</v>
      </c>
      <c r="D17" s="123">
        <v>8811.7364414887452</v>
      </c>
      <c r="E17" s="123">
        <v>0</v>
      </c>
      <c r="F17" s="123">
        <v>9288.6495081404701</v>
      </c>
      <c r="G17" s="123">
        <v>11199.5256959048</v>
      </c>
      <c r="H17" s="123">
        <v>1910.8761877643301</v>
      </c>
      <c r="I17" s="235">
        <v>601225.52492437197</v>
      </c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ht="12.75">
      <c r="A18" s="234">
        <v>2002</v>
      </c>
      <c r="B18" s="123">
        <v>633932.62458766869</v>
      </c>
      <c r="C18" s="123">
        <v>10094.278227083312</v>
      </c>
      <c r="D18" s="123">
        <v>10094.278227083312</v>
      </c>
      <c r="E18" s="123">
        <v>0</v>
      </c>
      <c r="F18" s="123">
        <v>5226.2679698615993</v>
      </c>
      <c r="G18" s="123">
        <v>8132.0161521491</v>
      </c>
      <c r="H18" s="123">
        <v>2905.7481822875002</v>
      </c>
      <c r="I18" s="235">
        <v>649253.17078461358</v>
      </c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ht="12.75">
      <c r="A19" s="234">
        <v>2003</v>
      </c>
      <c r="B19" s="123">
        <v>700711.6345672101</v>
      </c>
      <c r="C19" s="123">
        <v>10365.755027720161</v>
      </c>
      <c r="D19" s="123">
        <v>10862.38137365506</v>
      </c>
      <c r="E19" s="123">
        <v>496.62634593489997</v>
      </c>
      <c r="F19" s="123">
        <v>7820.0626832787002</v>
      </c>
      <c r="G19" s="123">
        <v>10276.301613214</v>
      </c>
      <c r="H19" s="123">
        <v>2456.2389299352999</v>
      </c>
      <c r="I19" s="235">
        <v>718897.45227820892</v>
      </c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ht="12.75">
      <c r="A20" s="234">
        <v>2004</v>
      </c>
      <c r="B20" s="123">
        <v>760444.76758090511</v>
      </c>
      <c r="C20" s="123">
        <v>12522.879006669695</v>
      </c>
      <c r="D20" s="123">
        <v>13017.164087161918</v>
      </c>
      <c r="E20" s="123">
        <v>494.28508049222421</v>
      </c>
      <c r="F20" s="123">
        <v>4858.5603368387729</v>
      </c>
      <c r="G20" s="123">
        <v>7317.7985292980529</v>
      </c>
      <c r="H20" s="123">
        <v>2459.2381924592801</v>
      </c>
      <c r="I20" s="235">
        <v>777826.20692441368</v>
      </c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ht="12.75">
      <c r="A21" s="234">
        <v>2005</v>
      </c>
      <c r="B21" s="123">
        <v>824594.55664793192</v>
      </c>
      <c r="C21" s="123">
        <v>11006.553379814897</v>
      </c>
      <c r="D21" s="123">
        <v>11006.553379814897</v>
      </c>
      <c r="E21" s="123">
        <v>0</v>
      </c>
      <c r="F21" s="123">
        <v>5175.3418785074273</v>
      </c>
      <c r="G21" s="123">
        <v>9765.5511077625579</v>
      </c>
      <c r="H21" s="123">
        <v>4590.2092292551306</v>
      </c>
      <c r="I21" s="235">
        <v>840776.45190625417</v>
      </c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ht="12.75">
      <c r="A22" s="234">
        <v>2006</v>
      </c>
      <c r="B22" s="123">
        <v>897697.71107995883</v>
      </c>
      <c r="C22" s="123">
        <v>15372.341718504658</v>
      </c>
      <c r="D22" s="123">
        <v>17922.389577756163</v>
      </c>
      <c r="E22" s="123">
        <v>2550.0478592515042</v>
      </c>
      <c r="F22" s="123">
        <v>10352.145176774513</v>
      </c>
      <c r="G22" s="123">
        <v>14512.017189484486</v>
      </c>
      <c r="H22" s="123">
        <v>4159.8720127099732</v>
      </c>
      <c r="I22" s="235">
        <v>923422.19797523797</v>
      </c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ht="12.75" customHeight="1">
      <c r="A23" s="236">
        <v>2007</v>
      </c>
      <c r="B23" s="123">
        <v>1005281.2793036846</v>
      </c>
      <c r="C23" s="123">
        <v>13875.919653991619</v>
      </c>
      <c r="D23" s="123">
        <v>14740.36077293798</v>
      </c>
      <c r="E23" s="123">
        <v>864.44111894636058</v>
      </c>
      <c r="F23" s="123">
        <v>13069.307449035008</v>
      </c>
      <c r="G23" s="123">
        <v>20068.905465804939</v>
      </c>
      <c r="H23" s="123">
        <v>6999.5980167699299</v>
      </c>
      <c r="I23" s="235">
        <v>1032226.5064067112</v>
      </c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ht="12.75">
      <c r="A24" s="234">
        <v>2008</v>
      </c>
      <c r="B24" s="123">
        <v>1112317.142031997</v>
      </c>
      <c r="C24" s="123">
        <v>21285.318468959398</v>
      </c>
      <c r="D24" s="123">
        <v>22595.182349977546</v>
      </c>
      <c r="E24" s="123">
        <v>1309.863881018146</v>
      </c>
      <c r="F24" s="123">
        <v>-15830.376902005406</v>
      </c>
      <c r="G24" s="123">
        <v>16866.175442790031</v>
      </c>
      <c r="H24" s="123">
        <v>32696.552344795437</v>
      </c>
      <c r="I24" s="237">
        <v>1117772.0835989509</v>
      </c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ht="12.75">
      <c r="A25" s="234">
        <v>2009</v>
      </c>
      <c r="B25" s="123">
        <v>1171606.4607121076</v>
      </c>
      <c r="C25" s="123">
        <v>20783.571237105516</v>
      </c>
      <c r="D25" s="123">
        <v>21602.356938570669</v>
      </c>
      <c r="E25" s="123">
        <v>818.78570146515358</v>
      </c>
      <c r="F25" s="123">
        <v>-38969.361540523845</v>
      </c>
      <c r="G25" s="123">
        <v>14139.724229292102</v>
      </c>
      <c r="H25" s="123">
        <v>53109.085769815945</v>
      </c>
      <c r="I25" s="237">
        <v>1153420.6704086892</v>
      </c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ht="12.75">
      <c r="A26" s="234">
        <v>2010</v>
      </c>
      <c r="B26" s="123">
        <v>1256235.2694555786</v>
      </c>
      <c r="C26" s="123">
        <v>22494.702297669988</v>
      </c>
      <c r="D26" s="123">
        <v>24092.420173515864</v>
      </c>
      <c r="E26" s="123">
        <v>1597.7178758458776</v>
      </c>
      <c r="F26" s="123">
        <v>-34879.082233132736</v>
      </c>
      <c r="G26" s="123">
        <v>15359.724784193708</v>
      </c>
      <c r="H26" s="123">
        <v>50238.807017326442</v>
      </c>
      <c r="I26" s="237">
        <v>1243850.8895201159</v>
      </c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ht="12.75">
      <c r="A27" s="234">
        <v>2011</v>
      </c>
      <c r="B27" s="123">
        <v>1308997.9060581336</v>
      </c>
      <c r="C27" s="123">
        <v>18020.690567074827</v>
      </c>
      <c r="D27" s="123">
        <v>19454.987696133358</v>
      </c>
      <c r="E27" s="123">
        <v>1434.297129058531</v>
      </c>
      <c r="F27" s="123">
        <v>-17683.835419487023</v>
      </c>
      <c r="G27" s="123">
        <v>10918.658297772708</v>
      </c>
      <c r="H27" s="123">
        <v>28602.493717259731</v>
      </c>
      <c r="I27" s="237">
        <v>1309334.7612057214</v>
      </c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12.75">
      <c r="A28" s="234">
        <v>2012</v>
      </c>
      <c r="B28" s="123">
        <v>1324877.3738842616</v>
      </c>
      <c r="C28" s="123">
        <v>12441.494788872209</v>
      </c>
      <c r="D28" s="123">
        <v>16469.857289585387</v>
      </c>
      <c r="E28" s="123">
        <v>4028.3625007131768</v>
      </c>
      <c r="F28" s="123">
        <v>-22368.999921022354</v>
      </c>
      <c r="G28" s="123">
        <v>9730.8199128063516</v>
      </c>
      <c r="H28" s="123">
        <v>32099.819833828707</v>
      </c>
      <c r="I28" s="237">
        <v>1314949.8687521114</v>
      </c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ht="12.75">
      <c r="A29" s="234">
        <v>2013</v>
      </c>
      <c r="B29" s="123">
        <v>1352246.8387304267</v>
      </c>
      <c r="C29" s="123">
        <v>21632.360164547943</v>
      </c>
      <c r="D29" s="123">
        <v>26555.841448136624</v>
      </c>
      <c r="E29" s="123">
        <v>4923.4812835886805</v>
      </c>
      <c r="F29" s="123">
        <v>1648.9162636217152</v>
      </c>
      <c r="G29" s="123">
        <v>12618.349423977965</v>
      </c>
      <c r="H29" s="123">
        <v>10969.43316035625</v>
      </c>
      <c r="I29" s="237">
        <v>1375528.1151585965</v>
      </c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ht="12.75">
      <c r="A30" s="234">
        <v>2014</v>
      </c>
      <c r="B30" s="123">
        <v>1402496.1066272769</v>
      </c>
      <c r="C30" s="123">
        <v>30723.010595549102</v>
      </c>
      <c r="D30" s="123">
        <v>34984.458415911409</v>
      </c>
      <c r="E30" s="123">
        <v>4261.4478203623057</v>
      </c>
      <c r="F30" s="123">
        <v>-17930.855308031976</v>
      </c>
      <c r="G30" s="123">
        <v>12098.600073139964</v>
      </c>
      <c r="H30" s="123">
        <v>30029.455381171942</v>
      </c>
      <c r="I30" s="237">
        <v>1415288.2619147941</v>
      </c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ht="12.75">
      <c r="A31" s="234">
        <v>2015</v>
      </c>
      <c r="B31" s="123">
        <v>1444801.964149602</v>
      </c>
      <c r="C31" s="123">
        <v>34189.681608610568</v>
      </c>
      <c r="D31" s="123">
        <v>37802.455052730904</v>
      </c>
      <c r="E31" s="123">
        <v>3612.7734441203361</v>
      </c>
      <c r="F31" s="123">
        <v>-17189.623719002673</v>
      </c>
      <c r="G31" s="123">
        <v>14601.687457085573</v>
      </c>
      <c r="H31" s="123">
        <v>31791.311176088246</v>
      </c>
      <c r="I31" s="237">
        <v>1461802.02203921</v>
      </c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ht="12.75">
      <c r="A32" s="234">
        <v>2016</v>
      </c>
      <c r="B32" s="123">
        <v>1488303.3534524986</v>
      </c>
      <c r="C32" s="123">
        <v>35750.844722214919</v>
      </c>
      <c r="D32" s="123">
        <v>38414.93340832743</v>
      </c>
      <c r="E32" s="123">
        <v>2664.0886861125109</v>
      </c>
      <c r="F32" s="123">
        <v>-11837.01324699221</v>
      </c>
      <c r="G32" s="123">
        <v>17728.127813501487</v>
      </c>
      <c r="H32" s="123">
        <v>29565.141060493697</v>
      </c>
      <c r="I32" s="237">
        <v>1512217.1849277213</v>
      </c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ht="12.75">
      <c r="A33" s="234">
        <v>2017</v>
      </c>
      <c r="B33" s="123">
        <v>1579055.793230708</v>
      </c>
      <c r="C33" s="123">
        <v>35227.622819324875</v>
      </c>
      <c r="D33" s="123">
        <v>38251.559969532274</v>
      </c>
      <c r="E33" s="123">
        <v>3023.9371502073986</v>
      </c>
      <c r="F33" s="123">
        <v>-31441.75574310049</v>
      </c>
      <c r="G33" s="123">
        <v>15877.010432254521</v>
      </c>
      <c r="H33" s="123">
        <v>47318.766175355013</v>
      </c>
      <c r="I33" s="237">
        <v>1582841.6603069324</v>
      </c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ht="12.75">
      <c r="A34" s="234">
        <v>2018</v>
      </c>
      <c r="B34" s="123">
        <v>1660820.396200001</v>
      </c>
      <c r="C34" s="123">
        <v>36198.084428112554</v>
      </c>
      <c r="D34" s="123">
        <v>39317.95613994835</v>
      </c>
      <c r="E34" s="123">
        <v>3119.8717118357995</v>
      </c>
      <c r="F34" s="123">
        <v>-38189.640677530973</v>
      </c>
      <c r="G34" s="123">
        <v>10095.030671080534</v>
      </c>
      <c r="H34" s="123">
        <v>48284.671348611504</v>
      </c>
      <c r="I34" s="237">
        <v>1658828.8399505825</v>
      </c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</row>
    <row r="35" spans="1:23" ht="12.75">
      <c r="A35" s="234">
        <v>2019</v>
      </c>
      <c r="B35" s="123">
        <v>1712036.761943114</v>
      </c>
      <c r="C35" s="123">
        <v>36781.933243260341</v>
      </c>
      <c r="D35" s="123">
        <v>40454.680650233342</v>
      </c>
      <c r="E35" s="123">
        <v>3672.7474069729992</v>
      </c>
      <c r="F35" s="123">
        <v>-58926.316788434851</v>
      </c>
      <c r="G35" s="123">
        <v>10808.788932839398</v>
      </c>
      <c r="H35" s="123">
        <v>69735.105721274245</v>
      </c>
      <c r="I35" s="237">
        <v>1689892.3783979395</v>
      </c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12.75">
      <c r="A36" s="234">
        <v>2020</v>
      </c>
      <c r="B36" s="123">
        <v>1655984.7364386665</v>
      </c>
      <c r="C36" s="123">
        <v>27378.05475178477</v>
      </c>
      <c r="D36" s="123">
        <v>30193.248771363571</v>
      </c>
      <c r="E36" s="123">
        <v>2815.1940195788002</v>
      </c>
      <c r="F36" s="123">
        <v>-54735.463749004986</v>
      </c>
      <c r="G36" s="123">
        <v>10802.835872076896</v>
      </c>
      <c r="H36" s="123">
        <v>65538.299621081882</v>
      </c>
      <c r="I36" s="237">
        <v>1628627.3274414463</v>
      </c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ht="12.75">
      <c r="A37" s="234">
        <v>2021</v>
      </c>
      <c r="B37" s="123">
        <v>1866673.4928899496</v>
      </c>
      <c r="C37" s="123">
        <v>36242.152068149771</v>
      </c>
      <c r="D37" s="123">
        <v>38737.306088450568</v>
      </c>
      <c r="E37" s="123">
        <v>2495.1540203007999</v>
      </c>
      <c r="F37" s="123">
        <v>-62222.576739445023</v>
      </c>
      <c r="G37" s="123">
        <v>9170.5210602491898</v>
      </c>
      <c r="H37" s="123">
        <v>71393.097799694209</v>
      </c>
      <c r="I37" s="237">
        <v>1840693.0682186543</v>
      </c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ht="12.75">
      <c r="A38" s="234">
        <v>2022</v>
      </c>
      <c r="B38" s="123">
        <v>2149741.7020639959</v>
      </c>
      <c r="C38" s="123">
        <v>50886.117720004986</v>
      </c>
      <c r="D38" s="123">
        <v>54153.413126732907</v>
      </c>
      <c r="E38" s="123">
        <v>3267.2954067279202</v>
      </c>
      <c r="F38" s="123">
        <v>-90477.73781769567</v>
      </c>
      <c r="G38" s="123">
        <v>13715.904759677444</v>
      </c>
      <c r="H38" s="123">
        <v>104193.64257737312</v>
      </c>
      <c r="I38" s="237">
        <v>2110150.0819663052</v>
      </c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13.5" thickBot="1">
      <c r="A39" s="238">
        <v>2023</v>
      </c>
      <c r="B39" s="136">
        <v>2369906.0156879141</v>
      </c>
      <c r="C39" s="136">
        <v>57767</v>
      </c>
      <c r="D39" s="136">
        <v>61730</v>
      </c>
      <c r="E39" s="136">
        <v>3963</v>
      </c>
      <c r="F39" s="136">
        <v>-120984.17</v>
      </c>
      <c r="G39" s="136">
        <v>22231.919999999998</v>
      </c>
      <c r="H39" s="136">
        <v>143216.09</v>
      </c>
      <c r="I39" s="239">
        <v>2306688.8456879142</v>
      </c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ht="12.75">
      <c r="A40" s="128"/>
      <c r="B40" s="123"/>
      <c r="C40" s="123"/>
      <c r="D40" s="123"/>
      <c r="E40" s="123"/>
      <c r="F40" s="123"/>
      <c r="G40" s="123"/>
      <c r="H40" s="123"/>
      <c r="I40" s="123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ht="12.75">
      <c r="A41" s="128"/>
      <c r="B41" s="123"/>
      <c r="C41" s="123"/>
      <c r="D41" s="123"/>
      <c r="E41" s="123"/>
      <c r="F41" s="123"/>
      <c r="G41" s="123"/>
      <c r="H41" s="123"/>
      <c r="I41" s="123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12.75">
      <c r="A42" s="42" t="s">
        <v>205</v>
      </c>
      <c r="B42" s="123"/>
      <c r="C42" s="123"/>
      <c r="D42" s="123"/>
      <c r="E42" s="123"/>
      <c r="F42" s="123"/>
      <c r="G42" s="123"/>
      <c r="H42" s="123"/>
      <c r="I42" s="123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12.75">
      <c r="A43" s="128"/>
      <c r="B43" s="123"/>
      <c r="C43" s="123"/>
      <c r="D43" s="123"/>
      <c r="E43" s="123"/>
      <c r="F43" s="123"/>
      <c r="G43" s="123"/>
      <c r="H43" s="123"/>
      <c r="I43" s="12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ht="12.75">
      <c r="A44" s="128"/>
      <c r="B44" s="123"/>
      <c r="C44" s="123"/>
      <c r="D44" s="123"/>
      <c r="E44" s="123"/>
      <c r="F44" s="123"/>
      <c r="G44" s="123"/>
      <c r="H44" s="123"/>
      <c r="I44" s="123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customFormat="1" ht="12.75"/>
    <row r="46" spans="1:23" customFormat="1" ht="14.25" customHeight="1"/>
    <row r="47" spans="1:23" customFormat="1" ht="12.75" customHeight="1"/>
    <row r="48" spans="1:23" customFormat="1" ht="12.75"/>
    <row r="49" customFormat="1" ht="12.75" customHeight="1"/>
    <row r="50" customFormat="1" ht="12.75" customHeight="1"/>
    <row r="51" customFormat="1" ht="12.75" customHeight="1"/>
    <row r="52" customFormat="1" ht="12" customHeight="1"/>
    <row r="53" customFormat="1" ht="12.75"/>
    <row r="54" customFormat="1" ht="12.75" customHeight="1"/>
    <row r="55" customFormat="1" ht="12.75" customHeight="1"/>
    <row r="56" customFormat="1" ht="12.75" customHeight="1"/>
    <row r="57" customFormat="1" ht="12.75" customHeight="1"/>
    <row r="58" customFormat="1" ht="12.75" customHeight="1"/>
    <row r="59" customFormat="1" ht="12.75"/>
    <row r="60" customFormat="1" ht="12.75"/>
    <row r="61" customFormat="1" ht="12.75"/>
    <row r="62" customFormat="1" ht="12.75"/>
    <row r="63" customFormat="1" ht="12.75"/>
    <row r="64" customFormat="1" ht="12.75"/>
    <row r="65" customFormat="1" ht="12.75"/>
    <row r="66" customFormat="1" ht="12.75"/>
    <row r="67" customFormat="1" ht="12.75"/>
    <row r="68" customFormat="1" ht="12.75" customHeight="1"/>
    <row r="69" customFormat="1" ht="13.5" customHeight="1"/>
    <row r="70" customFormat="1" ht="12.75"/>
    <row r="71" customFormat="1" ht="12.75"/>
    <row r="72" customFormat="1" ht="12.75"/>
    <row r="73" customFormat="1" ht="12.75"/>
    <row r="74" customFormat="1" ht="12.75"/>
    <row r="75" customFormat="1" ht="12.75"/>
    <row r="76" customFormat="1" ht="12.75"/>
    <row r="77" customFormat="1" ht="12.75"/>
    <row r="78" customFormat="1" ht="12.75"/>
    <row r="79" customFormat="1" ht="12.75"/>
    <row r="80" customFormat="1" ht="12.75"/>
    <row r="81" spans="1:9" customFormat="1" ht="12.75"/>
    <row r="82" spans="1:9" customFormat="1" ht="12.75"/>
    <row r="83" spans="1:9" customFormat="1" ht="12.75"/>
    <row r="84" spans="1:9" customFormat="1" ht="12.75"/>
    <row r="85" spans="1:9" customFormat="1" ht="12.75"/>
    <row r="86" spans="1:9" customFormat="1" ht="12.75"/>
    <row r="87" spans="1:9" customFormat="1" ht="12.75"/>
    <row r="88" spans="1:9" customFormat="1" ht="12.75"/>
    <row r="89" spans="1:9" customFormat="1" ht="12.75"/>
    <row r="90" spans="1:9" ht="12.75">
      <c r="A90"/>
      <c r="B90"/>
      <c r="C90"/>
      <c r="D90"/>
      <c r="E90"/>
      <c r="F90"/>
      <c r="G90"/>
      <c r="H90"/>
      <c r="I90"/>
    </row>
    <row r="91" spans="1:9" ht="12.75">
      <c r="A91"/>
      <c r="B91"/>
      <c r="C91"/>
      <c r="D91"/>
      <c r="E91"/>
      <c r="F91"/>
      <c r="G91"/>
      <c r="H91"/>
      <c r="I91"/>
    </row>
    <row r="92" spans="1:9" ht="12.75">
      <c r="A92"/>
      <c r="B92"/>
      <c r="C92"/>
      <c r="D92"/>
      <c r="E92"/>
      <c r="F92"/>
      <c r="G92"/>
      <c r="H92"/>
      <c r="I92"/>
    </row>
    <row r="93" spans="1:9" ht="12.75">
      <c r="A93"/>
      <c r="B93"/>
      <c r="C93"/>
      <c r="D93"/>
      <c r="E93"/>
      <c r="F93"/>
      <c r="G93"/>
      <c r="H93"/>
      <c r="I93"/>
    </row>
    <row r="94" spans="1:9" ht="12.75">
      <c r="A94"/>
      <c r="B94"/>
      <c r="C94"/>
      <c r="D94"/>
      <c r="E94"/>
      <c r="F94"/>
      <c r="G94"/>
      <c r="H94"/>
      <c r="I94"/>
    </row>
    <row r="95" spans="1:9" ht="12.75">
      <c r="A95"/>
      <c r="B95"/>
      <c r="C95"/>
      <c r="D95"/>
      <c r="E95"/>
      <c r="F95"/>
      <c r="G95"/>
      <c r="H95"/>
      <c r="I95"/>
    </row>
  </sheetData>
  <mergeCells count="22">
    <mergeCell ref="I8:I10"/>
    <mergeCell ref="I5:I7"/>
    <mergeCell ref="C6:C7"/>
    <mergeCell ref="D6:D7"/>
    <mergeCell ref="E6:E7"/>
    <mergeCell ref="F6:F7"/>
    <mergeCell ref="G6:G7"/>
    <mergeCell ref="H6:H7"/>
    <mergeCell ref="A5:A7"/>
    <mergeCell ref="B5:B7"/>
    <mergeCell ref="C5:E5"/>
    <mergeCell ref="F5:H5"/>
    <mergeCell ref="G9:G10"/>
    <mergeCell ref="C9:C10"/>
    <mergeCell ref="D9:D10"/>
    <mergeCell ref="E9:E10"/>
    <mergeCell ref="F9:F10"/>
    <mergeCell ref="H9:H10"/>
    <mergeCell ref="F8:H8"/>
    <mergeCell ref="A8:A10"/>
    <mergeCell ref="B8:B10"/>
    <mergeCell ref="C8:E8"/>
  </mergeCells>
  <pageMargins left="0.75" right="0.75" top="1" bottom="1" header="0.5" footer="0.5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68"/>
  <sheetViews>
    <sheetView zoomScaleNormal="100" workbookViewId="0">
      <pane xSplit="2" ySplit="7" topLeftCell="R8" activePane="bottomRight" state="frozen"/>
      <selection activeCell="R39" sqref="R39"/>
      <selection pane="topRight" activeCell="R39" sqref="R39"/>
      <selection pane="bottomLeft" activeCell="R39" sqref="R39"/>
      <selection pane="bottomRight" activeCell="R39" sqref="R39"/>
    </sheetView>
  </sheetViews>
  <sheetFormatPr defaultRowHeight="12.75"/>
  <cols>
    <col min="1" max="1" width="6.42578125" customWidth="1"/>
    <col min="2" max="2" width="51.7109375" customWidth="1"/>
    <col min="3" max="3" width="17.42578125" customWidth="1"/>
    <col min="4" max="4" width="13.140625" bestFit="1" customWidth="1"/>
    <col min="5" max="15" width="12.42578125" customWidth="1"/>
    <col min="16" max="16" width="13.140625" style="73" bestFit="1" customWidth="1"/>
    <col min="17" max="18" width="12.85546875" bestFit="1" customWidth="1"/>
    <col min="19" max="19" width="12.7109375" customWidth="1"/>
    <col min="20" max="22" width="13" bestFit="1" customWidth="1"/>
    <col min="23" max="23" width="13" customWidth="1"/>
    <col min="24" max="24" width="16.140625" bestFit="1" customWidth="1"/>
    <col min="25" max="25" width="15.7109375" bestFit="1" customWidth="1"/>
    <col min="26" max="31" width="12.85546875" customWidth="1"/>
    <col min="32" max="32" width="40.5703125" customWidth="1"/>
    <col min="33" max="33" width="10.28515625" customWidth="1"/>
    <col min="34" max="34" width="17.28515625" customWidth="1"/>
    <col min="35" max="35" width="18.7109375" bestFit="1" customWidth="1"/>
    <col min="36" max="36" width="11.85546875" bestFit="1" customWidth="1"/>
    <col min="37" max="37" width="10.28515625" bestFit="1" customWidth="1"/>
    <col min="39" max="39" width="17.7109375" bestFit="1" customWidth="1"/>
  </cols>
  <sheetData>
    <row r="1" spans="1:35">
      <c r="A1" s="1" t="s">
        <v>0</v>
      </c>
      <c r="W1" s="117"/>
    </row>
    <row r="2" spans="1:35">
      <c r="A2" s="1" t="s">
        <v>1</v>
      </c>
      <c r="W2" s="71"/>
      <c r="X2" s="118"/>
    </row>
    <row r="3" spans="1:35">
      <c r="A3" s="1" t="s">
        <v>213</v>
      </c>
      <c r="W3" s="25"/>
      <c r="X3" s="25"/>
      <c r="Y3" s="25"/>
      <c r="Z3" s="25"/>
      <c r="AA3" s="25"/>
      <c r="AB3" s="25"/>
      <c r="AC3" s="25"/>
      <c r="AD3" s="25"/>
      <c r="AE3" s="25"/>
      <c r="AF3" t="s">
        <v>165</v>
      </c>
    </row>
    <row r="4" spans="1:35">
      <c r="A4" s="1"/>
      <c r="W4" s="25"/>
      <c r="X4" s="25"/>
      <c r="Y4" s="25"/>
      <c r="Z4" s="25"/>
      <c r="AA4" s="25"/>
      <c r="AB4" s="25"/>
      <c r="AC4" s="25"/>
      <c r="AD4" s="25"/>
      <c r="AE4" s="25"/>
    </row>
    <row r="5" spans="1:35" ht="13.5" thickBot="1">
      <c r="X5" s="44"/>
      <c r="Z5" s="71"/>
      <c r="AA5" s="71"/>
      <c r="AB5" s="71"/>
      <c r="AC5" s="71"/>
      <c r="AD5" s="19"/>
      <c r="AE5" s="71"/>
      <c r="AF5" s="66" t="s">
        <v>139</v>
      </c>
    </row>
    <row r="6" spans="1:35">
      <c r="A6" s="314" t="s">
        <v>2</v>
      </c>
      <c r="B6" s="316" t="s">
        <v>3</v>
      </c>
      <c r="C6" s="180"/>
      <c r="D6" s="316" t="s">
        <v>4</v>
      </c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95"/>
      <c r="W6" s="97"/>
      <c r="X6" s="107"/>
      <c r="Y6" s="112"/>
      <c r="Z6" s="119"/>
      <c r="AA6" s="119"/>
      <c r="AB6" s="125"/>
      <c r="AC6" s="125"/>
      <c r="AD6" s="129"/>
      <c r="AE6" s="129"/>
      <c r="AF6" s="316" t="s">
        <v>5</v>
      </c>
      <c r="AG6" s="312" t="s">
        <v>18</v>
      </c>
    </row>
    <row r="7" spans="1:35">
      <c r="A7" s="315"/>
      <c r="B7" s="317"/>
      <c r="C7" s="181">
        <v>1995</v>
      </c>
      <c r="D7" s="87">
        <v>1996</v>
      </c>
      <c r="E7" s="87">
        <v>1997</v>
      </c>
      <c r="F7" s="87">
        <v>1998</v>
      </c>
      <c r="G7" s="87">
        <v>1999</v>
      </c>
      <c r="H7" s="87">
        <v>2000</v>
      </c>
      <c r="I7" s="87">
        <v>2001</v>
      </c>
      <c r="J7" s="87">
        <v>2002</v>
      </c>
      <c r="K7" s="87">
        <v>2003</v>
      </c>
      <c r="L7" s="87">
        <v>2004</v>
      </c>
      <c r="M7" s="87">
        <v>2005</v>
      </c>
      <c r="N7" s="87">
        <v>2006</v>
      </c>
      <c r="O7" s="87">
        <v>2007</v>
      </c>
      <c r="P7" s="87">
        <v>2008</v>
      </c>
      <c r="Q7" s="87">
        <v>2009</v>
      </c>
      <c r="R7" s="87">
        <v>2010</v>
      </c>
      <c r="S7" s="87">
        <v>2011</v>
      </c>
      <c r="T7" s="87">
        <v>2012</v>
      </c>
      <c r="U7" s="87">
        <v>2013</v>
      </c>
      <c r="V7" s="96">
        <v>2014</v>
      </c>
      <c r="W7" s="113">
        <v>2015</v>
      </c>
      <c r="X7" s="113">
        <v>2016</v>
      </c>
      <c r="Y7" s="113">
        <v>2017</v>
      </c>
      <c r="Z7" s="140">
        <v>2018</v>
      </c>
      <c r="AA7" s="140">
        <v>2019</v>
      </c>
      <c r="AB7" s="140">
        <v>2020</v>
      </c>
      <c r="AC7" s="140">
        <v>2021</v>
      </c>
      <c r="AD7" s="140">
        <v>2022</v>
      </c>
      <c r="AE7" s="140" t="s">
        <v>203</v>
      </c>
      <c r="AF7" s="317"/>
      <c r="AG7" s="313"/>
    </row>
    <row r="8" spans="1:35">
      <c r="A8" s="26"/>
      <c r="B8" s="3" t="s">
        <v>6</v>
      </c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74"/>
      <c r="Q8" s="4"/>
      <c r="R8" s="4"/>
      <c r="S8" s="4"/>
      <c r="T8" s="4"/>
      <c r="U8" s="4"/>
      <c r="V8" s="4"/>
      <c r="W8" s="4"/>
      <c r="X8" s="4"/>
      <c r="Y8" s="99"/>
      <c r="Z8" s="4"/>
      <c r="AA8" s="99"/>
      <c r="AB8" s="99"/>
      <c r="AC8" s="99"/>
      <c r="AD8" s="99"/>
      <c r="AE8" s="99"/>
      <c r="AF8" s="3" t="s">
        <v>7</v>
      </c>
      <c r="AG8" s="29"/>
    </row>
    <row r="9" spans="1:35" s="42" customFormat="1" ht="13.5" customHeight="1">
      <c r="A9" s="30">
        <v>1</v>
      </c>
      <c r="B9" s="6" t="s">
        <v>8</v>
      </c>
      <c r="C9" s="192">
        <v>267065.81237437035</v>
      </c>
      <c r="D9" s="192">
        <v>338926.35037898057</v>
      </c>
      <c r="E9" s="192">
        <v>352931.01271524496</v>
      </c>
      <c r="F9" s="192">
        <v>400485.01828968636</v>
      </c>
      <c r="G9" s="192">
        <v>420301.79907008988</v>
      </c>
      <c r="H9" s="192">
        <v>456885.22647707368</v>
      </c>
      <c r="I9" s="192">
        <v>494445.02888920635</v>
      </c>
      <c r="J9" s="192">
        <v>551988.95525396452</v>
      </c>
      <c r="K9" s="192">
        <v>615037.90661155607</v>
      </c>
      <c r="L9" s="192">
        <v>650959.63047241815</v>
      </c>
      <c r="M9" s="192">
        <v>707884.24449405726</v>
      </c>
      <c r="N9" s="192">
        <v>770635.49992281594</v>
      </c>
      <c r="O9" s="192">
        <v>904566.02029808634</v>
      </c>
      <c r="P9" s="192">
        <v>1031980.6223773633</v>
      </c>
      <c r="Q9" s="192">
        <v>1073093.6870290551</v>
      </c>
      <c r="R9" s="192">
        <v>1103226.4542416635</v>
      </c>
      <c r="S9" s="192">
        <v>1161767.6043474418</v>
      </c>
      <c r="T9" s="192">
        <v>1179562.0222196758</v>
      </c>
      <c r="U9" s="192">
        <v>1202893.5642339331</v>
      </c>
      <c r="V9" s="192">
        <v>1270377.2295787679</v>
      </c>
      <c r="W9" s="192">
        <v>1290603.132400821</v>
      </c>
      <c r="X9" s="192">
        <v>1337397.8117678592</v>
      </c>
      <c r="Y9" s="192">
        <v>1375771.2613352777</v>
      </c>
      <c r="Z9" s="164">
        <v>1433964.8323526939</v>
      </c>
      <c r="AA9" s="164">
        <v>1510399.1320786104</v>
      </c>
      <c r="AB9" s="164">
        <v>1460923.4822444466</v>
      </c>
      <c r="AC9" s="164">
        <v>1577896.1668984187</v>
      </c>
      <c r="AD9" s="164">
        <v>1792848.8155169731</v>
      </c>
      <c r="AE9" s="164">
        <v>1949314.1434263503</v>
      </c>
      <c r="AF9" s="6" t="s">
        <v>9</v>
      </c>
      <c r="AG9" s="31">
        <v>1</v>
      </c>
      <c r="AI9" s="191"/>
    </row>
    <row r="10" spans="1:35" s="132" customFormat="1" ht="13.5" customHeight="1">
      <c r="A10" s="78" t="s">
        <v>10</v>
      </c>
      <c r="B10" s="63" t="s">
        <v>30</v>
      </c>
      <c r="C10" s="284">
        <v>239642.69809183417</v>
      </c>
      <c r="D10" s="284">
        <v>305930.65307011834</v>
      </c>
      <c r="E10" s="284">
        <v>316676.92995181808</v>
      </c>
      <c r="F10" s="284">
        <v>356788.51464820636</v>
      </c>
      <c r="G10" s="284">
        <v>368767.38346493739</v>
      </c>
      <c r="H10" s="284">
        <v>405474.26096415793</v>
      </c>
      <c r="I10" s="284">
        <v>430989.73537479498</v>
      </c>
      <c r="J10" s="284">
        <v>478839.74029056058</v>
      </c>
      <c r="K10" s="284">
        <v>535412.39306391845</v>
      </c>
      <c r="L10" s="284">
        <v>563371.41975513462</v>
      </c>
      <c r="M10" s="284">
        <v>613630.97604507033</v>
      </c>
      <c r="N10" s="284">
        <v>672593.63581224473</v>
      </c>
      <c r="O10" s="284">
        <v>796549.31713775592</v>
      </c>
      <c r="P10" s="284">
        <v>907038.2700059968</v>
      </c>
      <c r="Q10" s="284">
        <v>931543.98328164057</v>
      </c>
      <c r="R10" s="284">
        <v>949190.77366431698</v>
      </c>
      <c r="S10" s="284">
        <v>998948.60537414288</v>
      </c>
      <c r="T10" s="284">
        <v>1016448.340415901</v>
      </c>
      <c r="U10" s="284">
        <v>1036053.6764800033</v>
      </c>
      <c r="V10" s="284">
        <v>1089663.9374531938</v>
      </c>
      <c r="W10" s="284">
        <v>1109313.2232917519</v>
      </c>
      <c r="X10" s="284">
        <v>1143093.9737127486</v>
      </c>
      <c r="Y10" s="284">
        <v>1176302.6770231349</v>
      </c>
      <c r="Z10" s="284">
        <v>1222240.1369926115</v>
      </c>
      <c r="AA10" s="284">
        <v>1277975.9184100004</v>
      </c>
      <c r="AB10" s="284">
        <v>1220177.1826600002</v>
      </c>
      <c r="AC10" s="284">
        <v>1321678.4491899998</v>
      </c>
      <c r="AD10" s="284">
        <v>1516003.803460001</v>
      </c>
      <c r="AE10" s="284">
        <v>1650427.414906912</v>
      </c>
      <c r="AF10" s="63" t="s">
        <v>41</v>
      </c>
      <c r="AG10" s="79" t="s">
        <v>10</v>
      </c>
    </row>
    <row r="11" spans="1:35" s="42" customFormat="1" ht="13.5" customHeight="1">
      <c r="A11" s="30" t="s">
        <v>11</v>
      </c>
      <c r="B11" s="22" t="s">
        <v>31</v>
      </c>
      <c r="C11" s="192">
        <v>26968.628262464499</v>
      </c>
      <c r="D11" s="192">
        <v>32446.010320175934</v>
      </c>
      <c r="E11" s="192">
        <v>35520.645501139908</v>
      </c>
      <c r="F11" s="192">
        <v>42880.183277058233</v>
      </c>
      <c r="G11" s="192">
        <v>50554.67478463483</v>
      </c>
      <c r="H11" s="192">
        <v>50234.963761871375</v>
      </c>
      <c r="I11" s="192">
        <v>61775.737822095383</v>
      </c>
      <c r="J11" s="192">
        <v>71229.611041320342</v>
      </c>
      <c r="K11" s="192">
        <v>77432.239005297684</v>
      </c>
      <c r="L11" s="192">
        <v>85082.951667851303</v>
      </c>
      <c r="M11" s="192">
        <v>91392.237593221507</v>
      </c>
      <c r="N11" s="192">
        <v>94751.561339032196</v>
      </c>
      <c r="O11" s="192">
        <v>104407.37863717839</v>
      </c>
      <c r="P11" s="192">
        <v>119073.29044095494</v>
      </c>
      <c r="Q11" s="192">
        <v>134920.38202537608</v>
      </c>
      <c r="R11" s="192">
        <v>146846.70071760629</v>
      </c>
      <c r="S11" s="192">
        <v>155417.74830884187</v>
      </c>
      <c r="T11" s="192">
        <v>155579.19733635735</v>
      </c>
      <c r="U11" s="192">
        <v>159128.13458257343</v>
      </c>
      <c r="V11" s="192">
        <v>172151.32663532588</v>
      </c>
      <c r="W11" s="192">
        <v>169035.78653678071</v>
      </c>
      <c r="X11" s="192">
        <v>180159.60204082361</v>
      </c>
      <c r="Y11" s="192">
        <v>187134.16645313997</v>
      </c>
      <c r="Z11" s="165">
        <v>197083.13481964482</v>
      </c>
      <c r="AA11" s="165">
        <v>217017.72324036987</v>
      </c>
      <c r="AB11" s="165">
        <v>226328.87302604347</v>
      </c>
      <c r="AC11" s="165">
        <v>239591.76353294292</v>
      </c>
      <c r="AD11" s="165">
        <v>258854</v>
      </c>
      <c r="AE11" s="165">
        <v>285490</v>
      </c>
      <c r="AF11" s="63" t="s">
        <v>42</v>
      </c>
      <c r="AG11" s="31" t="s">
        <v>11</v>
      </c>
    </row>
    <row r="12" spans="1:35" s="73" customFormat="1" ht="13.5" customHeight="1">
      <c r="A12" s="76" t="s">
        <v>28</v>
      </c>
      <c r="B12" s="64" t="s">
        <v>32</v>
      </c>
      <c r="C12" s="116">
        <v>9187.4151267918569</v>
      </c>
      <c r="D12" s="116">
        <v>12253.022059373418</v>
      </c>
      <c r="E12" s="116">
        <v>13195.316230794566</v>
      </c>
      <c r="F12" s="116">
        <v>16866.426102258858</v>
      </c>
      <c r="G12" s="116">
        <v>22689.676168405615</v>
      </c>
      <c r="H12" s="116">
        <v>25201.039367351572</v>
      </c>
      <c r="I12" s="116">
        <v>28680.279384906582</v>
      </c>
      <c r="J12" s="116">
        <v>30214.172272548021</v>
      </c>
      <c r="K12" s="116">
        <v>32981.361943373027</v>
      </c>
      <c r="L12" s="116">
        <v>36049.147718655906</v>
      </c>
      <c r="M12" s="116">
        <v>40114.656734267061</v>
      </c>
      <c r="N12" s="116">
        <v>43241.06940935555</v>
      </c>
      <c r="O12" s="116">
        <v>48953.461337688059</v>
      </c>
      <c r="P12" s="116">
        <v>55829.863713070219</v>
      </c>
      <c r="Q12" s="116">
        <v>64012.047038668337</v>
      </c>
      <c r="R12" s="116">
        <v>70600.644633186574</v>
      </c>
      <c r="S12" s="116">
        <v>71920.110708298569</v>
      </c>
      <c r="T12" s="116">
        <v>77192.122542536032</v>
      </c>
      <c r="U12" s="116">
        <v>77863.316848966642</v>
      </c>
      <c r="V12" s="116">
        <v>83548.478441858388</v>
      </c>
      <c r="W12" s="116">
        <v>80225.374460459192</v>
      </c>
      <c r="X12" s="116">
        <v>83936.864447581233</v>
      </c>
      <c r="Y12" s="116">
        <v>90589.422315474061</v>
      </c>
      <c r="Z12" s="166">
        <v>95197.134819644823</v>
      </c>
      <c r="AA12" s="166">
        <v>101129.72324036987</v>
      </c>
      <c r="AB12" s="166">
        <v>102492.87302604348</v>
      </c>
      <c r="AC12" s="166">
        <v>113415.76353294292</v>
      </c>
      <c r="AD12" s="166">
        <v>120027</v>
      </c>
      <c r="AE12" s="166">
        <v>128924</v>
      </c>
      <c r="AF12" s="64" t="s">
        <v>43</v>
      </c>
      <c r="AG12" s="77" t="s">
        <v>28</v>
      </c>
      <c r="AH12" s="135"/>
    </row>
    <row r="13" spans="1:35" s="73" customFormat="1" ht="13.5" customHeight="1">
      <c r="A13" s="76" t="s">
        <v>29</v>
      </c>
      <c r="B13" s="64" t="s">
        <v>33</v>
      </c>
      <c r="C13" s="116">
        <v>17781.213135672642</v>
      </c>
      <c r="D13" s="116">
        <v>20192.988260802515</v>
      </c>
      <c r="E13" s="116">
        <v>22325.329270345344</v>
      </c>
      <c r="F13" s="116">
        <v>26013.757174799375</v>
      </c>
      <c r="G13" s="116">
        <v>27864.998616229215</v>
      </c>
      <c r="H13" s="116">
        <v>25033.924394519807</v>
      </c>
      <c r="I13" s="116">
        <v>33095.458437188798</v>
      </c>
      <c r="J13" s="116">
        <v>41015.438768772321</v>
      </c>
      <c r="K13" s="116">
        <v>44450.877061924664</v>
      </c>
      <c r="L13" s="116">
        <v>49033.803949195397</v>
      </c>
      <c r="M13" s="116">
        <v>51277.580858954454</v>
      </c>
      <c r="N13" s="116">
        <v>51510.491929676653</v>
      </c>
      <c r="O13" s="116">
        <v>55453.917299490327</v>
      </c>
      <c r="P13" s="116">
        <v>63243.426727884711</v>
      </c>
      <c r="Q13" s="116">
        <v>70908.334986707749</v>
      </c>
      <c r="R13" s="116">
        <v>76246.056084419732</v>
      </c>
      <c r="S13" s="116">
        <v>83497.637600543298</v>
      </c>
      <c r="T13" s="116">
        <v>78387.074793821317</v>
      </c>
      <c r="U13" s="116">
        <v>81264.817733606804</v>
      </c>
      <c r="V13" s="116">
        <v>88602.848193467493</v>
      </c>
      <c r="W13" s="116">
        <v>88810.412076321518</v>
      </c>
      <c r="X13" s="116">
        <v>96222.737593242375</v>
      </c>
      <c r="Y13" s="116">
        <v>96544.744137665912</v>
      </c>
      <c r="Z13" s="166">
        <v>101886</v>
      </c>
      <c r="AA13" s="166">
        <v>115888</v>
      </c>
      <c r="AB13" s="166">
        <v>123836</v>
      </c>
      <c r="AC13" s="166">
        <v>126176</v>
      </c>
      <c r="AD13" s="166">
        <v>138827</v>
      </c>
      <c r="AE13" s="166">
        <v>156566</v>
      </c>
      <c r="AF13" s="64" t="s">
        <v>44</v>
      </c>
      <c r="AG13" s="77" t="s">
        <v>29</v>
      </c>
      <c r="AH13" s="135"/>
    </row>
    <row r="14" spans="1:35" s="132" customFormat="1" ht="13.5" customHeight="1">
      <c r="A14" s="78" t="s">
        <v>12</v>
      </c>
      <c r="B14" s="63" t="s">
        <v>34</v>
      </c>
      <c r="C14" s="192">
        <v>454.48602007167142</v>
      </c>
      <c r="D14" s="192">
        <v>549.68698868628371</v>
      </c>
      <c r="E14" s="192">
        <v>733.43726228696164</v>
      </c>
      <c r="F14" s="192">
        <v>816.32036442173558</v>
      </c>
      <c r="G14" s="192">
        <v>979.74082051765777</v>
      </c>
      <c r="H14" s="192">
        <v>1176.0017510443395</v>
      </c>
      <c r="I14" s="192">
        <v>1679.5556923159847</v>
      </c>
      <c r="J14" s="192">
        <v>1919.6039220836792</v>
      </c>
      <c r="K14" s="192">
        <v>2193.2745423400083</v>
      </c>
      <c r="L14" s="192">
        <v>2505.2590494322235</v>
      </c>
      <c r="M14" s="192">
        <v>2861.0308557654512</v>
      </c>
      <c r="N14" s="192">
        <v>3290.3027715389503</v>
      </c>
      <c r="O14" s="285">
        <v>3609.3245231520427</v>
      </c>
      <c r="P14" s="285">
        <v>5869.0619304114452</v>
      </c>
      <c r="Q14" s="285">
        <v>6629.3217220382448</v>
      </c>
      <c r="R14" s="285">
        <v>7188.9798597402214</v>
      </c>
      <c r="S14" s="285">
        <v>7401.2506644569112</v>
      </c>
      <c r="T14" s="285">
        <v>7534.4844674173873</v>
      </c>
      <c r="U14" s="285">
        <v>7711.7531713563258</v>
      </c>
      <c r="V14" s="285">
        <v>8561.9654902481725</v>
      </c>
      <c r="W14" s="285">
        <v>12254.122572288463</v>
      </c>
      <c r="X14" s="285">
        <v>14144.236014287071</v>
      </c>
      <c r="Y14" s="285">
        <v>12334.417859002726</v>
      </c>
      <c r="Z14" s="165">
        <v>14641.560540437698</v>
      </c>
      <c r="AA14" s="165">
        <v>15405.490428240155</v>
      </c>
      <c r="AB14" s="165">
        <v>14417.426558403269</v>
      </c>
      <c r="AC14" s="165">
        <v>16625.954175475981</v>
      </c>
      <c r="AD14" s="165">
        <v>17991.012056971998</v>
      </c>
      <c r="AE14" s="165">
        <v>13396.728519438195</v>
      </c>
      <c r="AF14" s="63" t="s">
        <v>45</v>
      </c>
      <c r="AG14" s="79" t="s">
        <v>12</v>
      </c>
    </row>
    <row r="15" spans="1:35" s="132" customFormat="1" ht="13.5" customHeight="1">
      <c r="A15" s="78">
        <v>2</v>
      </c>
      <c r="B15" s="65" t="s">
        <v>13</v>
      </c>
      <c r="C15" s="192">
        <v>63254.307137319956</v>
      </c>
      <c r="D15" s="192">
        <v>77157.8572478524</v>
      </c>
      <c r="E15" s="192">
        <v>70039.311469137785</v>
      </c>
      <c r="F15" s="192">
        <v>87299.04069171533</v>
      </c>
      <c r="G15" s="192">
        <v>110273.71441335753</v>
      </c>
      <c r="H15" s="192">
        <v>167165.67295691933</v>
      </c>
      <c r="I15" s="192">
        <v>215024.39684242639</v>
      </c>
      <c r="J15" s="192">
        <v>228358.4864978581</v>
      </c>
      <c r="K15" s="192">
        <v>253548.37624729157</v>
      </c>
      <c r="L15" s="192">
        <v>290270.23639191524</v>
      </c>
      <c r="M15" s="192">
        <v>317080.42563140107</v>
      </c>
      <c r="N15" s="192">
        <v>344476.29380094237</v>
      </c>
      <c r="O15" s="285">
        <v>366375.68763559655</v>
      </c>
      <c r="P15" s="285">
        <v>390000.55680163758</v>
      </c>
      <c r="Q15" s="285">
        <v>403848.8471638952</v>
      </c>
      <c r="R15" s="285">
        <v>379064.25882380671</v>
      </c>
      <c r="S15" s="285">
        <v>414825.96793160646</v>
      </c>
      <c r="T15" s="285">
        <v>379220.71612593223</v>
      </c>
      <c r="U15" s="285">
        <v>376018.53409481177</v>
      </c>
      <c r="V15" s="285">
        <v>372081.15398498549</v>
      </c>
      <c r="W15" s="285">
        <v>376819.38579412067</v>
      </c>
      <c r="X15" s="285">
        <v>381403.7205490456</v>
      </c>
      <c r="Y15" s="285">
        <v>414654.81780564203</v>
      </c>
      <c r="Z15" s="192">
        <v>430477.70873038133</v>
      </c>
      <c r="AA15" s="192">
        <v>421243.98674037505</v>
      </c>
      <c r="AB15" s="192">
        <v>417267.94346143398</v>
      </c>
      <c r="AC15" s="192">
        <v>507933.18011986028</v>
      </c>
      <c r="AD15" s="192">
        <v>552578.69262583856</v>
      </c>
      <c r="AE15" s="192">
        <v>569959.87258496846</v>
      </c>
      <c r="AF15" s="65" t="s">
        <v>14</v>
      </c>
      <c r="AG15" s="79">
        <v>2</v>
      </c>
    </row>
    <row r="16" spans="1:35" s="132" customFormat="1" ht="13.5" customHeight="1">
      <c r="A16" s="78">
        <v>3</v>
      </c>
      <c r="B16" s="65" t="s">
        <v>24</v>
      </c>
      <c r="C16" s="192">
        <v>330320.11951169028</v>
      </c>
      <c r="D16" s="192">
        <v>416084.207626833</v>
      </c>
      <c r="E16" s="192">
        <v>422970.32418438274</v>
      </c>
      <c r="F16" s="192">
        <v>487784.05898140167</v>
      </c>
      <c r="G16" s="192">
        <v>530575.51348344737</v>
      </c>
      <c r="H16" s="192">
        <v>624050.89943399304</v>
      </c>
      <c r="I16" s="192">
        <v>709469.42573163274</v>
      </c>
      <c r="J16" s="192">
        <v>780347.4417518226</v>
      </c>
      <c r="K16" s="192">
        <v>868586.28285884764</v>
      </c>
      <c r="L16" s="192">
        <v>941229.86686433339</v>
      </c>
      <c r="M16" s="192">
        <v>1024964.6701254584</v>
      </c>
      <c r="N16" s="192">
        <v>1115111.7937237583</v>
      </c>
      <c r="O16" s="285">
        <v>1270941.7079336829</v>
      </c>
      <c r="P16" s="285">
        <v>1421981.1791790009</v>
      </c>
      <c r="Q16" s="285">
        <v>1476942.5341929502</v>
      </c>
      <c r="R16" s="285">
        <v>1482290.7130654701</v>
      </c>
      <c r="S16" s="285">
        <v>1576593.5722790482</v>
      </c>
      <c r="T16" s="285">
        <v>1558782.7383456081</v>
      </c>
      <c r="U16" s="285">
        <v>1578912.098328745</v>
      </c>
      <c r="V16" s="285">
        <v>1642458.3835637535</v>
      </c>
      <c r="W16" s="285">
        <v>1667422.5181949416</v>
      </c>
      <c r="X16" s="285">
        <v>1718801.5323169047</v>
      </c>
      <c r="Y16" s="285">
        <v>1790426.0791409197</v>
      </c>
      <c r="Z16" s="167">
        <v>1864442.5401675333</v>
      </c>
      <c r="AA16" s="167">
        <v>1931643.107891724</v>
      </c>
      <c r="AB16" s="167">
        <v>1878191.5355031125</v>
      </c>
      <c r="AC16" s="167">
        <v>2085829.8473583683</v>
      </c>
      <c r="AD16" s="167">
        <v>2345427.5055209692</v>
      </c>
      <c r="AE16" s="167">
        <v>2519273.9149231245</v>
      </c>
      <c r="AF16" s="65" t="s">
        <v>15</v>
      </c>
      <c r="AG16" s="79">
        <v>3</v>
      </c>
    </row>
    <row r="17" spans="1:39" s="132" customFormat="1" ht="13.5" customHeight="1">
      <c r="A17" s="78">
        <v>4</v>
      </c>
      <c r="B17" s="65" t="s">
        <v>117</v>
      </c>
      <c r="C17" s="167">
        <v>-42008.369828887167</v>
      </c>
      <c r="D17" s="192">
        <v>-72404.708826865637</v>
      </c>
      <c r="E17" s="192">
        <v>-82934.711073258819</v>
      </c>
      <c r="F17" s="192">
        <v>-96994.019168439074</v>
      </c>
      <c r="G17" s="192">
        <v>-76863.76963306345</v>
      </c>
      <c r="H17" s="192">
        <v>-116395.95286250443</v>
      </c>
      <c r="I17" s="192">
        <v>-134237.23230505508</v>
      </c>
      <c r="J17" s="192">
        <v>-162597.96951227429</v>
      </c>
      <c r="K17" s="192">
        <v>-171642.49846835781</v>
      </c>
      <c r="L17" s="192">
        <v>-166799.25464055198</v>
      </c>
      <c r="M17" s="192">
        <v>-199805.27213575889</v>
      </c>
      <c r="N17" s="192">
        <v>-208128.74642990442</v>
      </c>
      <c r="O17" s="285">
        <v>-257857.27263186814</v>
      </c>
      <c r="P17" s="285">
        <v>-290128.16552811227</v>
      </c>
      <c r="Q17" s="285">
        <v>-281561.73748407612</v>
      </c>
      <c r="R17" s="285">
        <v>-255174.97031625721</v>
      </c>
      <c r="S17" s="285">
        <v>-295703.29356661759</v>
      </c>
      <c r="T17" s="285">
        <v>-248372.32940908987</v>
      </c>
      <c r="U17" s="285">
        <v>-243564.19277335878</v>
      </c>
      <c r="V17" s="285">
        <v>-264854.59237115562</v>
      </c>
      <c r="W17" s="285">
        <v>-247650.65459906182</v>
      </c>
      <c r="X17" s="285">
        <v>-248172.55524485477</v>
      </c>
      <c r="Y17" s="285">
        <v>-233444.29574526119</v>
      </c>
      <c r="Z17" s="167">
        <v>-223646.91249639919</v>
      </c>
      <c r="AA17" s="167">
        <v>-231294.27869462594</v>
      </c>
      <c r="AB17" s="167">
        <v>-239110.62018255604</v>
      </c>
      <c r="AC17" s="167">
        <v>-248720.76149055723</v>
      </c>
      <c r="AD17" s="167">
        <v>-221507.0199999999</v>
      </c>
      <c r="AE17" s="167">
        <v>-122370.58999999997</v>
      </c>
      <c r="AF17" s="65" t="s">
        <v>118</v>
      </c>
      <c r="AG17" s="79">
        <v>4</v>
      </c>
      <c r="AH17" s="133"/>
    </row>
    <row r="18" spans="1:39" s="132" customFormat="1" ht="13.5" customHeight="1">
      <c r="A18" s="78" t="s">
        <v>10</v>
      </c>
      <c r="B18" s="63" t="s">
        <v>35</v>
      </c>
      <c r="C18" s="167">
        <v>33041.537609908133</v>
      </c>
      <c r="D18" s="192">
        <v>38853.625629447022</v>
      </c>
      <c r="E18" s="192">
        <v>33785.530508084106</v>
      </c>
      <c r="F18" s="192">
        <v>44131.159109956308</v>
      </c>
      <c r="G18" s="192">
        <v>74709.050648305289</v>
      </c>
      <c r="H18" s="192">
        <v>100817.61497382849</v>
      </c>
      <c r="I18" s="192">
        <v>120202.88903659827</v>
      </c>
      <c r="J18" s="192">
        <v>127871.72843272824</v>
      </c>
      <c r="K18" s="192">
        <v>141290.65584241998</v>
      </c>
      <c r="L18" s="192">
        <v>163889.17214237689</v>
      </c>
      <c r="M18" s="192">
        <v>185061.95741600008</v>
      </c>
      <c r="N18" s="192">
        <v>220013.06878136814</v>
      </c>
      <c r="O18" s="285">
        <v>272741.05350032018</v>
      </c>
      <c r="P18" s="285">
        <v>273437.16245271784</v>
      </c>
      <c r="Q18" s="285">
        <v>288738.01237588719</v>
      </c>
      <c r="R18" s="285">
        <v>346845.67436366517</v>
      </c>
      <c r="S18" s="285">
        <v>380322.45371552155</v>
      </c>
      <c r="T18" s="285">
        <v>385682.01749611553</v>
      </c>
      <c r="U18" s="285">
        <v>390385.57601071813</v>
      </c>
      <c r="V18" s="285">
        <v>393657.42456285993</v>
      </c>
      <c r="W18" s="285">
        <v>391098.10257973091</v>
      </c>
      <c r="X18" s="285">
        <v>426693.48206864612</v>
      </c>
      <c r="Y18" s="285">
        <v>489535.65240592876</v>
      </c>
      <c r="Z18" s="165">
        <v>516747.85104880825</v>
      </c>
      <c r="AA18" s="165">
        <v>529638.01586247561</v>
      </c>
      <c r="AB18" s="165">
        <v>373271.46622697863</v>
      </c>
      <c r="AC18" s="165">
        <v>581151.907073276</v>
      </c>
      <c r="AD18" s="165">
        <v>799640.91</v>
      </c>
      <c r="AE18" s="165">
        <v>916326.06</v>
      </c>
      <c r="AF18" s="63" t="s">
        <v>46</v>
      </c>
      <c r="AG18" s="79" t="s">
        <v>10</v>
      </c>
      <c r="AH18" s="133"/>
      <c r="AI18" s="184"/>
    </row>
    <row r="19" spans="1:39" s="131" customFormat="1" ht="13.5" customHeight="1">
      <c r="A19" s="76" t="s">
        <v>28</v>
      </c>
      <c r="B19" s="64" t="s">
        <v>36</v>
      </c>
      <c r="C19" s="166">
        <v>21594.72737758758</v>
      </c>
      <c r="D19" s="116">
        <v>25393.293223955712</v>
      </c>
      <c r="E19" s="116">
        <v>23612.69116814994</v>
      </c>
      <c r="F19" s="116">
        <v>31173.358269382665</v>
      </c>
      <c r="G19" s="116">
        <v>37942.80711816618</v>
      </c>
      <c r="H19" s="116">
        <v>36696.09609070469</v>
      </c>
      <c r="I19" s="116">
        <v>43716.465552943439</v>
      </c>
      <c r="J19" s="116">
        <v>46188.40028091165</v>
      </c>
      <c r="K19" s="116">
        <v>54398.916953076696</v>
      </c>
      <c r="L19" s="116">
        <v>61641.753393161358</v>
      </c>
      <c r="M19" s="116">
        <v>65578.795258089274</v>
      </c>
      <c r="N19" s="116">
        <v>77648.125535674844</v>
      </c>
      <c r="O19" s="286">
        <v>97284.916727835807</v>
      </c>
      <c r="P19" s="116">
        <v>45121.706378366289</v>
      </c>
      <c r="Q19" s="116">
        <v>38052.909365356609</v>
      </c>
      <c r="R19" s="116">
        <v>77172.857850017346</v>
      </c>
      <c r="S19" s="116">
        <v>97276.804009861953</v>
      </c>
      <c r="T19" s="116">
        <v>121763.91646416939</v>
      </c>
      <c r="U19" s="116">
        <v>149751.59489380172</v>
      </c>
      <c r="V19" s="116">
        <v>130400.84238084283</v>
      </c>
      <c r="W19" s="116">
        <v>107849.35107084608</v>
      </c>
      <c r="X19" s="116">
        <v>97937.843409648631</v>
      </c>
      <c r="Y19" s="116">
        <v>106926.26745224773</v>
      </c>
      <c r="Z19" s="116">
        <v>125676.74175793999</v>
      </c>
      <c r="AA19" s="116">
        <v>111510.50075281999</v>
      </c>
      <c r="AB19" s="116">
        <v>98184.272999060006</v>
      </c>
      <c r="AC19" s="116">
        <v>154814.44075149001</v>
      </c>
      <c r="AD19" s="116">
        <v>230041.33764432001</v>
      </c>
      <c r="AE19" s="166">
        <v>199650.25999999998</v>
      </c>
      <c r="AF19" s="64" t="s">
        <v>47</v>
      </c>
      <c r="AG19" s="77" t="s">
        <v>28</v>
      </c>
      <c r="AH19" s="183"/>
      <c r="AI19" s="185"/>
      <c r="AM19" s="186"/>
    </row>
    <row r="20" spans="1:39" s="131" customFormat="1" ht="13.5" customHeight="1">
      <c r="A20" s="76" t="s">
        <v>29</v>
      </c>
      <c r="B20" s="64" t="s">
        <v>37</v>
      </c>
      <c r="C20" s="166">
        <v>11446.810232320553</v>
      </c>
      <c r="D20" s="116">
        <v>13460.332405491306</v>
      </c>
      <c r="E20" s="116">
        <v>10172.839339934166</v>
      </c>
      <c r="F20" s="116">
        <v>12957.800840573645</v>
      </c>
      <c r="G20" s="116">
        <v>36766.243530139109</v>
      </c>
      <c r="H20" s="116">
        <v>64121.518883123797</v>
      </c>
      <c r="I20" s="116">
        <v>76486.423483654828</v>
      </c>
      <c r="J20" s="116">
        <v>81683.32815181659</v>
      </c>
      <c r="K20" s="116">
        <v>86891.73888934328</v>
      </c>
      <c r="L20" s="116">
        <v>102247.41874921552</v>
      </c>
      <c r="M20" s="116">
        <v>119483.16215791079</v>
      </c>
      <c r="N20" s="116">
        <v>142364.94324569328</v>
      </c>
      <c r="O20" s="286">
        <v>175456.13677248437</v>
      </c>
      <c r="P20" s="116">
        <v>228315.45607435156</v>
      </c>
      <c r="Q20" s="116">
        <v>250685.10301053058</v>
      </c>
      <c r="R20" s="116">
        <v>269672.81651364779</v>
      </c>
      <c r="S20" s="116">
        <v>283045.6497056596</v>
      </c>
      <c r="T20" s="116">
        <v>263918.10103194613</v>
      </c>
      <c r="U20" s="116">
        <v>240633.9811169164</v>
      </c>
      <c r="V20" s="116">
        <v>263256.5821820171</v>
      </c>
      <c r="W20" s="116">
        <v>283248.75150888483</v>
      </c>
      <c r="X20" s="116">
        <v>328755.63865899749</v>
      </c>
      <c r="Y20" s="116">
        <v>382609.38495368103</v>
      </c>
      <c r="Z20" s="116">
        <v>391070.78270125802</v>
      </c>
      <c r="AA20" s="116">
        <v>418127.51510965568</v>
      </c>
      <c r="AB20" s="116">
        <v>275087.19322791847</v>
      </c>
      <c r="AC20" s="116">
        <v>426337.46632178541</v>
      </c>
      <c r="AD20" s="116">
        <v>569599.55961787922</v>
      </c>
      <c r="AE20" s="166">
        <v>716675.8</v>
      </c>
      <c r="AF20" s="64" t="s">
        <v>48</v>
      </c>
      <c r="AG20" s="77" t="s">
        <v>29</v>
      </c>
      <c r="AH20" s="183"/>
      <c r="AI20" s="185"/>
    </row>
    <row r="21" spans="1:39" s="132" customFormat="1" ht="13.5" customHeight="1">
      <c r="A21" s="78" t="s">
        <v>11</v>
      </c>
      <c r="B21" s="63" t="s">
        <v>38</v>
      </c>
      <c r="C21" s="167">
        <v>75049.907438795301</v>
      </c>
      <c r="D21" s="192">
        <v>111258.33445631266</v>
      </c>
      <c r="E21" s="192">
        <v>116720.24158134293</v>
      </c>
      <c r="F21" s="192">
        <v>141125.17827839538</v>
      </c>
      <c r="G21" s="192">
        <v>151572.82028136874</v>
      </c>
      <c r="H21" s="192">
        <v>217213.56783633292</v>
      </c>
      <c r="I21" s="192">
        <v>254440.12134165334</v>
      </c>
      <c r="J21" s="192">
        <v>290469.69794500252</v>
      </c>
      <c r="K21" s="192">
        <v>312933.15431077778</v>
      </c>
      <c r="L21" s="192">
        <v>330688.42678292887</v>
      </c>
      <c r="M21" s="192">
        <v>384867.22955175897</v>
      </c>
      <c r="N21" s="192">
        <v>428141.81521127257</v>
      </c>
      <c r="O21" s="285">
        <v>530598.32613218832</v>
      </c>
      <c r="P21" s="285">
        <v>563565.3279808301</v>
      </c>
      <c r="Q21" s="285">
        <v>570299.74985996331</v>
      </c>
      <c r="R21" s="285">
        <v>602020.64467992238</v>
      </c>
      <c r="S21" s="285">
        <v>676025.74728213914</v>
      </c>
      <c r="T21" s="285">
        <v>634054.3469052054</v>
      </c>
      <c r="U21" s="285">
        <v>633949.76878407691</v>
      </c>
      <c r="V21" s="285">
        <v>658512.01693401556</v>
      </c>
      <c r="W21" s="285">
        <v>638748.75717879273</v>
      </c>
      <c r="X21" s="285">
        <v>674866.03731350088</v>
      </c>
      <c r="Y21" s="285">
        <v>722979.94815118995</v>
      </c>
      <c r="Z21" s="165">
        <v>740394.76354520745</v>
      </c>
      <c r="AA21" s="165">
        <v>760932.29455710156</v>
      </c>
      <c r="AB21" s="165">
        <v>612382.08640953468</v>
      </c>
      <c r="AC21" s="165">
        <v>829872.66856383323</v>
      </c>
      <c r="AD21" s="165">
        <v>1021147.9299999999</v>
      </c>
      <c r="AE21" s="165">
        <v>1038696.65</v>
      </c>
      <c r="AF21" s="63" t="s">
        <v>49</v>
      </c>
      <c r="AG21" s="79" t="s">
        <v>11</v>
      </c>
      <c r="AH21" s="133"/>
      <c r="AI21" s="184"/>
    </row>
    <row r="22" spans="1:39" s="131" customFormat="1" ht="13.5" customHeight="1">
      <c r="A22" s="76" t="s">
        <v>28</v>
      </c>
      <c r="B22" s="64" t="s">
        <v>39</v>
      </c>
      <c r="C22" s="166">
        <v>64994.246060350793</v>
      </c>
      <c r="D22" s="116">
        <v>96351.238964758726</v>
      </c>
      <c r="E22" s="116">
        <v>101863.77661283565</v>
      </c>
      <c r="F22" s="116">
        <v>121763.81948326653</v>
      </c>
      <c r="G22" s="116">
        <v>128902.17125450083</v>
      </c>
      <c r="H22" s="116">
        <v>155132.25387004027</v>
      </c>
      <c r="I22" s="116">
        <v>190817.20774816343</v>
      </c>
      <c r="J22" s="116">
        <v>207867.45522122446</v>
      </c>
      <c r="K22" s="116">
        <v>216214.99513635645</v>
      </c>
      <c r="L22" s="116">
        <v>223315.5303474036</v>
      </c>
      <c r="M22" s="116">
        <v>248005.09275191292</v>
      </c>
      <c r="N22" s="116">
        <v>281904.57541824324</v>
      </c>
      <c r="O22" s="286">
        <v>357269.18180102378</v>
      </c>
      <c r="P22" s="286">
        <v>365464.47772531578</v>
      </c>
      <c r="Q22" s="286">
        <v>359377.43501539005</v>
      </c>
      <c r="R22" s="286">
        <v>393068.98058303713</v>
      </c>
      <c r="S22" s="286">
        <v>449752.62337127212</v>
      </c>
      <c r="T22" s="286">
        <v>431240.6378914165</v>
      </c>
      <c r="U22" s="286">
        <v>425048.93676801864</v>
      </c>
      <c r="V22" s="286">
        <v>440461.382077694</v>
      </c>
      <c r="W22" s="286">
        <v>428797.40243322781</v>
      </c>
      <c r="X22" s="286">
        <v>455354.3978011834</v>
      </c>
      <c r="Y22" s="286">
        <v>485334.30311627098</v>
      </c>
      <c r="Z22" s="286">
        <v>490911.44661918055</v>
      </c>
      <c r="AA22" s="286">
        <v>498053.53931876738</v>
      </c>
      <c r="AB22" s="286">
        <v>467299.74724565312</v>
      </c>
      <c r="AC22" s="286">
        <v>623165.50777863886</v>
      </c>
      <c r="AD22" s="286">
        <v>736267.90183274494</v>
      </c>
      <c r="AE22" s="166">
        <v>691401.67</v>
      </c>
      <c r="AF22" s="64" t="s">
        <v>50</v>
      </c>
      <c r="AG22" s="77" t="s">
        <v>28</v>
      </c>
      <c r="AH22" s="183"/>
      <c r="AI22" s="185"/>
    </row>
    <row r="23" spans="1:39" s="131" customFormat="1" ht="13.5" customHeight="1">
      <c r="A23" s="76" t="s">
        <v>29</v>
      </c>
      <c r="B23" s="64" t="s">
        <v>40</v>
      </c>
      <c r="C23" s="166">
        <v>10055.661378444509</v>
      </c>
      <c r="D23" s="116">
        <v>14907.095491553931</v>
      </c>
      <c r="E23" s="116">
        <v>14856.464968507282</v>
      </c>
      <c r="F23" s="116">
        <v>19361.358795128835</v>
      </c>
      <c r="G23" s="116">
        <v>22670.649026867919</v>
      </c>
      <c r="H23" s="116">
        <v>62081.313966292655</v>
      </c>
      <c r="I23" s="116">
        <v>63622.913593489895</v>
      </c>
      <c r="J23" s="116">
        <v>82602.242723778065</v>
      </c>
      <c r="K23" s="116">
        <v>96718.159174421307</v>
      </c>
      <c r="L23" s="116">
        <v>107372.89643552527</v>
      </c>
      <c r="M23" s="116">
        <v>136862.13679984608</v>
      </c>
      <c r="N23" s="116">
        <v>146237.23979302929</v>
      </c>
      <c r="O23" s="286">
        <v>173329.14433116448</v>
      </c>
      <c r="P23" s="286">
        <v>198100.85025551435</v>
      </c>
      <c r="Q23" s="286">
        <v>210922.31484457332</v>
      </c>
      <c r="R23" s="286">
        <v>208951.66409688522</v>
      </c>
      <c r="S23" s="286">
        <v>226273.123910867</v>
      </c>
      <c r="T23" s="286">
        <v>202813.7090137889</v>
      </c>
      <c r="U23" s="286">
        <v>208900.8320160583</v>
      </c>
      <c r="V23" s="286">
        <v>218050.63485632156</v>
      </c>
      <c r="W23" s="286">
        <v>209951.35474556498</v>
      </c>
      <c r="X23" s="286">
        <v>219511.63951231746</v>
      </c>
      <c r="Y23" s="286">
        <v>237645.64503491897</v>
      </c>
      <c r="Z23" s="286">
        <v>249483.31692602625</v>
      </c>
      <c r="AA23" s="286">
        <v>262878.75523833412</v>
      </c>
      <c r="AB23" s="286">
        <v>145082.33916388228</v>
      </c>
      <c r="AC23" s="286">
        <v>206707.16078519757</v>
      </c>
      <c r="AD23" s="286">
        <v>284880.02785760368</v>
      </c>
      <c r="AE23" s="166">
        <v>347294.98</v>
      </c>
      <c r="AF23" s="64" t="s">
        <v>51</v>
      </c>
      <c r="AG23" s="77" t="s">
        <v>29</v>
      </c>
      <c r="AH23" s="183"/>
      <c r="AI23" s="185"/>
      <c r="AJ23" s="183"/>
    </row>
    <row r="24" spans="1:39" s="132" customFormat="1" ht="13.5" customHeight="1">
      <c r="A24" s="78">
        <v>5</v>
      </c>
      <c r="B24" s="65" t="s">
        <v>109</v>
      </c>
      <c r="C24" s="127">
        <v>-19016.909938329423</v>
      </c>
      <c r="D24" s="127">
        <v>-5679.1904977670056</v>
      </c>
      <c r="E24" s="127">
        <v>-3554.8065448434791</v>
      </c>
      <c r="F24" s="127">
        <v>2279.9241393887787</v>
      </c>
      <c r="G24" s="127">
        <v>-199.42129148100503</v>
      </c>
      <c r="H24" s="127">
        <v>8551.8337065612432</v>
      </c>
      <c r="I24" s="127">
        <v>7892.9455481651239</v>
      </c>
      <c r="J24" s="127">
        <v>16183.152348120348</v>
      </c>
      <c r="K24" s="127">
        <v>3767.8501767202979</v>
      </c>
      <c r="L24" s="127">
        <v>-13985.844642876298</v>
      </c>
      <c r="M24" s="127">
        <v>-564.84134176757652</v>
      </c>
      <c r="N24" s="127">
        <v>-9285.3362138951197</v>
      </c>
      <c r="O24" s="287">
        <v>-7803.1559981302125</v>
      </c>
      <c r="P24" s="288">
        <v>-19535.871618891601</v>
      </c>
      <c r="Q24" s="285">
        <v>-23774.335996766575</v>
      </c>
      <c r="R24" s="285">
        <v>29119.526706365868</v>
      </c>
      <c r="S24" s="285">
        <v>28107.627345703077</v>
      </c>
      <c r="T24" s="285">
        <v>14466.964947743299</v>
      </c>
      <c r="U24" s="285">
        <v>16898.933175040544</v>
      </c>
      <c r="V24" s="285">
        <v>24892.31543467912</v>
      </c>
      <c r="W24" s="285">
        <v>25030.100553722448</v>
      </c>
      <c r="X24" s="285">
        <v>17675.079921710254</v>
      </c>
      <c r="Y24" s="285">
        <v>22074.009835049554</v>
      </c>
      <c r="Z24" s="167">
        <v>20024.768528866785</v>
      </c>
      <c r="AA24" s="167">
        <v>11687.932746015878</v>
      </c>
      <c r="AB24" s="167">
        <v>16903.821118110092</v>
      </c>
      <c r="AC24" s="167">
        <v>29564.407022138705</v>
      </c>
      <c r="AD24" s="167">
        <v>25821.21654302692</v>
      </c>
      <c r="AE24" s="167">
        <v>-26997.309235210538</v>
      </c>
      <c r="AF24" s="65" t="s">
        <v>25</v>
      </c>
      <c r="AG24" s="79">
        <v>5</v>
      </c>
      <c r="AH24" s="133"/>
      <c r="AI24" s="190"/>
    </row>
    <row r="25" spans="1:39" ht="13.5" customHeight="1" thickBot="1">
      <c r="A25" s="41"/>
      <c r="B25" s="27" t="s">
        <v>16</v>
      </c>
      <c r="C25" s="168">
        <v>269294.83974447369</v>
      </c>
      <c r="D25" s="168">
        <v>338000.30830220034</v>
      </c>
      <c r="E25" s="168">
        <v>336480.80656628043</v>
      </c>
      <c r="F25" s="168">
        <v>393069.96395235136</v>
      </c>
      <c r="G25" s="168">
        <v>453512.3225589029</v>
      </c>
      <c r="H25" s="168">
        <v>516206.78027804988</v>
      </c>
      <c r="I25" s="168">
        <v>583125.13897474273</v>
      </c>
      <c r="J25" s="168">
        <v>633932.62458766869</v>
      </c>
      <c r="K25" s="168">
        <v>700711.6345672101</v>
      </c>
      <c r="L25" s="168">
        <v>760444.76758090511</v>
      </c>
      <c r="M25" s="168">
        <v>824594.55664793192</v>
      </c>
      <c r="N25" s="168">
        <v>897697.71107995883</v>
      </c>
      <c r="O25" s="168">
        <v>1005281.2793036846</v>
      </c>
      <c r="P25" s="168">
        <v>1112317.142031997</v>
      </c>
      <c r="Q25" s="168">
        <v>1171606.4607121076</v>
      </c>
      <c r="R25" s="168">
        <v>1256235.2694555786</v>
      </c>
      <c r="S25" s="168">
        <v>1308997.9060581336</v>
      </c>
      <c r="T25" s="168">
        <v>1324877.3738842616</v>
      </c>
      <c r="U25" s="168">
        <v>1352246.8387304267</v>
      </c>
      <c r="V25" s="168">
        <v>1402496.1066272769</v>
      </c>
      <c r="W25" s="168">
        <v>1444801.964149602</v>
      </c>
      <c r="X25" s="168">
        <v>1488303.3534524986</v>
      </c>
      <c r="Y25" s="168">
        <v>1579055.793230708</v>
      </c>
      <c r="Z25" s="168">
        <v>1660820.396200001</v>
      </c>
      <c r="AA25" s="168">
        <v>1712036.761943114</v>
      </c>
      <c r="AB25" s="168">
        <v>1655984.7364386665</v>
      </c>
      <c r="AC25" s="168">
        <v>1866673.4928899496</v>
      </c>
      <c r="AD25" s="168">
        <v>2149741.7020639959</v>
      </c>
      <c r="AE25" s="168">
        <v>2369906.0156879141</v>
      </c>
      <c r="AF25" s="27" t="s">
        <v>17</v>
      </c>
      <c r="AG25" s="37"/>
      <c r="AH25" s="117"/>
    </row>
    <row r="26" spans="1:39">
      <c r="P26"/>
    </row>
    <row r="27" spans="1:39">
      <c r="P27"/>
    </row>
    <row r="28" spans="1:39">
      <c r="P28"/>
    </row>
    <row r="29" spans="1:39" ht="12.6" customHeight="1">
      <c r="B29" s="42" t="s">
        <v>205</v>
      </c>
      <c r="P29"/>
    </row>
    <row r="30" spans="1:39" ht="60">
      <c r="B30" s="75" t="s">
        <v>221</v>
      </c>
      <c r="P30"/>
    </row>
    <row r="31" spans="1:39">
      <c r="P31"/>
    </row>
    <row r="32" spans="1:39">
      <c r="P32"/>
    </row>
    <row r="33" spans="16:16">
      <c r="P33"/>
    </row>
    <row r="34" spans="16:16">
      <c r="P34"/>
    </row>
    <row r="35" spans="16:16">
      <c r="P35"/>
    </row>
    <row r="36" spans="16:16">
      <c r="P36"/>
    </row>
    <row r="37" spans="16:16">
      <c r="P37"/>
    </row>
    <row r="38" spans="16:16">
      <c r="P38"/>
    </row>
    <row r="39" spans="16:16">
      <c r="P39"/>
    </row>
    <row r="40" spans="16:16">
      <c r="P40"/>
    </row>
    <row r="41" spans="16:16">
      <c r="P41"/>
    </row>
    <row r="42" spans="16:16">
      <c r="P42"/>
    </row>
    <row r="43" spans="16:16">
      <c r="P43"/>
    </row>
    <row r="44" spans="16:16">
      <c r="P44"/>
    </row>
    <row r="45" spans="16:16">
      <c r="P45"/>
    </row>
    <row r="46" spans="16:16">
      <c r="P46"/>
    </row>
    <row r="47" spans="16:16">
      <c r="P47"/>
    </row>
    <row r="48" spans="16:16">
      <c r="P48"/>
    </row>
    <row r="49" spans="16:16">
      <c r="P49"/>
    </row>
    <row r="50" spans="16:16">
      <c r="P50"/>
    </row>
    <row r="51" spans="16:16">
      <c r="P51"/>
    </row>
    <row r="52" spans="16:16">
      <c r="P52"/>
    </row>
    <row r="53" spans="16:16">
      <c r="P53"/>
    </row>
    <row r="54" spans="16:16">
      <c r="P54"/>
    </row>
    <row r="55" spans="16:16">
      <c r="P55"/>
    </row>
    <row r="56" spans="16:16">
      <c r="P56"/>
    </row>
    <row r="57" spans="16:16">
      <c r="P57"/>
    </row>
    <row r="58" spans="16:16">
      <c r="P58"/>
    </row>
    <row r="59" spans="16:16">
      <c r="P59"/>
    </row>
    <row r="60" spans="16:16">
      <c r="P60"/>
    </row>
    <row r="61" spans="16:16">
      <c r="P61"/>
    </row>
    <row r="62" spans="16:16">
      <c r="P62"/>
    </row>
    <row r="63" spans="16:16">
      <c r="P63"/>
    </row>
    <row r="64" spans="16:16">
      <c r="P64"/>
    </row>
    <row r="65" spans="16:16">
      <c r="P65"/>
    </row>
    <row r="66" spans="16:16">
      <c r="P66"/>
    </row>
    <row r="67" spans="16:16">
      <c r="P67"/>
    </row>
    <row r="68" spans="16:16">
      <c r="P68"/>
    </row>
  </sheetData>
  <mergeCells count="5">
    <mergeCell ref="AG6:AG7"/>
    <mergeCell ref="A6:A7"/>
    <mergeCell ref="B6:B7"/>
    <mergeCell ref="AF6:AF7"/>
    <mergeCell ref="D6:U6"/>
  </mergeCells>
  <phoneticPr fontId="5" type="noConversion"/>
  <pageMargins left="0.75" right="0.25" top="1" bottom="1" header="0.5" footer="0.5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29"/>
  <sheetViews>
    <sheetView zoomScaleNormal="100" workbookViewId="0">
      <pane xSplit="2" ySplit="7" topLeftCell="C8" activePane="bottomRight" state="frozen"/>
      <selection activeCell="R39" sqref="R39"/>
      <selection pane="topRight" activeCell="R39" sqref="R39"/>
      <selection pane="bottomLeft" activeCell="R39" sqref="R39"/>
      <selection pane="bottomRight" activeCell="R39" sqref="R39"/>
    </sheetView>
  </sheetViews>
  <sheetFormatPr defaultRowHeight="12.75"/>
  <cols>
    <col min="1" max="1" width="6.42578125" customWidth="1"/>
    <col min="2" max="2" width="39.7109375" bestFit="1" customWidth="1"/>
    <col min="3" max="3" width="14" customWidth="1"/>
    <col min="4" max="6" width="12.42578125" customWidth="1"/>
    <col min="7" max="7" width="16" customWidth="1"/>
    <col min="8" max="14" width="12.42578125" customWidth="1"/>
    <col min="15" max="17" width="12.42578125" bestFit="1" customWidth="1"/>
    <col min="18" max="18" width="12.85546875" bestFit="1" customWidth="1"/>
    <col min="19" max="21" width="13" bestFit="1" customWidth="1"/>
    <col min="22" max="22" width="12" customWidth="1"/>
    <col min="23" max="23" width="12.85546875" bestFit="1" customWidth="1"/>
    <col min="24" max="30" width="12.42578125" customWidth="1"/>
    <col min="31" max="31" width="40.140625" customWidth="1"/>
    <col min="32" max="32" width="17.7109375" customWidth="1"/>
    <col min="33" max="34" width="12.85546875" bestFit="1" customWidth="1"/>
    <col min="35" max="35" width="16.85546875" customWidth="1"/>
    <col min="36" max="36" width="11.28515625" bestFit="1" customWidth="1"/>
    <col min="37" max="37" width="10.28515625" bestFit="1" customWidth="1"/>
  </cols>
  <sheetData>
    <row r="1" spans="1:3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8"/>
      <c r="AF1" s="8"/>
    </row>
    <row r="2" spans="1:3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8"/>
    </row>
    <row r="3" spans="1:32">
      <c r="A3" s="1" t="s">
        <v>214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0"/>
      <c r="Q3" s="10"/>
      <c r="R3" s="10"/>
      <c r="S3" s="10"/>
      <c r="T3" s="10"/>
      <c r="U3" s="10"/>
      <c r="V3" s="10"/>
      <c r="W3" s="10"/>
      <c r="X3" s="10"/>
      <c r="Y3" s="10"/>
      <c r="AA3" s="10"/>
      <c r="AB3" s="10"/>
      <c r="AC3" s="10"/>
      <c r="AD3" s="10"/>
      <c r="AE3" s="10"/>
      <c r="AF3" s="8"/>
    </row>
    <row r="4" spans="1:3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0"/>
      <c r="Q4" s="10"/>
      <c r="R4" s="10"/>
      <c r="S4" s="10"/>
      <c r="T4" s="10"/>
      <c r="U4" s="10"/>
      <c r="V4" s="10"/>
      <c r="W4" s="10"/>
      <c r="X4" s="10"/>
      <c r="Y4" s="10"/>
      <c r="AA4" s="10"/>
      <c r="AB4" s="10"/>
      <c r="AC4" s="10"/>
      <c r="AD4" s="10"/>
      <c r="AE4" s="10"/>
      <c r="AF4" s="8"/>
    </row>
    <row r="5" spans="1:32" ht="13.5" thickBot="1">
      <c r="A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75"/>
      <c r="AA5" s="174"/>
      <c r="AB5" s="174"/>
      <c r="AC5" s="174"/>
      <c r="AD5" s="175"/>
      <c r="AE5" s="66" t="s">
        <v>139</v>
      </c>
      <c r="AF5" s="8"/>
    </row>
    <row r="6" spans="1:32">
      <c r="A6" s="314" t="s">
        <v>2</v>
      </c>
      <c r="B6" s="316" t="s">
        <v>3</v>
      </c>
      <c r="C6" s="215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316" t="s">
        <v>5</v>
      </c>
      <c r="AF6" s="312" t="s">
        <v>18</v>
      </c>
    </row>
    <row r="7" spans="1:32">
      <c r="A7" s="315"/>
      <c r="B7" s="317"/>
      <c r="C7" s="216">
        <v>1996</v>
      </c>
      <c r="D7" s="216">
        <v>1997</v>
      </c>
      <c r="E7" s="216">
        <v>1998</v>
      </c>
      <c r="F7" s="216">
        <v>1999</v>
      </c>
      <c r="G7" s="216">
        <v>2000</v>
      </c>
      <c r="H7" s="216">
        <v>2001</v>
      </c>
      <c r="I7" s="216">
        <v>2002</v>
      </c>
      <c r="J7" s="216">
        <v>2003</v>
      </c>
      <c r="K7" s="216">
        <v>2004</v>
      </c>
      <c r="L7" s="216">
        <v>2005</v>
      </c>
      <c r="M7" s="216">
        <v>2006</v>
      </c>
      <c r="N7" s="216">
        <v>2007</v>
      </c>
      <c r="O7" s="216">
        <v>2008</v>
      </c>
      <c r="P7" s="216">
        <v>2009</v>
      </c>
      <c r="Q7" s="216">
        <v>2010</v>
      </c>
      <c r="R7" s="216">
        <v>2011</v>
      </c>
      <c r="S7" s="216">
        <v>2012</v>
      </c>
      <c r="T7" s="216">
        <v>2013</v>
      </c>
      <c r="U7" s="216">
        <v>2014</v>
      </c>
      <c r="V7" s="216">
        <v>2015</v>
      </c>
      <c r="W7" s="216">
        <v>2016</v>
      </c>
      <c r="X7" s="216">
        <v>2017</v>
      </c>
      <c r="Y7" s="216">
        <v>2018</v>
      </c>
      <c r="Z7" s="216">
        <v>2019</v>
      </c>
      <c r="AA7" s="216">
        <v>2020</v>
      </c>
      <c r="AB7" s="216">
        <v>2021</v>
      </c>
      <c r="AC7" s="216">
        <v>2022</v>
      </c>
      <c r="AD7" s="216" t="s">
        <v>203</v>
      </c>
      <c r="AE7" s="317"/>
      <c r="AF7" s="313"/>
    </row>
    <row r="8" spans="1:32">
      <c r="A8" s="26"/>
      <c r="B8" s="3" t="s">
        <v>6</v>
      </c>
      <c r="C8" s="3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"/>
      <c r="P8" s="5"/>
      <c r="Q8" s="5"/>
      <c r="R8" s="5"/>
      <c r="S8" s="5"/>
      <c r="T8" s="5"/>
      <c r="U8" s="5"/>
      <c r="V8" s="5"/>
      <c r="W8" s="5"/>
      <c r="X8" s="5"/>
      <c r="Y8" s="5"/>
      <c r="Z8" s="115"/>
      <c r="AA8" s="5"/>
      <c r="AB8" s="115"/>
      <c r="AC8" s="115"/>
      <c r="AD8" s="115"/>
      <c r="AE8" s="3" t="s">
        <v>7</v>
      </c>
      <c r="AF8" s="29"/>
    </row>
    <row r="9" spans="1:32" s="42" customFormat="1" ht="13.5" customHeight="1">
      <c r="A9" s="30">
        <v>1</v>
      </c>
      <c r="B9" s="6" t="s">
        <v>8</v>
      </c>
      <c r="C9" s="192">
        <v>313450.65657170571</v>
      </c>
      <c r="D9" s="192">
        <v>279717.89521366963</v>
      </c>
      <c r="E9" s="192">
        <v>337394.44157596293</v>
      </c>
      <c r="F9" s="192">
        <v>410208.3255660694</v>
      </c>
      <c r="G9" s="192">
        <v>448379.6953074481</v>
      </c>
      <c r="H9" s="192">
        <v>481679.38621604705</v>
      </c>
      <c r="I9" s="192">
        <v>530934.207384145</v>
      </c>
      <c r="J9" s="192">
        <v>600269.91849243827</v>
      </c>
      <c r="K9" s="192">
        <v>644175.70036948333</v>
      </c>
      <c r="L9" s="192">
        <v>689662.37610794895</v>
      </c>
      <c r="M9" s="192">
        <v>747851.0376683115</v>
      </c>
      <c r="N9" s="192">
        <v>868551.57981216721</v>
      </c>
      <c r="O9" s="192">
        <v>1002761.621237145</v>
      </c>
      <c r="P9" s="192">
        <v>1042687.9918642375</v>
      </c>
      <c r="Q9" s="192">
        <v>1081680.3016539263</v>
      </c>
      <c r="R9" s="192">
        <v>1125710.4236974728</v>
      </c>
      <c r="S9" s="192">
        <v>1165573.7321562371</v>
      </c>
      <c r="T9" s="192">
        <v>1190590.88741557</v>
      </c>
      <c r="U9" s="192">
        <v>1259762.152413371</v>
      </c>
      <c r="V9" s="192">
        <v>1284799.0318451726</v>
      </c>
      <c r="W9" s="192">
        <v>1348010.0928847995</v>
      </c>
      <c r="X9" s="192">
        <v>1343019.8852187034</v>
      </c>
      <c r="Y9" s="192">
        <v>1416402.4919869322</v>
      </c>
      <c r="Z9" s="217">
        <v>1491881.9973432517</v>
      </c>
      <c r="AA9" s="217">
        <v>1447513.0982242853</v>
      </c>
      <c r="AB9" s="217">
        <v>1520305.3651369885</v>
      </c>
      <c r="AC9" s="217">
        <v>1663907.9570400666</v>
      </c>
      <c r="AD9" s="217">
        <v>1850077.4590716409</v>
      </c>
      <c r="AE9" s="6" t="s">
        <v>9</v>
      </c>
      <c r="AF9" s="31">
        <v>1</v>
      </c>
    </row>
    <row r="10" spans="1:32" s="132" customFormat="1" ht="13.5" customHeight="1">
      <c r="A10" s="78" t="s">
        <v>10</v>
      </c>
      <c r="B10" s="63" t="s">
        <v>30</v>
      </c>
      <c r="C10" s="116">
        <v>276435.72523689881</v>
      </c>
      <c r="D10" s="116">
        <v>250367.61201422784</v>
      </c>
      <c r="E10" s="116">
        <v>304202.46685887367</v>
      </c>
      <c r="F10" s="116">
        <v>366144.32998160942</v>
      </c>
      <c r="G10" s="116">
        <v>401696.08528194274</v>
      </c>
      <c r="H10" s="116">
        <v>425493.02203880384</v>
      </c>
      <c r="I10" s="116">
        <v>464245.9468166185</v>
      </c>
      <c r="J10" s="116">
        <v>527601.22661019606</v>
      </c>
      <c r="K10" s="116">
        <v>561122.26654215751</v>
      </c>
      <c r="L10" s="116">
        <v>603235.17101466877</v>
      </c>
      <c r="M10" s="116">
        <v>655909.19596165663</v>
      </c>
      <c r="N10" s="116">
        <v>769048.60558417847</v>
      </c>
      <c r="O10" s="116">
        <v>885097.02548607974</v>
      </c>
      <c r="P10" s="116">
        <v>913099.77144130657</v>
      </c>
      <c r="Q10" s="116">
        <v>934535.24135889823</v>
      </c>
      <c r="R10" s="116">
        <v>966894.59741629206</v>
      </c>
      <c r="S10" s="116">
        <v>1004356.033971275</v>
      </c>
      <c r="T10" s="116">
        <v>1023758.8484942977</v>
      </c>
      <c r="U10" s="116">
        <v>1078333.3569151205</v>
      </c>
      <c r="V10" s="116">
        <v>1106721.926521681</v>
      </c>
      <c r="W10" s="116">
        <v>1151426.8529060297</v>
      </c>
      <c r="X10" s="116">
        <v>1150786.9713128307</v>
      </c>
      <c r="Y10" s="116">
        <v>1207166.1459546278</v>
      </c>
      <c r="Z10" s="116">
        <v>1261891.0532951343</v>
      </c>
      <c r="AA10" s="116">
        <v>1206500.8768038978</v>
      </c>
      <c r="AB10" s="116">
        <v>1274428.2662921187</v>
      </c>
      <c r="AC10" s="116">
        <v>1401871.3355815602</v>
      </c>
      <c r="AD10" s="116">
        <v>1565235.2642041715</v>
      </c>
      <c r="AE10" s="63" t="s">
        <v>41</v>
      </c>
      <c r="AF10" s="79" t="s">
        <v>10</v>
      </c>
    </row>
    <row r="11" spans="1:32" s="42" customFormat="1" ht="13.5" customHeight="1">
      <c r="A11" s="30" t="s">
        <v>11</v>
      </c>
      <c r="B11" s="22" t="s">
        <v>31</v>
      </c>
      <c r="C11" s="192">
        <v>36577.645665218093</v>
      </c>
      <c r="D11" s="192">
        <v>28773.22914872985</v>
      </c>
      <c r="E11" s="192">
        <v>32430.388476718785</v>
      </c>
      <c r="F11" s="192">
        <v>43076.435603363541</v>
      </c>
      <c r="G11" s="192">
        <v>45646.789332762812</v>
      </c>
      <c r="H11" s="192">
        <v>54942.335729163744</v>
      </c>
      <c r="I11" s="192">
        <v>64910.965367976212</v>
      </c>
      <c r="J11" s="192">
        <v>70637.273963882384</v>
      </c>
      <c r="K11" s="192">
        <v>80731.925051494298</v>
      </c>
      <c r="L11" s="192">
        <v>83777.291573141032</v>
      </c>
      <c r="M11" s="192">
        <v>89159.002456676943</v>
      </c>
      <c r="N11" s="192">
        <v>96021.102022270366</v>
      </c>
      <c r="O11" s="192">
        <v>112091.35802722711</v>
      </c>
      <c r="P11" s="192">
        <v>123518.17868805358</v>
      </c>
      <c r="Q11" s="192">
        <v>140277.87394243808</v>
      </c>
      <c r="R11" s="192">
        <v>151596.3607207631</v>
      </c>
      <c r="S11" s="192">
        <v>153769.02531945147</v>
      </c>
      <c r="T11" s="192">
        <v>159017.53764763271</v>
      </c>
      <c r="U11" s="192">
        <v>172321.15442622517</v>
      </c>
      <c r="V11" s="192">
        <v>167779.84806879243</v>
      </c>
      <c r="W11" s="192">
        <v>181145.72458623274</v>
      </c>
      <c r="X11" s="192">
        <v>181920.23029327119</v>
      </c>
      <c r="Y11" s="192">
        <v>192914.64744330524</v>
      </c>
      <c r="Z11" s="165">
        <v>215036.75008746854</v>
      </c>
      <c r="AA11" s="218">
        <v>226596.17634405961</v>
      </c>
      <c r="AB11" s="165">
        <v>229583.66838847089</v>
      </c>
      <c r="AC11" s="218">
        <v>245179.29854016562</v>
      </c>
      <c r="AD11" s="165">
        <v>271499.48901996994</v>
      </c>
      <c r="AE11" s="22" t="s">
        <v>42</v>
      </c>
      <c r="AF11" s="31" t="s">
        <v>11</v>
      </c>
    </row>
    <row r="12" spans="1:32" s="73" customFormat="1" ht="13.5" customHeight="1">
      <c r="A12" s="76" t="s">
        <v>28</v>
      </c>
      <c r="B12" s="64" t="s">
        <v>32</v>
      </c>
      <c r="C12" s="192">
        <v>13813.306930287372</v>
      </c>
      <c r="D12" s="192">
        <v>12953.347026142301</v>
      </c>
      <c r="E12" s="192">
        <v>14728.143174803174</v>
      </c>
      <c r="F12" s="192">
        <v>21844.382867571938</v>
      </c>
      <c r="G12" s="192">
        <v>22781.34732082894</v>
      </c>
      <c r="H12" s="192">
        <v>24803.442392306224</v>
      </c>
      <c r="I12" s="192">
        <v>27540.785641412007</v>
      </c>
      <c r="J12" s="192">
        <v>28591.806063381748</v>
      </c>
      <c r="K12" s="192">
        <v>33581.488208655952</v>
      </c>
      <c r="L12" s="192">
        <v>34383.077820543622</v>
      </c>
      <c r="M12" s="192">
        <v>38829.128713074861</v>
      </c>
      <c r="N12" s="192">
        <v>41978.776064822974</v>
      </c>
      <c r="O12" s="192">
        <v>52175.8089397312</v>
      </c>
      <c r="P12" s="192">
        <v>57072.753988949247</v>
      </c>
      <c r="Q12" s="192">
        <v>67435.857987316223</v>
      </c>
      <c r="R12" s="192">
        <v>69984.385786277475</v>
      </c>
      <c r="S12" s="192">
        <v>75644.624757454629</v>
      </c>
      <c r="T12" s="192">
        <v>77716.71906848473</v>
      </c>
      <c r="U12" s="192">
        <v>83359.356290246316</v>
      </c>
      <c r="V12" s="192">
        <v>78605.273563944764</v>
      </c>
      <c r="W12" s="192">
        <v>84764.534914978474</v>
      </c>
      <c r="X12" s="192">
        <v>84322.015089657216</v>
      </c>
      <c r="Y12" s="192">
        <v>90354.440602361923</v>
      </c>
      <c r="Z12" s="219">
        <v>100767.77402251736</v>
      </c>
      <c r="AA12" s="220">
        <v>102413.7807292614</v>
      </c>
      <c r="AB12" s="219">
        <v>110116.81284331549</v>
      </c>
      <c r="AC12" s="220">
        <v>114927.97419931919</v>
      </c>
      <c r="AD12" s="219">
        <v>120379.65809950944</v>
      </c>
      <c r="AE12" s="64" t="s">
        <v>43</v>
      </c>
      <c r="AF12" s="77" t="s">
        <v>28</v>
      </c>
    </row>
    <row r="13" spans="1:32" s="73" customFormat="1" ht="13.5" customHeight="1">
      <c r="A13" s="76" t="s">
        <v>29</v>
      </c>
      <c r="B13" s="64" t="s">
        <v>33</v>
      </c>
      <c r="C13" s="192">
        <v>22764.338734930723</v>
      </c>
      <c r="D13" s="192">
        <v>15819.882122587551</v>
      </c>
      <c r="E13" s="192">
        <v>17702.245301915613</v>
      </c>
      <c r="F13" s="192">
        <v>21232.0527357916</v>
      </c>
      <c r="G13" s="192">
        <v>22865.442011933876</v>
      </c>
      <c r="H13" s="192">
        <v>30138.89333685752</v>
      </c>
      <c r="I13" s="192">
        <v>37370.179726564209</v>
      </c>
      <c r="J13" s="192">
        <v>42045.46790050064</v>
      </c>
      <c r="K13" s="192">
        <v>47150.436842838353</v>
      </c>
      <c r="L13" s="192">
        <v>49394.21375259741</v>
      </c>
      <c r="M13" s="192">
        <v>50329.873743602089</v>
      </c>
      <c r="N13" s="192">
        <v>54042.325957447392</v>
      </c>
      <c r="O13" s="192">
        <v>59915.549087495914</v>
      </c>
      <c r="P13" s="192">
        <v>66445.424699104333</v>
      </c>
      <c r="Q13" s="192">
        <v>72842.015955121853</v>
      </c>
      <c r="R13" s="192">
        <v>81611.974934485625</v>
      </c>
      <c r="S13" s="192">
        <v>78124.400561996823</v>
      </c>
      <c r="T13" s="192">
        <v>81300.818579147992</v>
      </c>
      <c r="U13" s="192">
        <v>88961.798135978868</v>
      </c>
      <c r="V13" s="192">
        <v>89174.574504847653</v>
      </c>
      <c r="W13" s="192">
        <v>96381.18967125428</v>
      </c>
      <c r="X13" s="192">
        <v>97598.21520361396</v>
      </c>
      <c r="Y13" s="192">
        <v>102560.2068409433</v>
      </c>
      <c r="Z13" s="166">
        <v>114268.97606495116</v>
      </c>
      <c r="AA13" s="221">
        <v>124182.39561479821</v>
      </c>
      <c r="AB13" s="166">
        <v>119466.85554515541</v>
      </c>
      <c r="AC13" s="221">
        <v>130251.32434084643</v>
      </c>
      <c r="AD13" s="166">
        <v>151119.83092046052</v>
      </c>
      <c r="AE13" s="64" t="s">
        <v>44</v>
      </c>
      <c r="AF13" s="77" t="s">
        <v>29</v>
      </c>
    </row>
    <row r="14" spans="1:32" s="132" customFormat="1" ht="13.5" customHeight="1">
      <c r="A14" s="78" t="s">
        <v>12</v>
      </c>
      <c r="B14" s="63" t="s">
        <v>34</v>
      </c>
      <c r="C14" s="192">
        <v>437.2856695888255</v>
      </c>
      <c r="D14" s="192">
        <v>577.0540507119166</v>
      </c>
      <c r="E14" s="192">
        <v>761.5862403704698</v>
      </c>
      <c r="F14" s="192">
        <v>987.55998109640996</v>
      </c>
      <c r="G14" s="192">
        <v>1036.8206927425492</v>
      </c>
      <c r="H14" s="192">
        <v>1244.028448079484</v>
      </c>
      <c r="I14" s="192">
        <v>1777.2951995503881</v>
      </c>
      <c r="J14" s="192">
        <v>2031.4179183598367</v>
      </c>
      <c r="K14" s="192">
        <v>2321.5087758315453</v>
      </c>
      <c r="L14" s="192">
        <v>2649.9135201391405</v>
      </c>
      <c r="M14" s="192">
        <v>2782.8392499779288</v>
      </c>
      <c r="N14" s="192">
        <v>3481.8722057183804</v>
      </c>
      <c r="O14" s="192">
        <v>5573.237723838186</v>
      </c>
      <c r="P14" s="192">
        <v>6070.0417348772471</v>
      </c>
      <c r="Q14" s="192">
        <v>6867.1863525899207</v>
      </c>
      <c r="R14" s="192">
        <v>7219.4655604176178</v>
      </c>
      <c r="S14" s="192">
        <v>7448.6728655106399</v>
      </c>
      <c r="T14" s="192">
        <v>7814.5012736394046</v>
      </c>
      <c r="U14" s="192">
        <v>9107.6410720253189</v>
      </c>
      <c r="V14" s="192">
        <v>10297.257254699245</v>
      </c>
      <c r="W14" s="192">
        <v>15437.515392537083</v>
      </c>
      <c r="X14" s="192">
        <v>10312.683612601599</v>
      </c>
      <c r="Y14" s="192">
        <v>16321.698588999134</v>
      </c>
      <c r="Z14" s="167">
        <v>14954.193960648787</v>
      </c>
      <c r="AA14" s="222">
        <v>14416.045076328101</v>
      </c>
      <c r="AB14" s="167">
        <v>16293.430456399101</v>
      </c>
      <c r="AC14" s="222">
        <v>16857.322918340735</v>
      </c>
      <c r="AD14" s="167">
        <v>13342.705847499255</v>
      </c>
      <c r="AE14" s="63" t="s">
        <v>45</v>
      </c>
      <c r="AF14" s="79" t="s">
        <v>12</v>
      </c>
    </row>
    <row r="15" spans="1:32" s="132" customFormat="1" ht="13.5" customHeight="1">
      <c r="A15" s="78">
        <v>2</v>
      </c>
      <c r="B15" s="65" t="s">
        <v>13</v>
      </c>
      <c r="C15" s="192">
        <v>72506.107276083218</v>
      </c>
      <c r="D15" s="192">
        <v>61233.623489201163</v>
      </c>
      <c r="E15" s="192">
        <v>82498.654994422817</v>
      </c>
      <c r="F15" s="192">
        <v>120488.24879711874</v>
      </c>
      <c r="G15" s="192">
        <v>157221.58873993577</v>
      </c>
      <c r="H15" s="192">
        <v>205098.44054490083</v>
      </c>
      <c r="I15" s="192">
        <v>226331.76926426456</v>
      </c>
      <c r="J15" s="192">
        <v>247597.97599301097</v>
      </c>
      <c r="K15" s="192">
        <v>284492.01583489362</v>
      </c>
      <c r="L15" s="192">
        <v>309965.84823615284</v>
      </c>
      <c r="M15" s="192">
        <v>335438.1686000037</v>
      </c>
      <c r="N15" s="192">
        <v>358056.47227778268</v>
      </c>
      <c r="O15" s="192">
        <v>380323.09726921818</v>
      </c>
      <c r="P15" s="192">
        <v>393730.71833145461</v>
      </c>
      <c r="Q15" s="192">
        <v>367940.19664213952</v>
      </c>
      <c r="R15" s="192">
        <v>404927.16603621322</v>
      </c>
      <c r="S15" s="192">
        <v>378305.86707779049</v>
      </c>
      <c r="T15" s="192">
        <v>372723.84298039664</v>
      </c>
      <c r="U15" s="192">
        <v>372049.40643573797</v>
      </c>
      <c r="V15" s="192">
        <v>380466.81828922092</v>
      </c>
      <c r="W15" s="192">
        <v>391444.13378291193</v>
      </c>
      <c r="X15" s="192">
        <v>410338.46032903006</v>
      </c>
      <c r="Y15" s="192">
        <v>424629.620062829</v>
      </c>
      <c r="Z15" s="165">
        <v>420975.49237805436</v>
      </c>
      <c r="AA15" s="223">
        <v>417531.53484079888</v>
      </c>
      <c r="AB15" s="165">
        <v>498876.09678443591</v>
      </c>
      <c r="AC15" s="223">
        <v>516184.92967208405</v>
      </c>
      <c r="AD15" s="165">
        <v>558342.34898107965</v>
      </c>
      <c r="AE15" s="65" t="s">
        <v>14</v>
      </c>
      <c r="AF15" s="79">
        <v>2</v>
      </c>
    </row>
    <row r="16" spans="1:32" s="132" customFormat="1" ht="13.5" customHeight="1">
      <c r="A16" s="78">
        <v>3</v>
      </c>
      <c r="B16" s="65" t="s">
        <v>24</v>
      </c>
      <c r="C16" s="192">
        <v>385956.76384778891</v>
      </c>
      <c r="D16" s="192">
        <v>340951.51870287082</v>
      </c>
      <c r="E16" s="192">
        <v>419893.09657038574</v>
      </c>
      <c r="F16" s="192">
        <v>530696.57436318812</v>
      </c>
      <c r="G16" s="192">
        <v>605601.28404738382</v>
      </c>
      <c r="H16" s="192">
        <v>686777.82676094794</v>
      </c>
      <c r="I16" s="192">
        <v>757265.97664840962</v>
      </c>
      <c r="J16" s="192">
        <v>847867.89448544919</v>
      </c>
      <c r="K16" s="192">
        <v>928667.71620437689</v>
      </c>
      <c r="L16" s="192">
        <v>999628.22434410173</v>
      </c>
      <c r="M16" s="192">
        <v>1083289.2062683152</v>
      </c>
      <c r="N16" s="192">
        <v>1226608.0520899498</v>
      </c>
      <c r="O16" s="192">
        <v>1383084.7185063632</v>
      </c>
      <c r="P16" s="192">
        <v>1436418.710195692</v>
      </c>
      <c r="Q16" s="192">
        <v>1449620.4982960657</v>
      </c>
      <c r="R16" s="192">
        <v>1530637.5897336861</v>
      </c>
      <c r="S16" s="192">
        <v>1543879.5992340276</v>
      </c>
      <c r="T16" s="192">
        <v>1563314.7303959667</v>
      </c>
      <c r="U16" s="192">
        <v>1631811.5588491089</v>
      </c>
      <c r="V16" s="192">
        <v>1665265.8501343937</v>
      </c>
      <c r="W16" s="192">
        <v>1739454.2266677115</v>
      </c>
      <c r="X16" s="192">
        <v>1753358.3455477334</v>
      </c>
      <c r="Y16" s="192">
        <v>1841032.1120497612</v>
      </c>
      <c r="Z16" s="167">
        <v>1912857.4897213061</v>
      </c>
      <c r="AA16" s="223">
        <v>1865044.6330650842</v>
      </c>
      <c r="AB16" s="167">
        <v>2019181.4619214244</v>
      </c>
      <c r="AC16" s="223">
        <v>2180092.8867121506</v>
      </c>
      <c r="AD16" s="167">
        <v>2408419.8080527205</v>
      </c>
      <c r="AE16" s="65" t="s">
        <v>15</v>
      </c>
      <c r="AF16" s="79">
        <v>3</v>
      </c>
    </row>
    <row r="17" spans="1:37" s="132" customFormat="1" ht="13.5" customHeight="1">
      <c r="A17" s="78">
        <v>4</v>
      </c>
      <c r="B17" s="65" t="s">
        <v>117</v>
      </c>
      <c r="C17" s="192">
        <v>-71698.697943707128</v>
      </c>
      <c r="D17" s="192">
        <v>-69836.016409076561</v>
      </c>
      <c r="E17" s="192">
        <v>-88019.191189349396</v>
      </c>
      <c r="F17" s="192">
        <v>-86503.816225338189</v>
      </c>
      <c r="G17" s="192">
        <v>-122905.70474699695</v>
      </c>
      <c r="H17" s="192">
        <v>-133877.36709852505</v>
      </c>
      <c r="I17" s="192">
        <v>-154943.99424246611</v>
      </c>
      <c r="J17" s="192">
        <v>-162437.45893876615</v>
      </c>
      <c r="K17" s="192">
        <v>-171237.79327153784</v>
      </c>
      <c r="L17" s="192">
        <v>-180584.17845609048</v>
      </c>
      <c r="M17" s="192">
        <v>-201986.06969917228</v>
      </c>
      <c r="N17" s="192">
        <v>-259062.8467575484</v>
      </c>
      <c r="O17" s="192">
        <v>-297033.53030057799</v>
      </c>
      <c r="P17" s="192">
        <v>-280508.45253266231</v>
      </c>
      <c r="Q17" s="192">
        <v>-222875.04645366489</v>
      </c>
      <c r="R17" s="192">
        <v>-266890.99104156607</v>
      </c>
      <c r="S17" s="192">
        <v>-247733.60243976983</v>
      </c>
      <c r="T17" s="192">
        <v>-238162.89880667184</v>
      </c>
      <c r="U17" s="192">
        <v>-274365.29285477597</v>
      </c>
      <c r="V17" s="192">
        <v>-256110.20678598498</v>
      </c>
      <c r="W17" s="192">
        <v>-256187.74845926545</v>
      </c>
      <c r="X17" s="192">
        <v>-237530.39450284559</v>
      </c>
      <c r="Y17" s="192">
        <v>-224053.50939256221</v>
      </c>
      <c r="Z17" s="167">
        <v>-229608.09934017574</v>
      </c>
      <c r="AA17" s="223">
        <v>-227551.30000000005</v>
      </c>
      <c r="AB17" s="167">
        <v>-243417.91999999993</v>
      </c>
      <c r="AC17" s="223">
        <v>-245256.43811991799</v>
      </c>
      <c r="AD17" s="167">
        <v>-148020.04797159997</v>
      </c>
      <c r="AE17" s="65" t="s">
        <v>118</v>
      </c>
      <c r="AF17" s="79">
        <v>4</v>
      </c>
      <c r="AK17" s="184">
        <v>-2056.7993401756976</v>
      </c>
    </row>
    <row r="18" spans="1:37" s="132" customFormat="1" ht="13.5" customHeight="1">
      <c r="A18" s="78" t="s">
        <v>10</v>
      </c>
      <c r="B18" s="63" t="s">
        <v>35</v>
      </c>
      <c r="C18" s="192">
        <v>38190.351902186565</v>
      </c>
      <c r="D18" s="192">
        <v>31753.318146695587</v>
      </c>
      <c r="E18" s="192">
        <v>45216.351547086386</v>
      </c>
      <c r="F18" s="192">
        <v>76389.622339780457</v>
      </c>
      <c r="G18" s="192">
        <v>103756.89960367797</v>
      </c>
      <c r="H18" s="192">
        <v>116400.14825732853</v>
      </c>
      <c r="I18" s="192">
        <v>124472.93635995715</v>
      </c>
      <c r="J18" s="192">
        <v>142926.38822521741</v>
      </c>
      <c r="K18" s="192">
        <v>167406.63188516142</v>
      </c>
      <c r="L18" s="192">
        <v>203659.92223320375</v>
      </c>
      <c r="M18" s="192">
        <v>216388.18583691388</v>
      </c>
      <c r="N18" s="192">
        <v>262062.40930902562</v>
      </c>
      <c r="O18" s="192">
        <v>260125.23312133248</v>
      </c>
      <c r="P18" s="192">
        <v>286320.24564418418</v>
      </c>
      <c r="Q18" s="192">
        <v>344157.17134338128</v>
      </c>
      <c r="R18" s="192">
        <v>369994.48463777668</v>
      </c>
      <c r="S18" s="192">
        <v>381439.0358452361</v>
      </c>
      <c r="T18" s="192">
        <v>391810.49</v>
      </c>
      <c r="U18" s="192">
        <v>389723.33882853127</v>
      </c>
      <c r="V18" s="192">
        <v>384790.13266159344</v>
      </c>
      <c r="W18" s="192">
        <v>420715.05876119144</v>
      </c>
      <c r="X18" s="192">
        <v>482012.71911111521</v>
      </c>
      <c r="Y18" s="192">
        <v>511399.73867120675</v>
      </c>
      <c r="Z18" s="167">
        <v>529563.5868290955</v>
      </c>
      <c r="AA18" s="223">
        <v>382793</v>
      </c>
      <c r="AB18" s="167">
        <v>567736.08000000007</v>
      </c>
      <c r="AC18" s="223">
        <v>680194.65099825303</v>
      </c>
      <c r="AD18" s="167">
        <v>875235.07619763608</v>
      </c>
      <c r="AE18" s="63" t="s">
        <v>46</v>
      </c>
      <c r="AF18" s="79" t="s">
        <v>10</v>
      </c>
      <c r="AG18" s="184"/>
      <c r="AJ18" s="133"/>
      <c r="AK18" s="184"/>
    </row>
    <row r="19" spans="1:37" s="73" customFormat="1" ht="13.5" customHeight="1">
      <c r="A19" s="76" t="s">
        <v>28</v>
      </c>
      <c r="B19" s="64" t="s">
        <v>36</v>
      </c>
      <c r="C19" s="116">
        <v>24895.679230000002</v>
      </c>
      <c r="D19" s="116">
        <v>22192.378917434155</v>
      </c>
      <c r="E19" s="116">
        <v>31939.916259613387</v>
      </c>
      <c r="F19" s="116">
        <v>38796.326296693434</v>
      </c>
      <c r="G19" s="116">
        <v>37765.951504789693</v>
      </c>
      <c r="H19" s="116">
        <v>42333.450655247405</v>
      </c>
      <c r="I19" s="116">
        <v>44960.726496777825</v>
      </c>
      <c r="J19" s="116">
        <v>55028.697241933856</v>
      </c>
      <c r="K19" s="116">
        <v>62964.735157000738</v>
      </c>
      <c r="L19" s="116">
        <v>81612.361174882768</v>
      </c>
      <c r="M19" s="116">
        <v>75129.176859546613</v>
      </c>
      <c r="N19" s="116">
        <v>92550.485194086941</v>
      </c>
      <c r="O19" s="116">
        <v>42920.892019764535</v>
      </c>
      <c r="P19" s="116">
        <v>36607.907845457739</v>
      </c>
      <c r="Q19" s="116">
        <v>75177.76821069172</v>
      </c>
      <c r="R19" s="116">
        <v>94171.085985542086</v>
      </c>
      <c r="S19" s="116">
        <v>120476.32749623341</v>
      </c>
      <c r="T19" s="116">
        <v>150153.76999999999</v>
      </c>
      <c r="U19" s="116">
        <v>128724.35464483043</v>
      </c>
      <c r="V19" s="116">
        <v>104703.02248955972</v>
      </c>
      <c r="W19" s="116">
        <v>98196.076262413146</v>
      </c>
      <c r="X19" s="116">
        <v>104383.50445196693</v>
      </c>
      <c r="Y19" s="116">
        <v>122241.94114296793</v>
      </c>
      <c r="Z19" s="165">
        <v>114732.11787379711</v>
      </c>
      <c r="AA19" s="224">
        <v>108823.99891072451</v>
      </c>
      <c r="AB19" s="165">
        <v>148176.49</v>
      </c>
      <c r="AC19" s="224">
        <v>205715.94579898001</v>
      </c>
      <c r="AD19" s="165">
        <v>183764.83406050396</v>
      </c>
      <c r="AE19" s="64" t="s">
        <v>47</v>
      </c>
      <c r="AF19" s="77" t="s">
        <v>28</v>
      </c>
      <c r="AI19" s="90"/>
      <c r="AJ19" s="90"/>
      <c r="AK19" s="121"/>
    </row>
    <row r="20" spans="1:37" s="73" customFormat="1" ht="13.5" customHeight="1">
      <c r="A20" s="76" t="s">
        <v>29</v>
      </c>
      <c r="B20" s="64" t="s">
        <v>37</v>
      </c>
      <c r="C20" s="116">
        <v>13294.672672186562</v>
      </c>
      <c r="D20" s="116">
        <v>9560.9392292614339</v>
      </c>
      <c r="E20" s="116">
        <v>13276.435287472998</v>
      </c>
      <c r="F20" s="116">
        <v>37593.296043087023</v>
      </c>
      <c r="G20" s="116">
        <v>65990.948098888271</v>
      </c>
      <c r="H20" s="116">
        <v>74066.697602081127</v>
      </c>
      <c r="I20" s="116">
        <v>79512.20986317932</v>
      </c>
      <c r="J20" s="116">
        <v>87897.690983283566</v>
      </c>
      <c r="K20" s="116">
        <v>104441.89672816067</v>
      </c>
      <c r="L20" s="116">
        <v>122047.56105832098</v>
      </c>
      <c r="M20" s="116">
        <v>141259.00897736728</v>
      </c>
      <c r="N20" s="116">
        <v>169511.92411493868</v>
      </c>
      <c r="O20" s="116">
        <v>217204.34110156793</v>
      </c>
      <c r="P20" s="116">
        <v>249712.33779872645</v>
      </c>
      <c r="Q20" s="116">
        <v>268979.40313268953</v>
      </c>
      <c r="R20" s="116">
        <v>275823.39865223458</v>
      </c>
      <c r="S20" s="116">
        <v>260962.7083490027</v>
      </c>
      <c r="T20" s="116">
        <v>241656.72</v>
      </c>
      <c r="U20" s="116">
        <v>260998.98418370084</v>
      </c>
      <c r="V20" s="116">
        <v>280087.11017203372</v>
      </c>
      <c r="W20" s="116">
        <v>322518.98249877832</v>
      </c>
      <c r="X20" s="116">
        <v>377629.2146591483</v>
      </c>
      <c r="Y20" s="116">
        <v>389157.79752823885</v>
      </c>
      <c r="Z20" s="166">
        <v>414831.46895529836</v>
      </c>
      <c r="AA20" s="221">
        <v>273969.00108927552</v>
      </c>
      <c r="AB20" s="166">
        <v>419559.59</v>
      </c>
      <c r="AC20" s="221">
        <v>474478.70519927301</v>
      </c>
      <c r="AD20" s="166">
        <v>691470.2421371321</v>
      </c>
      <c r="AE20" s="64" t="s">
        <v>48</v>
      </c>
      <c r="AF20" s="77" t="s">
        <v>29</v>
      </c>
      <c r="AI20" s="90"/>
      <c r="AJ20" s="90"/>
      <c r="AK20" s="121"/>
    </row>
    <row r="21" spans="1:37" s="132" customFormat="1" ht="13.5" customHeight="1">
      <c r="A21" s="78" t="s">
        <v>11</v>
      </c>
      <c r="B21" s="63" t="s">
        <v>38</v>
      </c>
      <c r="C21" s="192">
        <v>109889.04984589369</v>
      </c>
      <c r="D21" s="192">
        <v>101589.33455577215</v>
      </c>
      <c r="E21" s="192">
        <v>133235.54273643577</v>
      </c>
      <c r="F21" s="192">
        <v>162893.43856511865</v>
      </c>
      <c r="G21" s="192">
        <v>226662.60435067493</v>
      </c>
      <c r="H21" s="192">
        <v>250277.5153558536</v>
      </c>
      <c r="I21" s="192">
        <v>279416.93060242326</v>
      </c>
      <c r="J21" s="192">
        <v>305363.84716398356</v>
      </c>
      <c r="K21" s="192">
        <v>338644.42515669926</v>
      </c>
      <c r="L21" s="192">
        <v>384244.10068929422</v>
      </c>
      <c r="M21" s="192">
        <v>418374.25553608616</v>
      </c>
      <c r="N21" s="192">
        <v>521125.25606657402</v>
      </c>
      <c r="O21" s="192">
        <v>557158.76342191047</v>
      </c>
      <c r="P21" s="192">
        <v>566828.69817684649</v>
      </c>
      <c r="Q21" s="192">
        <v>567032.21779704618</v>
      </c>
      <c r="R21" s="192">
        <v>636885.47567934275</v>
      </c>
      <c r="S21" s="192">
        <v>629172.63828500593</v>
      </c>
      <c r="T21" s="192">
        <v>629973.38880667184</v>
      </c>
      <c r="U21" s="192">
        <v>664088.63168330723</v>
      </c>
      <c r="V21" s="192">
        <v>640900.33944757842</v>
      </c>
      <c r="W21" s="192">
        <v>676902.80722045689</v>
      </c>
      <c r="X21" s="192">
        <v>719543.1136139608</v>
      </c>
      <c r="Y21" s="192">
        <v>735453.24806376896</v>
      </c>
      <c r="Z21" s="167">
        <v>759171.68616927124</v>
      </c>
      <c r="AA21" s="222">
        <v>610344.30000000005</v>
      </c>
      <c r="AB21" s="167">
        <v>811154</v>
      </c>
      <c r="AC21" s="222">
        <v>925451.08911817102</v>
      </c>
      <c r="AD21" s="167">
        <v>1023255.124169236</v>
      </c>
      <c r="AE21" s="63" t="s">
        <v>49</v>
      </c>
      <c r="AF21" s="79" t="s">
        <v>11</v>
      </c>
      <c r="AI21" s="133"/>
      <c r="AJ21" s="133"/>
      <c r="AK21" s="184"/>
    </row>
    <row r="22" spans="1:37" s="73" customFormat="1" ht="13.5" customHeight="1">
      <c r="A22" s="76" t="s">
        <v>28</v>
      </c>
      <c r="B22" s="64" t="s">
        <v>39</v>
      </c>
      <c r="C22" s="116">
        <v>95165.419768795036</v>
      </c>
      <c r="D22" s="116">
        <v>87361.729513581173</v>
      </c>
      <c r="E22" s="116">
        <v>114344.55460085992</v>
      </c>
      <c r="F22" s="116">
        <v>140722.89438264281</v>
      </c>
      <c r="G22" s="116">
        <v>159990.80311119827</v>
      </c>
      <c r="H22" s="116">
        <v>187413.75576070949</v>
      </c>
      <c r="I22" s="116">
        <v>202158.62705924606</v>
      </c>
      <c r="J22" s="116">
        <v>214776.97415713064</v>
      </c>
      <c r="K22" s="116">
        <v>225809.48280350084</v>
      </c>
      <c r="L22" s="116">
        <v>247890.83103498752</v>
      </c>
      <c r="M22" s="116">
        <v>274351.14905716933</v>
      </c>
      <c r="N22" s="116">
        <v>349867.68753530807</v>
      </c>
      <c r="O22" s="116">
        <v>361097.06549803074</v>
      </c>
      <c r="P22" s="116">
        <v>359752.26292294258</v>
      </c>
      <c r="Q22" s="116">
        <v>368796.69796279888</v>
      </c>
      <c r="R22" s="116">
        <v>422917.14925652673</v>
      </c>
      <c r="S22" s="116">
        <v>429007.92947172141</v>
      </c>
      <c r="T22" s="116">
        <v>424624.31245556311</v>
      </c>
      <c r="U22" s="116">
        <v>447019.81280886865</v>
      </c>
      <c r="V22" s="116">
        <v>433180.56839749694</v>
      </c>
      <c r="W22" s="116">
        <v>458609.24229086441</v>
      </c>
      <c r="X22" s="116">
        <v>484769.89220524958</v>
      </c>
      <c r="Y22" s="116">
        <v>491058.03066528647</v>
      </c>
      <c r="Z22" s="165">
        <v>500490.46547352266</v>
      </c>
      <c r="AA22" s="224">
        <v>466188.1173146264</v>
      </c>
      <c r="AB22" s="165">
        <v>607471</v>
      </c>
      <c r="AC22" s="224">
        <v>668808.89359852101</v>
      </c>
      <c r="AD22" s="165">
        <v>689167.29922487703</v>
      </c>
      <c r="AE22" s="64" t="s">
        <v>50</v>
      </c>
      <c r="AF22" s="77" t="s">
        <v>28</v>
      </c>
      <c r="AI22" s="90"/>
      <c r="AJ22" s="90"/>
      <c r="AK22" s="121"/>
    </row>
    <row r="23" spans="1:37" s="73" customFormat="1" ht="13.5" customHeight="1">
      <c r="A23" s="76" t="s">
        <v>29</v>
      </c>
      <c r="B23" s="64" t="s">
        <v>40</v>
      </c>
      <c r="C23" s="116">
        <v>14723.630077098658</v>
      </c>
      <c r="D23" s="116">
        <v>14227.605042190973</v>
      </c>
      <c r="E23" s="116">
        <v>18890.988135575852</v>
      </c>
      <c r="F23" s="116">
        <v>22170.544182475824</v>
      </c>
      <c r="G23" s="116">
        <v>66671.801239476656</v>
      </c>
      <c r="H23" s="116">
        <v>62863.759595144096</v>
      </c>
      <c r="I23" s="116">
        <v>77258.30354317723</v>
      </c>
      <c r="J23" s="116">
        <v>90586.87300685294</v>
      </c>
      <c r="K23" s="116">
        <v>112834.94235319841</v>
      </c>
      <c r="L23" s="116">
        <v>136353.2696543067</v>
      </c>
      <c r="M23" s="116">
        <v>144023.10647891683</v>
      </c>
      <c r="N23" s="116">
        <v>171257.56853126598</v>
      </c>
      <c r="O23" s="116">
        <v>196061.69792387972</v>
      </c>
      <c r="P23" s="116">
        <v>207076.43525390391</v>
      </c>
      <c r="Q23" s="116">
        <v>198235.51983424727</v>
      </c>
      <c r="R23" s="116">
        <v>213968.32642281606</v>
      </c>
      <c r="S23" s="116">
        <v>200164.70881328452</v>
      </c>
      <c r="T23" s="116">
        <v>205349.07635110876</v>
      </c>
      <c r="U23" s="116">
        <v>217068.81887443853</v>
      </c>
      <c r="V23" s="116">
        <v>207719.77105008153</v>
      </c>
      <c r="W23" s="116">
        <v>218293.56492959251</v>
      </c>
      <c r="X23" s="116">
        <v>234773.22140871119</v>
      </c>
      <c r="Y23" s="116">
        <v>244395.21739848249</v>
      </c>
      <c r="Z23" s="166">
        <v>258681.22069574858</v>
      </c>
      <c r="AA23" s="221">
        <v>144156.18268537364</v>
      </c>
      <c r="AB23" s="166">
        <v>203683</v>
      </c>
      <c r="AC23" s="221">
        <v>256642.19551965001</v>
      </c>
      <c r="AD23" s="166">
        <v>334087.82494435896</v>
      </c>
      <c r="AE23" s="64" t="s">
        <v>51</v>
      </c>
      <c r="AF23" s="77" t="s">
        <v>29</v>
      </c>
      <c r="AI23" s="90"/>
      <c r="AJ23" s="90"/>
      <c r="AK23" s="121"/>
    </row>
    <row r="24" spans="1:37" s="132" customFormat="1" ht="13.5" customHeight="1">
      <c r="A24" s="78">
        <v>5</v>
      </c>
      <c r="B24" s="65" t="s">
        <v>109</v>
      </c>
      <c r="C24" s="167">
        <v>-25206.870864636832</v>
      </c>
      <c r="D24" s="192">
        <v>27299.652180131161</v>
      </c>
      <c r="E24" s="192">
        <v>32568.541045325343</v>
      </c>
      <c r="F24" s="192">
        <v>-2968.8613040921191</v>
      </c>
      <c r="G24" s="192">
        <v>4661.7271818727313</v>
      </c>
      <c r="H24" s="192">
        <v>9061.4992843546206</v>
      </c>
      <c r="I24" s="192">
        <v>7792.4964595874189</v>
      </c>
      <c r="J24" s="192">
        <v>-17688.508875159314</v>
      </c>
      <c r="K24" s="192">
        <v>-19816.979643349216</v>
      </c>
      <c r="L24" s="192">
        <v>-19582.21145713111</v>
      </c>
      <c r="M24" s="192">
        <v>-7076.388258766965</v>
      </c>
      <c r="N24" s="192">
        <v>-11496.311618690495</v>
      </c>
      <c r="O24" s="192">
        <v>-11334.504553604056</v>
      </c>
      <c r="P24" s="192">
        <v>-13663.425227377098</v>
      </c>
      <c r="Q24" s="192">
        <v>-20305.321797955199</v>
      </c>
      <c r="R24" s="192">
        <v>23436.238227783761</v>
      </c>
      <c r="S24" s="192">
        <v>25734</v>
      </c>
      <c r="T24" s="192">
        <v>22344.224017813569</v>
      </c>
      <c r="U24" s="192">
        <v>25092.65726606343</v>
      </c>
      <c r="V24" s="192">
        <v>24583.91611402639</v>
      </c>
      <c r="W24" s="192">
        <v>18011.748980902852</v>
      </c>
      <c r="X24" s="192">
        <v>21338.855797663171</v>
      </c>
      <c r="Y24" s="192">
        <v>20050.58751339162</v>
      </c>
      <c r="Z24" s="167">
        <v>11826.72876701367</v>
      </c>
      <c r="AA24" s="222">
        <v>17811.409336497331</v>
      </c>
      <c r="AB24" s="167">
        <v>28755.368829445892</v>
      </c>
      <c r="AC24" s="222">
        <v>21936.228548738403</v>
      </c>
      <c r="AD24" s="167">
        <v>-26031.716995931918</v>
      </c>
      <c r="AE24" s="65" t="s">
        <v>25</v>
      </c>
      <c r="AF24" s="79">
        <v>5</v>
      </c>
      <c r="AI24" s="133"/>
      <c r="AJ24" s="133"/>
      <c r="AK24" s="184"/>
    </row>
    <row r="25" spans="1:37" s="42" customFormat="1" ht="13.5" thickBot="1">
      <c r="A25" s="320" t="s">
        <v>16</v>
      </c>
      <c r="B25" s="318"/>
      <c r="C25" s="240">
        <v>289051.19503944495</v>
      </c>
      <c r="D25" s="240">
        <v>298415.15447392542</v>
      </c>
      <c r="E25" s="240">
        <v>364442.44642636168</v>
      </c>
      <c r="F25" s="240">
        <v>441223.89683375781</v>
      </c>
      <c r="G25" s="240">
        <v>487357.30648225959</v>
      </c>
      <c r="H25" s="240">
        <v>561961.95894677751</v>
      </c>
      <c r="I25" s="240">
        <v>610114.47886553092</v>
      </c>
      <c r="J25" s="240">
        <v>667741.92667152372</v>
      </c>
      <c r="K25" s="240">
        <v>737612.94328948983</v>
      </c>
      <c r="L25" s="240">
        <v>799461.83443088015</v>
      </c>
      <c r="M25" s="240">
        <v>874226.74831037596</v>
      </c>
      <c r="N25" s="240">
        <v>956048.89371371095</v>
      </c>
      <c r="O25" s="240">
        <v>1074716.6836521812</v>
      </c>
      <c r="P25" s="240">
        <v>1142246.8324356526</v>
      </c>
      <c r="Q25" s="240">
        <v>1206440.1300444456</v>
      </c>
      <c r="R25" s="240">
        <v>1287182.8369199038</v>
      </c>
      <c r="S25" s="240">
        <v>1321880.1455179742</v>
      </c>
      <c r="T25" s="240">
        <v>1347496.0556071084</v>
      </c>
      <c r="U25" s="240">
        <v>1382540.2369203023</v>
      </c>
      <c r="V25" s="240">
        <v>1433739.5695095332</v>
      </c>
      <c r="W25" s="240">
        <v>1501278.3412595589</v>
      </c>
      <c r="X25" s="240">
        <v>1537166.9308560756</v>
      </c>
      <c r="Y25" s="240">
        <v>1637029.5520220452</v>
      </c>
      <c r="Z25" s="240">
        <v>1695076.119148144</v>
      </c>
      <c r="AA25" s="240">
        <v>1655304.7424015815</v>
      </c>
      <c r="AB25" s="240">
        <v>1804518.9107508704</v>
      </c>
      <c r="AC25" s="240">
        <v>1956772.6771409709</v>
      </c>
      <c r="AD25" s="240">
        <v>2234368.0430851891</v>
      </c>
      <c r="AE25" s="318" t="s">
        <v>17</v>
      </c>
      <c r="AF25" s="319"/>
    </row>
    <row r="29" spans="1:37">
      <c r="B29" s="42" t="s">
        <v>205</v>
      </c>
    </row>
  </sheetData>
  <mergeCells count="7">
    <mergeCell ref="AE25:AF25"/>
    <mergeCell ref="AE6:AE7"/>
    <mergeCell ref="AF6:AF7"/>
    <mergeCell ref="A6:A7"/>
    <mergeCell ref="B6:B7"/>
    <mergeCell ref="D6:T6"/>
    <mergeCell ref="A25:B25"/>
  </mergeCells>
  <pageMargins left="0.17" right="0.17" top="0.75" bottom="0.75" header="0.3" footer="0.3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30"/>
  <sheetViews>
    <sheetView workbookViewId="0">
      <pane xSplit="2" ySplit="8" topLeftCell="O9" activePane="bottomRight" state="frozen"/>
      <selection activeCell="R39" sqref="R39"/>
      <selection pane="topRight" activeCell="R39" sqref="R39"/>
      <selection pane="bottomLeft" activeCell="R39" sqref="R39"/>
      <selection pane="bottomRight" activeCell="R39" sqref="R39"/>
    </sheetView>
  </sheetViews>
  <sheetFormatPr defaultRowHeight="12.75"/>
  <cols>
    <col min="1" max="1" width="6.42578125" customWidth="1"/>
    <col min="2" max="2" width="48.85546875" customWidth="1"/>
    <col min="3" max="3" width="9.28515625" customWidth="1"/>
    <col min="4" max="4" width="13.7109375" customWidth="1"/>
    <col min="5" max="15" width="12.42578125" customWidth="1"/>
    <col min="16" max="20" width="8.42578125" customWidth="1"/>
    <col min="21" max="21" width="9.7109375" bestFit="1" customWidth="1"/>
    <col min="22" max="30" width="8.42578125" customWidth="1"/>
    <col min="31" max="31" width="45.28515625" customWidth="1"/>
    <col min="32" max="32" width="6.42578125" customWidth="1"/>
  </cols>
  <sheetData>
    <row r="1" spans="1:33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8"/>
    </row>
    <row r="2" spans="1:33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8"/>
    </row>
    <row r="3" spans="1:33">
      <c r="A3" s="1" t="s">
        <v>215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8"/>
    </row>
    <row r="4" spans="1:3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8"/>
    </row>
    <row r="5" spans="1:3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8"/>
    </row>
    <row r="6" spans="1:33" ht="13.5" thickBot="1">
      <c r="A6" s="10" t="s">
        <v>138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40" t="s">
        <v>27</v>
      </c>
      <c r="AF6" s="10"/>
      <c r="AG6" s="8"/>
    </row>
    <row r="7" spans="1:33">
      <c r="A7" s="314" t="s">
        <v>2</v>
      </c>
      <c r="B7" s="314" t="s">
        <v>3</v>
      </c>
      <c r="C7" s="271"/>
      <c r="D7" s="316" t="s">
        <v>4</v>
      </c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271"/>
      <c r="V7" s="101"/>
      <c r="W7" s="101"/>
      <c r="X7" s="101"/>
      <c r="Y7" s="101"/>
      <c r="Z7" s="101"/>
      <c r="AA7" s="101"/>
      <c r="AB7" s="101"/>
      <c r="AC7" s="101"/>
      <c r="AD7" s="101"/>
      <c r="AE7" s="312" t="s">
        <v>5</v>
      </c>
      <c r="AF7" s="312" t="s">
        <v>18</v>
      </c>
      <c r="AG7" s="8"/>
    </row>
    <row r="8" spans="1:33">
      <c r="A8" s="315"/>
      <c r="B8" s="315"/>
      <c r="C8" s="272">
        <v>1996</v>
      </c>
      <c r="D8" s="272">
        <v>1997</v>
      </c>
      <c r="E8" s="272">
        <v>1998</v>
      </c>
      <c r="F8" s="272">
        <v>1999</v>
      </c>
      <c r="G8" s="272">
        <v>2000</v>
      </c>
      <c r="H8" s="272">
        <v>2001</v>
      </c>
      <c r="I8" s="272">
        <v>2002</v>
      </c>
      <c r="J8" s="272">
        <v>2003</v>
      </c>
      <c r="K8" s="272">
        <v>2004</v>
      </c>
      <c r="L8" s="272">
        <v>2005</v>
      </c>
      <c r="M8" s="272">
        <v>2006</v>
      </c>
      <c r="N8" s="272">
        <v>2007</v>
      </c>
      <c r="O8" s="272">
        <v>2008</v>
      </c>
      <c r="P8" s="272">
        <v>2009</v>
      </c>
      <c r="Q8" s="272">
        <v>2010</v>
      </c>
      <c r="R8" s="272">
        <v>2011</v>
      </c>
      <c r="S8" s="272">
        <v>2012</v>
      </c>
      <c r="T8" s="272">
        <v>2013</v>
      </c>
      <c r="U8" s="272">
        <v>2014</v>
      </c>
      <c r="V8" s="272">
        <v>2015</v>
      </c>
      <c r="W8" s="272">
        <v>2016</v>
      </c>
      <c r="X8" s="272">
        <v>2017</v>
      </c>
      <c r="Y8" s="272">
        <v>2018</v>
      </c>
      <c r="Z8" s="272">
        <v>2019</v>
      </c>
      <c r="AA8" s="272">
        <v>2020</v>
      </c>
      <c r="AB8" s="272">
        <v>2021</v>
      </c>
      <c r="AC8" s="272">
        <v>2022</v>
      </c>
      <c r="AD8" s="272" t="s">
        <v>203</v>
      </c>
      <c r="AE8" s="313"/>
      <c r="AF8" s="313"/>
      <c r="AG8" s="8"/>
    </row>
    <row r="9" spans="1:33">
      <c r="A9" s="26"/>
      <c r="B9" s="26" t="s">
        <v>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3"/>
      <c r="Q9" s="13"/>
      <c r="R9" s="13"/>
      <c r="S9" s="13"/>
      <c r="T9" s="13"/>
      <c r="U9" s="13"/>
      <c r="V9" s="13"/>
      <c r="W9" s="13"/>
      <c r="X9" s="13"/>
      <c r="Y9" s="13"/>
      <c r="Z9" s="102"/>
      <c r="AA9" s="102"/>
      <c r="AB9" s="102"/>
      <c r="AC9" s="102"/>
      <c r="AD9" s="102"/>
      <c r="AE9" s="29" t="s">
        <v>7</v>
      </c>
      <c r="AF9" s="29"/>
      <c r="AG9" s="8"/>
    </row>
    <row r="10" spans="1:33">
      <c r="A10" s="30">
        <v>1</v>
      </c>
      <c r="B10" s="169" t="s">
        <v>53</v>
      </c>
      <c r="C10" s="282">
        <v>26.907426812038679</v>
      </c>
      <c r="D10" s="282">
        <v>4.1320665450191854</v>
      </c>
      <c r="E10" s="282">
        <v>13.474022928330569</v>
      </c>
      <c r="F10" s="282">
        <v>4.9481952820690225</v>
      </c>
      <c r="G10" s="282">
        <v>8.7040853710176833</v>
      </c>
      <c r="H10" s="282">
        <v>8.220839772331189</v>
      </c>
      <c r="I10" s="282">
        <v>11.6380837105458</v>
      </c>
      <c r="J10" s="282">
        <v>11.422140018831243</v>
      </c>
      <c r="K10" s="282">
        <v>5.840570715188349</v>
      </c>
      <c r="L10" s="282">
        <v>8.7447226151839033</v>
      </c>
      <c r="M10" s="282">
        <v>8.8646210050357297</v>
      </c>
      <c r="N10" s="282">
        <v>17.37923056862607</v>
      </c>
      <c r="O10" s="282">
        <v>14.085716157819988</v>
      </c>
      <c r="P10" s="282">
        <v>3.9838988988940542</v>
      </c>
      <c r="Q10" s="282">
        <v>2.8080276286065242</v>
      </c>
      <c r="R10" s="282">
        <v>5.3063584435181497</v>
      </c>
      <c r="S10" s="282">
        <v>1.5316675904583263</v>
      </c>
      <c r="T10" s="282">
        <v>1.9779834866463659</v>
      </c>
      <c r="U10" s="282">
        <v>5.6101110980514761</v>
      </c>
      <c r="V10" s="282">
        <v>1.5921178647668057</v>
      </c>
      <c r="W10" s="282">
        <v>3.625799302066568</v>
      </c>
      <c r="X10" s="282">
        <v>2.8692621768757078</v>
      </c>
      <c r="Y10" s="282">
        <v>4.2298870933628478</v>
      </c>
      <c r="Z10" s="282">
        <v>5.3302771449779129</v>
      </c>
      <c r="AA10" s="282">
        <v>-3.2756672579700989</v>
      </c>
      <c r="AB10" s="282">
        <v>8.0067632614313453</v>
      </c>
      <c r="AC10" s="282">
        <v>13.622737232518588</v>
      </c>
      <c r="AD10" s="282">
        <v>8.7271902993259403</v>
      </c>
      <c r="AE10" s="80" t="s">
        <v>59</v>
      </c>
      <c r="AF10" s="31">
        <v>1</v>
      </c>
      <c r="AG10" s="8"/>
    </row>
    <row r="11" spans="1:33" s="111" customFormat="1">
      <c r="A11" s="32" t="s">
        <v>10</v>
      </c>
      <c r="B11" s="170" t="s">
        <v>30</v>
      </c>
      <c r="C11" s="289">
        <v>27.661162015828154</v>
      </c>
      <c r="D11" s="289">
        <v>3.5126512410107296</v>
      </c>
      <c r="E11" s="289">
        <v>12.666405696964162</v>
      </c>
      <c r="F11" s="289">
        <v>3.3574143575059452</v>
      </c>
      <c r="G11" s="289">
        <v>9.9539382128437808</v>
      </c>
      <c r="H11" s="289">
        <v>6.2927482375737043</v>
      </c>
      <c r="I11" s="289">
        <v>11.10235371943476</v>
      </c>
      <c r="J11" s="289">
        <v>11.814527494946333</v>
      </c>
      <c r="K11" s="289">
        <v>5.2219610628023645</v>
      </c>
      <c r="L11" s="289">
        <v>8.9212115715384925</v>
      </c>
      <c r="M11" s="289">
        <v>9.6088141030943746</v>
      </c>
      <c r="N11" s="289">
        <v>18.429505532834625</v>
      </c>
      <c r="O11" s="289">
        <v>13.870949417829053</v>
      </c>
      <c r="P11" s="289">
        <v>2.7017287016436171</v>
      </c>
      <c r="Q11" s="289">
        <v>1.8943593323967605</v>
      </c>
      <c r="R11" s="289">
        <v>5.2421318338080454</v>
      </c>
      <c r="S11" s="289">
        <v>1.7518153534239076</v>
      </c>
      <c r="T11" s="289">
        <v>1.9288079171913637</v>
      </c>
      <c r="U11" s="289">
        <v>5.174467519417675</v>
      </c>
      <c r="V11" s="289">
        <v>1.803242739636147</v>
      </c>
      <c r="W11" s="289">
        <v>3.0451949649312269</v>
      </c>
      <c r="X11" s="289">
        <v>2.9051595121724745</v>
      </c>
      <c r="Y11" s="289">
        <v>3.9052414711603092</v>
      </c>
      <c r="Z11" s="289">
        <v>4.5601334574505046</v>
      </c>
      <c r="AA11" s="289">
        <v>-4.5226780033469538</v>
      </c>
      <c r="AB11" s="289">
        <v>8.3185678254305486</v>
      </c>
      <c r="AC11" s="289">
        <v>14.70292221145732</v>
      </c>
      <c r="AD11" s="289">
        <v>8.8669705933529741</v>
      </c>
      <c r="AE11" s="81" t="s">
        <v>41</v>
      </c>
      <c r="AF11" s="109" t="s">
        <v>10</v>
      </c>
      <c r="AG11" s="110"/>
    </row>
    <row r="12" spans="1:33" s="42" customFormat="1">
      <c r="A12" s="30" t="s">
        <v>11</v>
      </c>
      <c r="B12" s="170" t="s">
        <v>31</v>
      </c>
      <c r="C12" s="289">
        <v>20.310198963048379</v>
      </c>
      <c r="D12" s="289">
        <v>9.4761579332053287</v>
      </c>
      <c r="E12" s="289">
        <v>20.719042889246325</v>
      </c>
      <c r="F12" s="289">
        <v>17.89752496622981</v>
      </c>
      <c r="G12" s="289">
        <v>-0.63240644732745466</v>
      </c>
      <c r="H12" s="289">
        <v>22.9735889030013</v>
      </c>
      <c r="I12" s="289">
        <v>15.303537525445108</v>
      </c>
      <c r="J12" s="289">
        <v>8.707934626203695</v>
      </c>
      <c r="K12" s="289">
        <v>9.8805262005018193</v>
      </c>
      <c r="L12" s="289">
        <v>7.4154525691592568</v>
      </c>
      <c r="M12" s="289">
        <v>3.6757210834061453</v>
      </c>
      <c r="N12" s="289">
        <v>10.190668271519627</v>
      </c>
      <c r="O12" s="289">
        <v>14.046815459989119</v>
      </c>
      <c r="P12" s="289">
        <v>13.308687049577486</v>
      </c>
      <c r="Q12" s="289">
        <v>8.8395233642216482</v>
      </c>
      <c r="R12" s="289">
        <v>5.8367314684979874</v>
      </c>
      <c r="S12" s="289">
        <v>0.10388068883526103</v>
      </c>
      <c r="T12" s="289">
        <v>2.2811129681710582</v>
      </c>
      <c r="U12" s="289">
        <v>8.1840914473829685</v>
      </c>
      <c r="V12" s="289">
        <v>-1.8097682773859418</v>
      </c>
      <c r="W12" s="289">
        <v>6.580745847934665</v>
      </c>
      <c r="X12" s="289">
        <v>3.8713253877725293</v>
      </c>
      <c r="Y12" s="289">
        <v>5.3164895299844517</v>
      </c>
      <c r="Z12" s="289">
        <v>10.114811923895786</v>
      </c>
      <c r="AA12" s="289">
        <v>4.2905020136813903</v>
      </c>
      <c r="AB12" s="289">
        <v>5.8600081949656158</v>
      </c>
      <c r="AC12" s="289">
        <v>8.0396071146279695</v>
      </c>
      <c r="AD12" s="289">
        <v>10.289970408029234</v>
      </c>
      <c r="AE12" s="81" t="s">
        <v>42</v>
      </c>
      <c r="AF12" s="31" t="s">
        <v>11</v>
      </c>
      <c r="AG12" s="11"/>
    </row>
    <row r="13" spans="1:33">
      <c r="A13" s="34" t="s">
        <v>28</v>
      </c>
      <c r="B13" s="171" t="s">
        <v>32</v>
      </c>
      <c r="C13" s="290">
        <v>33.367458531854084</v>
      </c>
      <c r="D13" s="290">
        <v>7.6903001304915222</v>
      </c>
      <c r="E13" s="290">
        <v>27.821310283544705</v>
      </c>
      <c r="F13" s="290">
        <v>34.525690450609858</v>
      </c>
      <c r="G13" s="290">
        <v>11.068307807948898</v>
      </c>
      <c r="H13" s="290">
        <v>13.805938583876156</v>
      </c>
      <c r="I13" s="290">
        <v>5.3482494610867377</v>
      </c>
      <c r="J13" s="290">
        <v>9.1585817604515967</v>
      </c>
      <c r="K13" s="290">
        <v>9.3015739633496111</v>
      </c>
      <c r="L13" s="290">
        <v>11.277684142050333</v>
      </c>
      <c r="M13" s="290">
        <v>7.7936917067467277</v>
      </c>
      <c r="N13" s="290">
        <v>13.210570428437606</v>
      </c>
      <c r="O13" s="290">
        <v>14.046815459989119</v>
      </c>
      <c r="P13" s="290">
        <v>14.655567435466637</v>
      </c>
      <c r="Q13" s="290">
        <v>10.292746286551662</v>
      </c>
      <c r="R13" s="290">
        <v>1.868915053067056</v>
      </c>
      <c r="S13" s="290">
        <v>7.3303722454213869</v>
      </c>
      <c r="T13" s="290">
        <v>0.86951140132305227</v>
      </c>
      <c r="U13" s="290">
        <v>7.3014634143050898</v>
      </c>
      <c r="V13" s="290">
        <v>-3.9774560152064993</v>
      </c>
      <c r="W13" s="290">
        <v>4.6263292780905942</v>
      </c>
      <c r="X13" s="290">
        <v>7.9256687888875916</v>
      </c>
      <c r="Y13" s="290">
        <v>5.0863692320772174</v>
      </c>
      <c r="Z13" s="290">
        <v>6.2318980838704761</v>
      </c>
      <c r="AA13" s="290">
        <v>1.3479219976046011</v>
      </c>
      <c r="AB13" s="290">
        <v>10.657219555279625</v>
      </c>
      <c r="AC13" s="290">
        <v>5.8292042138717193</v>
      </c>
      <c r="AD13" s="290">
        <v>7.4124988544244275</v>
      </c>
      <c r="AE13" s="82" t="s">
        <v>43</v>
      </c>
      <c r="AF13" s="35" t="s">
        <v>28</v>
      </c>
      <c r="AG13" s="8"/>
    </row>
    <row r="14" spans="1:33">
      <c r="A14" s="34" t="s">
        <v>29</v>
      </c>
      <c r="B14" s="171" t="s">
        <v>33</v>
      </c>
      <c r="C14" s="290">
        <v>13.563614061244067</v>
      </c>
      <c r="D14" s="290">
        <v>10.559809088197269</v>
      </c>
      <c r="E14" s="290">
        <v>16.521269898372154</v>
      </c>
      <c r="F14" s="290">
        <v>7.1163939487496179</v>
      </c>
      <c r="G14" s="290">
        <v>-10.159965412883693</v>
      </c>
      <c r="H14" s="290">
        <v>32.202438241899245</v>
      </c>
      <c r="I14" s="290">
        <v>23.930716495783528</v>
      </c>
      <c r="J14" s="290">
        <v>8.3759637743238358</v>
      </c>
      <c r="K14" s="290">
        <v>10.310093276418925</v>
      </c>
      <c r="L14" s="290">
        <v>4.5759796896114153</v>
      </c>
      <c r="M14" s="290">
        <v>0.45421618340937187</v>
      </c>
      <c r="N14" s="290">
        <v>7.6555769942894898</v>
      </c>
      <c r="O14" s="290">
        <v>14.046815459989119</v>
      </c>
      <c r="P14" s="290">
        <v>12.119691571746372</v>
      </c>
      <c r="Q14" s="290">
        <v>7.5276356421464072</v>
      </c>
      <c r="R14" s="290">
        <v>9.5107627705944537</v>
      </c>
      <c r="S14" s="290">
        <v>-6.1206076645798788</v>
      </c>
      <c r="T14" s="290">
        <v>3.6711957262784694</v>
      </c>
      <c r="U14" s="290">
        <v>9.0297753253017845</v>
      </c>
      <c r="V14" s="290">
        <v>0.23426321736383215</v>
      </c>
      <c r="W14" s="290">
        <v>8.3462347979546507</v>
      </c>
      <c r="X14" s="290">
        <v>0.33464704131027645</v>
      </c>
      <c r="Y14" s="290">
        <v>5.5324149543737349</v>
      </c>
      <c r="Z14" s="290">
        <v>13.742810592230526</v>
      </c>
      <c r="AA14" s="290">
        <v>6.8583459892309833</v>
      </c>
      <c r="AB14" s="290">
        <v>1.8895959171807846</v>
      </c>
      <c r="AC14" s="290">
        <v>10.026470961197063</v>
      </c>
      <c r="AD14" s="290">
        <v>12.777773775994589</v>
      </c>
      <c r="AE14" s="82" t="s">
        <v>44</v>
      </c>
      <c r="AF14" s="35" t="s">
        <v>29</v>
      </c>
      <c r="AG14" s="8"/>
    </row>
    <row r="15" spans="1:33" s="42" customFormat="1">
      <c r="A15" s="30" t="s">
        <v>12</v>
      </c>
      <c r="B15" s="170" t="s">
        <v>34</v>
      </c>
      <c r="C15" s="289">
        <v>20.946952031571684</v>
      </c>
      <c r="D15" s="289">
        <v>33.428165007112341</v>
      </c>
      <c r="E15" s="289">
        <v>11.300639658848624</v>
      </c>
      <c r="F15" s="289">
        <v>20.019157088122611</v>
      </c>
      <c r="G15" s="289">
        <v>20.031923383878691</v>
      </c>
      <c r="H15" s="289">
        <v>42.819148936170194</v>
      </c>
      <c r="I15" s="289">
        <v>14.292364990689023</v>
      </c>
      <c r="J15" s="289">
        <v>14.256619144602851</v>
      </c>
      <c r="K15" s="289">
        <v>14.224598930481292</v>
      </c>
      <c r="L15" s="289">
        <v>14.200998751560562</v>
      </c>
      <c r="M15" s="289">
        <v>15.004099480732449</v>
      </c>
      <c r="N15" s="289">
        <v>9.6958174904943064</v>
      </c>
      <c r="O15" s="289">
        <v>62.608318890814559</v>
      </c>
      <c r="P15" s="289">
        <v>12.953684943881697</v>
      </c>
      <c r="Q15" s="289">
        <v>8.4421628813317682</v>
      </c>
      <c r="R15" s="289">
        <v>2.952724988220524</v>
      </c>
      <c r="S15" s="289">
        <v>1.8001525553013096</v>
      </c>
      <c r="T15" s="289">
        <v>2.3527648733703046</v>
      </c>
      <c r="U15" s="289">
        <v>11.024890190336748</v>
      </c>
      <c r="V15" s="289">
        <v>43.122774627456153</v>
      </c>
      <c r="W15" s="289">
        <v>15.424306643324442</v>
      </c>
      <c r="X15" s="289">
        <v>-12.795446522924607</v>
      </c>
      <c r="Y15" s="289">
        <v>18.704917474082649</v>
      </c>
      <c r="Z15" s="289">
        <v>5.2175441660921535</v>
      </c>
      <c r="AA15" s="289">
        <v>-6.4137125295644211</v>
      </c>
      <c r="AB15" s="289">
        <v>15.318459283466652</v>
      </c>
      <c r="AC15" s="289">
        <v>8.2104032471684434</v>
      </c>
      <c r="AD15" s="289">
        <v>-25.536548599851542</v>
      </c>
      <c r="AE15" s="81" t="s">
        <v>45</v>
      </c>
      <c r="AF15" s="31" t="s">
        <v>12</v>
      </c>
      <c r="AG15" s="11"/>
    </row>
    <row r="16" spans="1:33" s="132" customFormat="1">
      <c r="A16" s="78">
        <v>2</v>
      </c>
      <c r="B16" s="226" t="s">
        <v>13</v>
      </c>
      <c r="C16" s="182">
        <v>21.980400607896897</v>
      </c>
      <c r="D16" s="182">
        <v>-9.2259505805713076</v>
      </c>
      <c r="E16" s="182">
        <v>24.642916757088472</v>
      </c>
      <c r="F16" s="182">
        <v>26.317212124671727</v>
      </c>
      <c r="G16" s="182">
        <v>51.591586305240497</v>
      </c>
      <c r="H16" s="182">
        <v>28.629516478446391</v>
      </c>
      <c r="I16" s="182">
        <v>6.2011984924683645</v>
      </c>
      <c r="J16" s="182">
        <v>11.030853346310707</v>
      </c>
      <c r="K16" s="182">
        <v>14.483177012661287</v>
      </c>
      <c r="L16" s="182">
        <v>9.2362860115245979</v>
      </c>
      <c r="M16" s="182">
        <v>8.6400376544808637</v>
      </c>
      <c r="N16" s="182">
        <v>6.3573006992779852</v>
      </c>
      <c r="O16" s="182">
        <v>6.4482633437016545</v>
      </c>
      <c r="P16" s="182">
        <v>3.5508386131102725</v>
      </c>
      <c r="Q16" s="182">
        <v>-6.1370952310853255</v>
      </c>
      <c r="R16" s="182">
        <v>9.4342075981429332</v>
      </c>
      <c r="S16" s="182">
        <v>-8.5831781417176245</v>
      </c>
      <c r="T16" s="182">
        <v>-0.84441115554906787</v>
      </c>
      <c r="U16" s="182">
        <v>-1.047123945447197</v>
      </c>
      <c r="V16" s="182">
        <v>1.273440419754877</v>
      </c>
      <c r="W16" s="182">
        <v>1.2165867595330155</v>
      </c>
      <c r="X16" s="182">
        <v>8.7180841363398827</v>
      </c>
      <c r="Y16" s="182">
        <v>3.8159187462174486</v>
      </c>
      <c r="Z16" s="182">
        <v>-2.144994224495278</v>
      </c>
      <c r="AA16" s="182">
        <v>-0.94388131441543521</v>
      </c>
      <c r="AB16" s="182">
        <v>21.728301461721571</v>
      </c>
      <c r="AC16" s="182">
        <v>8.7896428611816617</v>
      </c>
      <c r="AD16" s="182">
        <v>3.1454669155871642</v>
      </c>
      <c r="AE16" s="227" t="s">
        <v>14</v>
      </c>
      <c r="AF16" s="79">
        <v>2</v>
      </c>
      <c r="AG16" s="228"/>
    </row>
    <row r="17" spans="1:33" s="42" customFormat="1">
      <c r="A17" s="30">
        <v>3</v>
      </c>
      <c r="B17" s="169" t="s">
        <v>52</v>
      </c>
      <c r="C17" s="282">
        <v>25.96393106236674</v>
      </c>
      <c r="D17" s="282">
        <v>1.6549814752223426</v>
      </c>
      <c r="E17" s="282">
        <v>15.32347096028542</v>
      </c>
      <c r="F17" s="282">
        <v>8.7726225804515678</v>
      </c>
      <c r="G17" s="282">
        <v>17.617734624962452</v>
      </c>
      <c r="H17" s="282">
        <v>13.687749889490306</v>
      </c>
      <c r="I17" s="282">
        <v>9.9902847747241026</v>
      </c>
      <c r="J17" s="282">
        <v>11.307635084820092</v>
      </c>
      <c r="K17" s="282">
        <v>8.3634274958140224</v>
      </c>
      <c r="L17" s="282">
        <v>8.8963181268443918</v>
      </c>
      <c r="M17" s="282">
        <v>8.7951444792009994</v>
      </c>
      <c r="N17" s="282">
        <v>13.974375940330845</v>
      </c>
      <c r="O17" s="282">
        <v>11.884059693884794</v>
      </c>
      <c r="P17" s="282">
        <v>3.8651253489643267</v>
      </c>
      <c r="Q17" s="282">
        <v>0.3621115072999288</v>
      </c>
      <c r="R17" s="282">
        <v>6.361967890802859</v>
      </c>
      <c r="S17" s="282">
        <v>-1.1297035739967924</v>
      </c>
      <c r="T17" s="282">
        <v>1.2913512247704944</v>
      </c>
      <c r="U17" s="282">
        <v>4.0246879672574067</v>
      </c>
      <c r="V17" s="282">
        <v>1.5199249418436693</v>
      </c>
      <c r="W17" s="282">
        <v>3.0813434244358859</v>
      </c>
      <c r="X17" s="282">
        <v>4.1671214202064704</v>
      </c>
      <c r="Y17" s="282">
        <v>4.1340137908473622</v>
      </c>
      <c r="Z17" s="282">
        <v>3.6043249537822959</v>
      </c>
      <c r="AA17" s="282">
        <v>-2.7671557012905339</v>
      </c>
      <c r="AB17" s="282">
        <v>11.055225621578344</v>
      </c>
      <c r="AC17" s="282">
        <v>12.445773488732655</v>
      </c>
      <c r="AD17" s="282">
        <v>7.4121416668361491</v>
      </c>
      <c r="AE17" s="80" t="s">
        <v>54</v>
      </c>
      <c r="AF17" s="31">
        <v>3</v>
      </c>
      <c r="AG17" s="11"/>
    </row>
    <row r="18" spans="1:33" s="42" customFormat="1">
      <c r="A18" s="30">
        <v>4</v>
      </c>
      <c r="B18" s="169" t="s">
        <v>119</v>
      </c>
      <c r="C18" s="282">
        <v>72.357816125195967</v>
      </c>
      <c r="D18" s="282">
        <v>14.543256118289975</v>
      </c>
      <c r="E18" s="282">
        <v>16.952260293957295</v>
      </c>
      <c r="F18" s="282">
        <v>-20.754114230917253</v>
      </c>
      <c r="G18" s="282">
        <v>51.431491609326372</v>
      </c>
      <c r="H18" s="282">
        <v>15.328092604410486</v>
      </c>
      <c r="I18" s="282">
        <v>21.127325645964774</v>
      </c>
      <c r="J18" s="282">
        <v>5.5625103949411567</v>
      </c>
      <c r="K18" s="282">
        <v>-2.8217043395570585</v>
      </c>
      <c r="L18" s="282">
        <v>19.787868696616201</v>
      </c>
      <c r="M18" s="282">
        <v>4.1657931270652853</v>
      </c>
      <c r="N18" s="282">
        <v>23.893156065643126</v>
      </c>
      <c r="O18" s="282">
        <v>12.515021417416406</v>
      </c>
      <c r="P18" s="282">
        <v>-2.9526357871676936</v>
      </c>
      <c r="Q18" s="282">
        <v>-9.3715742073481181</v>
      </c>
      <c r="R18" s="282">
        <v>15.88256214946577</v>
      </c>
      <c r="S18" s="282">
        <v>-16.006235029257383</v>
      </c>
      <c r="T18" s="282">
        <v>-1.9358584135238743</v>
      </c>
      <c r="U18" s="282">
        <v>8.7411861962845876</v>
      </c>
      <c r="V18" s="282">
        <v>-6.4956161862524766</v>
      </c>
      <c r="W18" s="282">
        <v>0.21074066880133557</v>
      </c>
      <c r="X18" s="282">
        <v>-5.9346850360073944</v>
      </c>
      <c r="Y18" s="282">
        <v>-4.1968826942565727</v>
      </c>
      <c r="Z18" s="282">
        <v>3.4193926993514339</v>
      </c>
      <c r="AA18" s="282">
        <v>3.3793924916966489</v>
      </c>
      <c r="AB18" s="282">
        <v>4.0191193936363305</v>
      </c>
      <c r="AC18" s="282">
        <v>-10.941483665242998</v>
      </c>
      <c r="AD18" s="282">
        <v>-44.755434839040312</v>
      </c>
      <c r="AE18" s="80" t="s">
        <v>120</v>
      </c>
      <c r="AF18" s="31">
        <v>4</v>
      </c>
      <c r="AG18" s="11"/>
    </row>
    <row r="19" spans="1:33" s="42" customFormat="1">
      <c r="A19" s="30" t="s">
        <v>10</v>
      </c>
      <c r="B19" s="170" t="s">
        <v>57</v>
      </c>
      <c r="C19" s="289">
        <v>17.590246822520811</v>
      </c>
      <c r="D19" s="289">
        <v>-13.044072565320192</v>
      </c>
      <c r="E19" s="289">
        <v>30.621477438090636</v>
      </c>
      <c r="F19" s="289">
        <v>69.288666228235058</v>
      </c>
      <c r="G19" s="289">
        <v>34.946989821126124</v>
      </c>
      <c r="H19" s="289">
        <v>19.228062544231037</v>
      </c>
      <c r="I19" s="289">
        <v>6.3799127105797169</v>
      </c>
      <c r="J19" s="289">
        <v>10.494053356564478</v>
      </c>
      <c r="K19" s="289">
        <v>15.994345956721162</v>
      </c>
      <c r="L19" s="289">
        <v>12.918965296395271</v>
      </c>
      <c r="M19" s="289">
        <v>18.88616755890115</v>
      </c>
      <c r="N19" s="289">
        <v>23.965842125200766</v>
      </c>
      <c r="O19" s="289">
        <v>0.25522705271680479</v>
      </c>
      <c r="P19" s="289">
        <v>5.5957463081907122</v>
      </c>
      <c r="Q19" s="289">
        <v>20.124701112138908</v>
      </c>
      <c r="R19" s="289">
        <v>9.6517794011051308</v>
      </c>
      <c r="S19" s="289">
        <v>1.4092157137277184</v>
      </c>
      <c r="T19" s="289">
        <v>1.219543121335704</v>
      </c>
      <c r="U19" s="289">
        <v>0.83810692638192563</v>
      </c>
      <c r="V19" s="289">
        <v>-0.65013939111425145</v>
      </c>
      <c r="W19" s="289">
        <v>9.1013940630557215</v>
      </c>
      <c r="X19" s="289">
        <v>14.727708056991744</v>
      </c>
      <c r="Y19" s="289">
        <v>5.5587776925213319</v>
      </c>
      <c r="Z19" s="289">
        <v>2.4944786490171253</v>
      </c>
      <c r="AA19" s="289">
        <v>-29.523286650952699</v>
      </c>
      <c r="AB19" s="289">
        <v>55.691489882028549</v>
      </c>
      <c r="AC19" s="289">
        <v>37.595850631730826</v>
      </c>
      <c r="AD19" s="289">
        <v>14.592193638517074</v>
      </c>
      <c r="AE19" s="81" t="s">
        <v>55</v>
      </c>
      <c r="AF19" s="31" t="s">
        <v>10</v>
      </c>
      <c r="AG19" s="11"/>
    </row>
    <row r="20" spans="1:33">
      <c r="A20" s="34" t="s">
        <v>28</v>
      </c>
      <c r="B20" s="171" t="s">
        <v>36</v>
      </c>
      <c r="C20" s="290">
        <v>17.590246822520811</v>
      </c>
      <c r="D20" s="290">
        <v>-7.0120958321623732</v>
      </c>
      <c r="E20" s="290">
        <v>32.019506151975406</v>
      </c>
      <c r="F20" s="290">
        <v>21.715494334250863</v>
      </c>
      <c r="G20" s="290">
        <v>-3.2857638170492436</v>
      </c>
      <c r="H20" s="290">
        <v>19.131107147980913</v>
      </c>
      <c r="I20" s="290">
        <v>5.6544706821610333</v>
      </c>
      <c r="J20" s="290">
        <v>17.776144274817469</v>
      </c>
      <c r="K20" s="290">
        <v>13.314302647481327</v>
      </c>
      <c r="L20" s="290">
        <v>6.3869725441078913</v>
      </c>
      <c r="M20" s="290">
        <v>18.40431839298968</v>
      </c>
      <c r="N20" s="290">
        <v>25.28945941282123</v>
      </c>
      <c r="O20" s="290">
        <v>-53.61901115195613</v>
      </c>
      <c r="P20" s="290">
        <v>-15.666067576732502</v>
      </c>
      <c r="Q20" s="290">
        <v>102.80409339811362</v>
      </c>
      <c r="R20" s="290">
        <v>26.050539943610616</v>
      </c>
      <c r="S20" s="290">
        <v>25.172612015321675</v>
      </c>
      <c r="T20" s="290">
        <v>22.985198934421661</v>
      </c>
      <c r="U20" s="290">
        <v>-12.921900782880954</v>
      </c>
      <c r="V20" s="290">
        <v>-17.293976709240795</v>
      </c>
      <c r="W20" s="290">
        <v>-9.1901412134474469</v>
      </c>
      <c r="X20" s="290">
        <v>9.1776822213685705</v>
      </c>
      <c r="Y20" s="290">
        <v>17.535891556362458</v>
      </c>
      <c r="Z20" s="290">
        <v>-11.271967117356468</v>
      </c>
      <c r="AA20" s="290">
        <v>-11.950648292127752</v>
      </c>
      <c r="AB20" s="290">
        <v>57.677432467185611</v>
      </c>
      <c r="AC20" s="290">
        <v>48.591653677569468</v>
      </c>
      <c r="AD20" s="290">
        <v>-13.211137596195599</v>
      </c>
      <c r="AE20" s="82" t="s">
        <v>47</v>
      </c>
      <c r="AF20" s="35" t="s">
        <v>28</v>
      </c>
      <c r="AG20" s="8"/>
    </row>
    <row r="21" spans="1:33">
      <c r="A21" s="34" t="s">
        <v>29</v>
      </c>
      <c r="B21" s="171" t="s">
        <v>37</v>
      </c>
      <c r="C21" s="290">
        <v>17.590246822520811</v>
      </c>
      <c r="D21" s="290">
        <v>-24.42356523243042</v>
      </c>
      <c r="E21" s="290">
        <v>27.376442383267815</v>
      </c>
      <c r="F21" s="290">
        <v>183.73829774429112</v>
      </c>
      <c r="G21" s="290">
        <v>74.40323711765717</v>
      </c>
      <c r="H21" s="290">
        <v>19.28354913592878</v>
      </c>
      <c r="I21" s="290">
        <v>6.7945452689029793</v>
      </c>
      <c r="J21" s="290">
        <v>6.3763449107342183</v>
      </c>
      <c r="K21" s="290">
        <v>17.672197675118142</v>
      </c>
      <c r="L21" s="290">
        <v>16.856898315418363</v>
      </c>
      <c r="M21" s="290">
        <v>19.150632335576773</v>
      </c>
      <c r="N21" s="290">
        <v>23.243920007527663</v>
      </c>
      <c r="O21" s="290">
        <v>30.126799936562122</v>
      </c>
      <c r="P21" s="290">
        <v>9.7976927715722724</v>
      </c>
      <c r="Q21" s="290">
        <v>7.5743286198859607</v>
      </c>
      <c r="R21" s="290">
        <v>4.958910343614491</v>
      </c>
      <c r="S21" s="290">
        <v>-6.7577610514785533</v>
      </c>
      <c r="T21" s="290">
        <v>-8.8224793312722767</v>
      </c>
      <c r="U21" s="290">
        <v>9.4012495492517729</v>
      </c>
      <c r="V21" s="290">
        <v>7.5941764347016658</v>
      </c>
      <c r="W21" s="290">
        <v>16.066050391288385</v>
      </c>
      <c r="X21" s="290">
        <v>16.381086728840401</v>
      </c>
      <c r="Y21" s="290">
        <v>2.2114976998280724</v>
      </c>
      <c r="Z21" s="290">
        <v>6.9186279326488318</v>
      </c>
      <c r="AA21" s="290">
        <v>-34.209736674283278</v>
      </c>
      <c r="AB21" s="290">
        <v>54.982666157254101</v>
      </c>
      <c r="AC21" s="290">
        <v>33.602979942645788</v>
      </c>
      <c r="AD21" s="290">
        <v>25.82098913152042</v>
      </c>
      <c r="AE21" s="82" t="s">
        <v>48</v>
      </c>
      <c r="AF21" s="35" t="s">
        <v>29</v>
      </c>
      <c r="AG21" s="8"/>
    </row>
    <row r="22" spans="1:33" s="42" customFormat="1">
      <c r="A22" s="30" t="s">
        <v>11</v>
      </c>
      <c r="B22" s="170" t="s">
        <v>58</v>
      </c>
      <c r="C22" s="289">
        <v>48.245798366968074</v>
      </c>
      <c r="D22" s="289">
        <v>4.9092116574646099</v>
      </c>
      <c r="E22" s="289">
        <v>20.908915511492097</v>
      </c>
      <c r="F22" s="289">
        <v>7.4031027846522619</v>
      </c>
      <c r="G22" s="289">
        <v>43.306410366392527</v>
      </c>
      <c r="H22" s="289">
        <v>17.138226620065495</v>
      </c>
      <c r="I22" s="289">
        <v>14.160336197517324</v>
      </c>
      <c r="J22" s="289">
        <v>7.7334938978827665</v>
      </c>
      <c r="K22" s="289">
        <v>5.6738227405965773</v>
      </c>
      <c r="L22" s="289">
        <v>16.383640424281992</v>
      </c>
      <c r="M22" s="289">
        <v>11.244029716407383</v>
      </c>
      <c r="N22" s="289">
        <v>23.930507902003725</v>
      </c>
      <c r="O22" s="289">
        <v>6.2131748678808947</v>
      </c>
      <c r="P22" s="289">
        <v>1.1949673879444731</v>
      </c>
      <c r="Q22" s="289">
        <v>5.5621442632138809</v>
      </c>
      <c r="R22" s="289">
        <v>12.292784849855636</v>
      </c>
      <c r="S22" s="289">
        <v>-6.2085505686245739</v>
      </c>
      <c r="T22" s="289">
        <v>-1.6493557947981685E-2</v>
      </c>
      <c r="U22" s="289">
        <v>3.8744786037306085</v>
      </c>
      <c r="V22" s="289">
        <v>-3.0011995600686419</v>
      </c>
      <c r="W22" s="289">
        <v>5.6543797117085433</v>
      </c>
      <c r="X22" s="289">
        <v>7.1294017149270701</v>
      </c>
      <c r="Y22" s="289">
        <v>2.4087549645810782</v>
      </c>
      <c r="Z22" s="289">
        <v>2.7738622722768724</v>
      </c>
      <c r="AA22" s="289">
        <v>-19.522132154218809</v>
      </c>
      <c r="AB22" s="289">
        <v>35.515503634253974</v>
      </c>
      <c r="AC22" s="289">
        <v>23.048748161231188</v>
      </c>
      <c r="AD22" s="289">
        <v>1.718528675859929</v>
      </c>
      <c r="AE22" s="81" t="s">
        <v>56</v>
      </c>
      <c r="AF22" s="31" t="s">
        <v>11</v>
      </c>
      <c r="AG22" s="11"/>
    </row>
    <row r="23" spans="1:33">
      <c r="A23" s="34" t="s">
        <v>28</v>
      </c>
      <c r="B23" s="171" t="s">
        <v>39</v>
      </c>
      <c r="C23" s="290">
        <v>48.245798366968074</v>
      </c>
      <c r="D23" s="290">
        <v>5.7212939940431795</v>
      </c>
      <c r="E23" s="290">
        <v>19.535936652012296</v>
      </c>
      <c r="F23" s="290">
        <v>5.8624571744936986</v>
      </c>
      <c r="G23" s="290">
        <v>20.348829162661275</v>
      </c>
      <c r="H23" s="290">
        <v>23.002923626712544</v>
      </c>
      <c r="I23" s="290">
        <v>8.9353825445153774</v>
      </c>
      <c r="J23" s="290">
        <v>4.0157993497577706</v>
      </c>
      <c r="K23" s="290">
        <v>3.2840160815715791</v>
      </c>
      <c r="L23" s="290">
        <v>11.055909262602867</v>
      </c>
      <c r="M23" s="290">
        <v>13.668865542306023</v>
      </c>
      <c r="N23" s="290">
        <v>26.734084138566033</v>
      </c>
      <c r="O23" s="290">
        <v>2.2938714957105617</v>
      </c>
      <c r="P23" s="290">
        <v>-1.6655634352788553</v>
      </c>
      <c r="Q23" s="290">
        <v>9.3749752446767474</v>
      </c>
      <c r="R23" s="290">
        <v>14.420787594115538</v>
      </c>
      <c r="S23" s="290">
        <v>-4.1160372431166365</v>
      </c>
      <c r="T23" s="290">
        <v>-1.4357879520985506</v>
      </c>
      <c r="U23" s="290">
        <v>3.6260401983047643</v>
      </c>
      <c r="V23" s="290">
        <v>-2.6481276495674138</v>
      </c>
      <c r="W23" s="290">
        <v>6.1933666615648519</v>
      </c>
      <c r="X23" s="290">
        <v>6.5838620335840972</v>
      </c>
      <c r="Y23" s="290">
        <v>1.1491344145879339</v>
      </c>
      <c r="Z23" s="290">
        <v>1.4548637536918534</v>
      </c>
      <c r="AA23" s="290">
        <v>-6.1747964114819922</v>
      </c>
      <c r="AB23" s="290">
        <v>33.354556995094896</v>
      </c>
      <c r="AC23" s="290">
        <v>18.149655692157211</v>
      </c>
      <c r="AD23" s="290">
        <v>-6.0937373096208916</v>
      </c>
      <c r="AE23" s="82" t="s">
        <v>50</v>
      </c>
      <c r="AF23" s="35" t="s">
        <v>28</v>
      </c>
      <c r="AG23" s="8"/>
    </row>
    <row r="24" spans="1:33">
      <c r="A24" s="34" t="s">
        <v>29</v>
      </c>
      <c r="B24" s="171" t="s">
        <v>40</v>
      </c>
      <c r="C24" s="290">
        <v>48.245798366968103</v>
      </c>
      <c r="D24" s="290">
        <v>-0.33964042878329792</v>
      </c>
      <c r="E24" s="290">
        <v>30.322784297415467</v>
      </c>
      <c r="F24" s="290">
        <v>17.092241648719792</v>
      </c>
      <c r="G24" s="290">
        <v>173.84003824821042</v>
      </c>
      <c r="H24" s="290">
        <v>2.4831942636302244</v>
      </c>
      <c r="I24" s="290">
        <v>29.830965069525206</v>
      </c>
      <c r="J24" s="290">
        <v>17.089023233723651</v>
      </c>
      <c r="K24" s="290">
        <v>11.016273833220126</v>
      </c>
      <c r="L24" s="290">
        <v>27.464324185413361</v>
      </c>
      <c r="M24" s="290">
        <v>6.8500340652242215</v>
      </c>
      <c r="N24" s="290">
        <v>18.525995551118555</v>
      </c>
      <c r="O24" s="290">
        <v>14.29171419494277</v>
      </c>
      <c r="P24" s="290">
        <v>6.4721905900563286</v>
      </c>
      <c r="Q24" s="290">
        <v>-0.9343016878703736</v>
      </c>
      <c r="R24" s="290">
        <v>8.289696992291141</v>
      </c>
      <c r="S24" s="290">
        <v>-10.367742527972155</v>
      </c>
      <c r="T24" s="290">
        <v>3.001337055502276</v>
      </c>
      <c r="U24" s="290">
        <v>4.3799743409159504</v>
      </c>
      <c r="V24" s="290">
        <v>-3.7144033614455481</v>
      </c>
      <c r="W24" s="290">
        <v>4.5535713633943118</v>
      </c>
      <c r="X24" s="290">
        <v>8.2610678699723223</v>
      </c>
      <c r="Y24" s="290">
        <v>4.9812282019171334</v>
      </c>
      <c r="Z24" s="290">
        <v>5.3692721731288202</v>
      </c>
      <c r="AA24" s="290">
        <v>-44.810169603722414</v>
      </c>
      <c r="AB24" s="290">
        <v>42.475756853978652</v>
      </c>
      <c r="AC24" s="290">
        <v>37.818170776212469</v>
      </c>
      <c r="AD24" s="290">
        <v>21.909205995161656</v>
      </c>
      <c r="AE24" s="82" t="s">
        <v>51</v>
      </c>
      <c r="AF24" s="35" t="s">
        <v>29</v>
      </c>
      <c r="AG24" s="8"/>
    </row>
    <row r="25" spans="1:33" s="42" customFormat="1" ht="13.5" thickBot="1">
      <c r="A25" s="36">
        <v>5</v>
      </c>
      <c r="B25" s="172" t="s">
        <v>109</v>
      </c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283"/>
      <c r="AA25" s="283"/>
      <c r="AB25" s="283"/>
      <c r="AC25" s="283"/>
      <c r="AD25" s="283"/>
      <c r="AE25" s="83" t="s">
        <v>25</v>
      </c>
      <c r="AF25" s="23">
        <v>5</v>
      </c>
      <c r="AG25" s="11"/>
    </row>
    <row r="26" spans="1:33" s="42" customFormat="1">
      <c r="A26" s="225"/>
      <c r="B26" s="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6"/>
      <c r="AF26" s="225"/>
      <c r="AG26" s="11"/>
    </row>
    <row r="27" spans="1:33" s="42" customFormat="1">
      <c r="A27" s="225"/>
      <c r="B27" s="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6"/>
      <c r="AF27" s="225"/>
      <c r="AG27" s="11"/>
    </row>
    <row r="30" spans="1:33">
      <c r="B30" s="42" t="s">
        <v>205</v>
      </c>
    </row>
  </sheetData>
  <mergeCells count="5">
    <mergeCell ref="AF7:AF8"/>
    <mergeCell ref="A7:A8"/>
    <mergeCell ref="B7:B8"/>
    <mergeCell ref="AE7:AE8"/>
    <mergeCell ref="D7:T7"/>
  </mergeCells>
  <phoneticPr fontId="5" type="noConversion"/>
  <pageMargins left="0.75" right="0.17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29"/>
  <sheetViews>
    <sheetView workbookViewId="0">
      <pane xSplit="2" ySplit="6" topLeftCell="P7" activePane="bottomRight" state="frozen"/>
      <selection activeCell="R39" sqref="R39"/>
      <selection pane="topRight" activeCell="R39" sqref="R39"/>
      <selection pane="bottomLeft" activeCell="R39" sqref="R39"/>
      <selection pane="bottomRight" activeCell="R39" sqref="R39"/>
    </sheetView>
  </sheetViews>
  <sheetFormatPr defaultRowHeight="12.75"/>
  <cols>
    <col min="1" max="1" width="6.42578125" customWidth="1"/>
    <col min="2" max="2" width="45.85546875" customWidth="1"/>
    <col min="3" max="3" width="13.28515625" customWidth="1"/>
    <col min="4" max="4" width="13.7109375" customWidth="1"/>
    <col min="5" max="15" width="12.42578125" customWidth="1"/>
    <col min="20" max="31" width="10.140625" customWidth="1"/>
    <col min="32" max="32" width="43.42578125" customWidth="1"/>
    <col min="33" max="33" width="6.42578125" customWidth="1"/>
  </cols>
  <sheetData>
    <row r="1" spans="1:34">
      <c r="A1" s="1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>
      <c r="A2" s="7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>
      <c r="A3" s="1" t="s">
        <v>216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ht="13.5" thickBot="1">
      <c r="A4" s="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40" t="s">
        <v>27</v>
      </c>
      <c r="AG4" s="8"/>
      <c r="AH4" s="8"/>
    </row>
    <row r="5" spans="1:34">
      <c r="A5" s="314" t="s">
        <v>2</v>
      </c>
      <c r="B5" s="316" t="s">
        <v>3</v>
      </c>
      <c r="C5" s="211"/>
      <c r="D5" s="316" t="s">
        <v>4</v>
      </c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316" t="s">
        <v>5</v>
      </c>
      <c r="AG5" s="312" t="s">
        <v>18</v>
      </c>
      <c r="AH5" s="11"/>
    </row>
    <row r="6" spans="1:34">
      <c r="A6" s="315"/>
      <c r="B6" s="317"/>
      <c r="C6" s="212">
        <v>1995</v>
      </c>
      <c r="D6" s="212">
        <v>1996</v>
      </c>
      <c r="E6" s="212">
        <v>1997</v>
      </c>
      <c r="F6" s="212">
        <v>1998</v>
      </c>
      <c r="G6" s="212">
        <v>1999</v>
      </c>
      <c r="H6" s="212">
        <v>2000</v>
      </c>
      <c r="I6" s="212">
        <v>2001</v>
      </c>
      <c r="J6" s="212">
        <v>2002</v>
      </c>
      <c r="K6" s="212">
        <v>2003</v>
      </c>
      <c r="L6" s="212">
        <v>2004</v>
      </c>
      <c r="M6" s="212">
        <v>2005</v>
      </c>
      <c r="N6" s="212">
        <v>2006</v>
      </c>
      <c r="O6" s="212">
        <v>2007</v>
      </c>
      <c r="P6" s="14">
        <v>2008</v>
      </c>
      <c r="Q6" s="14">
        <v>2009</v>
      </c>
      <c r="R6" s="14">
        <v>2010</v>
      </c>
      <c r="S6" s="14">
        <v>2011</v>
      </c>
      <c r="T6" s="14">
        <v>2012</v>
      </c>
      <c r="U6" s="212">
        <v>2013</v>
      </c>
      <c r="V6" s="212">
        <v>2014</v>
      </c>
      <c r="W6" s="212">
        <v>2015</v>
      </c>
      <c r="X6" s="212">
        <v>2016</v>
      </c>
      <c r="Y6" s="212">
        <v>2017</v>
      </c>
      <c r="Z6" s="212">
        <v>2018</v>
      </c>
      <c r="AA6" s="212">
        <v>2019</v>
      </c>
      <c r="AB6" s="212">
        <v>2020</v>
      </c>
      <c r="AC6" s="212">
        <v>2021</v>
      </c>
      <c r="AD6" s="212">
        <v>2022</v>
      </c>
      <c r="AE6" s="212" t="s">
        <v>203</v>
      </c>
      <c r="AF6" s="317"/>
      <c r="AG6" s="313"/>
      <c r="AH6" s="11"/>
    </row>
    <row r="7" spans="1:34">
      <c r="A7" s="26"/>
      <c r="B7" s="3" t="s">
        <v>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3" t="s">
        <v>7</v>
      </c>
      <c r="AG7" s="29"/>
      <c r="AH7" s="8"/>
    </row>
    <row r="8" spans="1:34">
      <c r="A8" s="30">
        <v>1</v>
      </c>
      <c r="B8" s="6" t="s">
        <v>53</v>
      </c>
      <c r="C8" s="229">
        <v>99.172272527680661</v>
      </c>
      <c r="D8" s="229">
        <v>100.27397669588878</v>
      </c>
      <c r="E8" s="229">
        <v>104.88889881025773</v>
      </c>
      <c r="F8" s="229">
        <v>101.88644643889246</v>
      </c>
      <c r="G8" s="229">
        <v>92.677040548440758</v>
      </c>
      <c r="H8" s="229">
        <v>88.508180041915921</v>
      </c>
      <c r="I8" s="229">
        <v>84.792267704072103</v>
      </c>
      <c r="J8" s="229">
        <v>87.073757343376499</v>
      </c>
      <c r="K8" s="229">
        <v>87.773325897668329</v>
      </c>
      <c r="L8" s="229">
        <v>85.602486626770215</v>
      </c>
      <c r="M8" s="229">
        <v>85.846339729877073</v>
      </c>
      <c r="N8" s="229">
        <v>85.845768615775683</v>
      </c>
      <c r="O8" s="229">
        <v>89.981385202422217</v>
      </c>
      <c r="P8" s="229">
        <v>92.77755267640002</v>
      </c>
      <c r="Q8" s="229">
        <v>91.591649842629238</v>
      </c>
      <c r="R8" s="229">
        <v>87.820050994092412</v>
      </c>
      <c r="S8" s="229">
        <v>88.752441770204555</v>
      </c>
      <c r="T8" s="229">
        <v>89.03178856179332</v>
      </c>
      <c r="U8" s="229">
        <v>88.955176657191089</v>
      </c>
      <c r="V8" s="229">
        <v>90.579733061346715</v>
      </c>
      <c r="W8" s="229">
        <v>89.327337893014203</v>
      </c>
      <c r="X8" s="229">
        <v>89.860565634379867</v>
      </c>
      <c r="Y8" s="229">
        <v>87.126197011727157</v>
      </c>
      <c r="Z8" s="229">
        <v>86.340752776979485</v>
      </c>
      <c r="AA8" s="229">
        <v>88.222353961859412</v>
      </c>
      <c r="AB8" s="229">
        <v>88.220830186290527</v>
      </c>
      <c r="AC8" s="229">
        <v>84.52984268049731</v>
      </c>
      <c r="AD8" s="229">
        <v>83.39833635806734</v>
      </c>
      <c r="AE8" s="84">
        <v>82.252803719750958</v>
      </c>
      <c r="AF8" s="6" t="s">
        <v>59</v>
      </c>
      <c r="AG8" s="31">
        <v>1</v>
      </c>
      <c r="AH8" s="8"/>
    </row>
    <row r="9" spans="1:34">
      <c r="A9" s="32" t="s">
        <v>10</v>
      </c>
      <c r="B9" s="22" t="s">
        <v>30</v>
      </c>
      <c r="C9" s="229">
        <v>88.988967749706745</v>
      </c>
      <c r="D9" s="229">
        <v>90.511944976272304</v>
      </c>
      <c r="E9" s="229">
        <v>94.114411215142709</v>
      </c>
      <c r="F9" s="229">
        <v>90.769722280651521</v>
      </c>
      <c r="G9" s="229">
        <v>81.3136413547046</v>
      </c>
      <c r="H9" s="229">
        <v>78.548805721953727</v>
      </c>
      <c r="I9" s="229">
        <v>73.910333574807979</v>
      </c>
      <c r="J9" s="229">
        <v>75.534800027371091</v>
      </c>
      <c r="K9" s="229">
        <v>76.409804925618559</v>
      </c>
      <c r="L9" s="229">
        <v>74.084462642475415</v>
      </c>
      <c r="M9" s="229">
        <v>74.416083770859231</v>
      </c>
      <c r="N9" s="229">
        <v>74.924289937544046</v>
      </c>
      <c r="O9" s="229">
        <v>79.2364618278271</v>
      </c>
      <c r="P9" s="229">
        <v>81.544933160789583</v>
      </c>
      <c r="Q9" s="229">
        <v>79.509973230724924</v>
      </c>
      <c r="R9" s="229">
        <v>75.558360503257703</v>
      </c>
      <c r="S9" s="229">
        <v>76.313995671875333</v>
      </c>
      <c r="T9" s="229">
        <v>76.720182595909876</v>
      </c>
      <c r="U9" s="229">
        <v>76.617200854595069</v>
      </c>
      <c r="V9" s="229">
        <v>77.694614074446037</v>
      </c>
      <c r="W9" s="229">
        <v>76.779603766989908</v>
      </c>
      <c r="X9" s="229">
        <v>76.805173559614119</v>
      </c>
      <c r="Y9" s="229">
        <v>74.494054109161624</v>
      </c>
      <c r="Z9" s="229">
        <v>73.592553402470713</v>
      </c>
      <c r="AA9" s="229">
        <v>74.646523183271682</v>
      </c>
      <c r="AB9" s="229">
        <v>73.682876164915214</v>
      </c>
      <c r="AC9" s="229">
        <v>70.803943711859404</v>
      </c>
      <c r="AD9" s="229">
        <v>70.520277017674516</v>
      </c>
      <c r="AE9" s="84">
        <v>69.641049222276493</v>
      </c>
      <c r="AF9" s="22" t="s">
        <v>41</v>
      </c>
      <c r="AG9" s="33" t="s">
        <v>10</v>
      </c>
      <c r="AH9" s="8"/>
    </row>
    <row r="10" spans="1:34">
      <c r="A10" s="32" t="s">
        <v>11</v>
      </c>
      <c r="B10" s="22" t="s">
        <v>31</v>
      </c>
      <c r="C10" s="230">
        <v>10.014535847792061</v>
      </c>
      <c r="D10" s="230">
        <v>9.5994025813628863</v>
      </c>
      <c r="E10" s="230">
        <v>10.556514608848278</v>
      </c>
      <c r="F10" s="230">
        <v>10.909046024757121</v>
      </c>
      <c r="G10" s="230">
        <v>11.147365191619178</v>
      </c>
      <c r="H10" s="230">
        <v>9.7315582981712847</v>
      </c>
      <c r="I10" s="230">
        <v>10.593907498261897</v>
      </c>
      <c r="J10" s="230">
        <v>11.236148492539014</v>
      </c>
      <c r="K10" s="230">
        <v>11.050514246580649</v>
      </c>
      <c r="L10" s="230">
        <v>11.188577434560251</v>
      </c>
      <c r="M10" s="230">
        <v>11.08329382681606</v>
      </c>
      <c r="N10" s="230">
        <v>10.554951869604642</v>
      </c>
      <c r="O10" s="230">
        <v>10.385887093162316</v>
      </c>
      <c r="P10" s="230">
        <v>10.704976660112434</v>
      </c>
      <c r="Q10" s="230">
        <v>11.515844829275769</v>
      </c>
      <c r="R10" s="230">
        <v>11.689426677317062</v>
      </c>
      <c r="S10" s="230">
        <v>11.873032614457035</v>
      </c>
      <c r="T10" s="230">
        <v>11.742912997316264</v>
      </c>
      <c r="U10" s="230">
        <v>11.767683977872915</v>
      </c>
      <c r="V10" s="230">
        <v>12.274638469358425</v>
      </c>
      <c r="W10" s="230">
        <v>11.699581723386826</v>
      </c>
      <c r="X10" s="230">
        <v>12.105032325761918</v>
      </c>
      <c r="Y10" s="230">
        <v>11.851016744016892</v>
      </c>
      <c r="Z10" s="230">
        <v>11.866613347871692</v>
      </c>
      <c r="AA10" s="230">
        <v>12.675996687948498</v>
      </c>
      <c r="AB10" s="230">
        <v>13.667328450912091</v>
      </c>
      <c r="AC10" s="230">
        <v>12.835226109200883</v>
      </c>
      <c r="AD10" s="230">
        <v>12.041167538940647</v>
      </c>
      <c r="AE10" s="84">
        <v>12.046469273893575</v>
      </c>
      <c r="AF10" s="22" t="s">
        <v>42</v>
      </c>
      <c r="AG10" s="33" t="s">
        <v>11</v>
      </c>
      <c r="AH10" s="8"/>
    </row>
    <row r="11" spans="1:34">
      <c r="A11" s="34" t="s">
        <v>28</v>
      </c>
      <c r="B11" s="21" t="s">
        <v>32</v>
      </c>
      <c r="C11" s="229">
        <v>3.4116565826176011</v>
      </c>
      <c r="D11" s="229">
        <v>3.6251511488025621</v>
      </c>
      <c r="E11" s="229">
        <v>3.9215657990867707</v>
      </c>
      <c r="F11" s="229">
        <v>4.2909475790685025</v>
      </c>
      <c r="G11" s="229">
        <v>5.0031002554420434</v>
      </c>
      <c r="H11" s="229">
        <v>4.881965973747433</v>
      </c>
      <c r="I11" s="229">
        <v>4.918374713759138</v>
      </c>
      <c r="J11" s="229">
        <v>4.7661488146631275</v>
      </c>
      <c r="K11" s="229">
        <v>4.7068380652397401</v>
      </c>
      <c r="L11" s="229">
        <v>4.7405346522843388</v>
      </c>
      <c r="M11" s="229">
        <v>4.8647734102608657</v>
      </c>
      <c r="N11" s="229">
        <v>4.8168853363049315</v>
      </c>
      <c r="O11" s="229">
        <v>4.869628266786787</v>
      </c>
      <c r="P11" s="229">
        <v>5.019239711713821</v>
      </c>
      <c r="Q11" s="229">
        <v>5.4636133535625548</v>
      </c>
      <c r="R11" s="229">
        <v>5.6200177108371703</v>
      </c>
      <c r="S11" s="229">
        <v>5.494287681855508</v>
      </c>
      <c r="T11" s="229">
        <v>5.8263597872627999</v>
      </c>
      <c r="U11" s="229">
        <v>5.7580698004862452</v>
      </c>
      <c r="V11" s="229">
        <v>5.9571272994672197</v>
      </c>
      <c r="W11" s="229">
        <v>5.5526900191943716</v>
      </c>
      <c r="X11" s="229">
        <v>5.6397685493933949</v>
      </c>
      <c r="Y11" s="229">
        <v>5.7369361300483508</v>
      </c>
      <c r="Z11" s="229">
        <v>5.7319343522910886</v>
      </c>
      <c r="AA11" s="229">
        <v>5.9069831611320343</v>
      </c>
      <c r="AB11" s="229">
        <v>6.1892402007558935</v>
      </c>
      <c r="AC11" s="229">
        <v>6.075822256272291</v>
      </c>
      <c r="AD11" s="229">
        <v>5.5833219351311119</v>
      </c>
      <c r="AE11" s="84">
        <v>5.4400469531943507</v>
      </c>
      <c r="AF11" s="21" t="s">
        <v>43</v>
      </c>
      <c r="AG11" s="35" t="s">
        <v>28</v>
      </c>
      <c r="AH11" s="8"/>
    </row>
    <row r="12" spans="1:34">
      <c r="A12" s="34" t="s">
        <v>29</v>
      </c>
      <c r="B12" s="21" t="s">
        <v>33</v>
      </c>
      <c r="C12" s="229">
        <v>6.602879265174459</v>
      </c>
      <c r="D12" s="229">
        <v>5.9742514325603233</v>
      </c>
      <c r="E12" s="229">
        <v>6.6349488097615081</v>
      </c>
      <c r="F12" s="229">
        <v>6.6180984456886183</v>
      </c>
      <c r="G12" s="229">
        <v>6.1442649361771347</v>
      </c>
      <c r="H12" s="229">
        <v>4.8495923244238526</v>
      </c>
      <c r="I12" s="229">
        <v>5.6755327845027583</v>
      </c>
      <c r="J12" s="229">
        <v>6.4699996778758875</v>
      </c>
      <c r="K12" s="229">
        <v>6.3436761813409097</v>
      </c>
      <c r="L12" s="229">
        <v>6.4480427822759134</v>
      </c>
      <c r="M12" s="229">
        <v>6.2185204165551973</v>
      </c>
      <c r="N12" s="229">
        <v>5.7380665332997109</v>
      </c>
      <c r="O12" s="229">
        <v>5.5162588263755277</v>
      </c>
      <c r="P12" s="229">
        <v>5.6857369483986115</v>
      </c>
      <c r="Q12" s="229">
        <v>6.0522314757132145</v>
      </c>
      <c r="R12" s="229">
        <v>6.0694089664798927</v>
      </c>
      <c r="S12" s="229">
        <v>6.3787449326015278</v>
      </c>
      <c r="T12" s="229">
        <v>5.9165532100534639</v>
      </c>
      <c r="U12" s="229">
        <v>6.0096141773866716</v>
      </c>
      <c r="V12" s="229">
        <v>6.3175111698912056</v>
      </c>
      <c r="W12" s="229">
        <v>6.1468917041924538</v>
      </c>
      <c r="X12" s="229">
        <v>6.4652637763685226</v>
      </c>
      <c r="Y12" s="229">
        <v>6.1140806139685431</v>
      </c>
      <c r="Z12" s="229">
        <v>6.134678995580602</v>
      </c>
      <c r="AA12" s="229">
        <v>6.7690135268164653</v>
      </c>
      <c r="AB12" s="229">
        <v>7.4780882501561976</v>
      </c>
      <c r="AC12" s="229">
        <v>6.7594038529285934</v>
      </c>
      <c r="AD12" s="229">
        <v>6.4578456038095338</v>
      </c>
      <c r="AE12" s="84">
        <v>6.6064223206992239</v>
      </c>
      <c r="AF12" s="21" t="s">
        <v>44</v>
      </c>
      <c r="AG12" s="35" t="s">
        <v>29</v>
      </c>
      <c r="AH12" s="8"/>
    </row>
    <row r="13" spans="1:34">
      <c r="A13" s="32" t="s">
        <v>12</v>
      </c>
      <c r="B13" s="22" t="s">
        <v>34</v>
      </c>
      <c r="C13" s="230">
        <v>0.16876893018184844</v>
      </c>
      <c r="D13" s="230">
        <v>0.16262913825357161</v>
      </c>
      <c r="E13" s="230">
        <v>0.2179729862667481</v>
      </c>
      <c r="F13" s="230">
        <v>0.20767813348381187</v>
      </c>
      <c r="G13" s="230">
        <v>0.21603400211697832</v>
      </c>
      <c r="H13" s="230">
        <v>0.22781602179089885</v>
      </c>
      <c r="I13" s="230">
        <v>0.28802663100222342</v>
      </c>
      <c r="J13" s="230">
        <v>0.30280882346641408</v>
      </c>
      <c r="K13" s="230">
        <v>0.31300672546912534</v>
      </c>
      <c r="L13" s="230">
        <v>0.32944654973455179</v>
      </c>
      <c r="M13" s="230">
        <v>0.34696213220177663</v>
      </c>
      <c r="N13" s="230">
        <v>0.36652680862699444</v>
      </c>
      <c r="O13" s="230">
        <v>0.35903628143280136</v>
      </c>
      <c r="P13" s="230">
        <v>0.52764285549800649</v>
      </c>
      <c r="Q13" s="230">
        <v>0.5658317826285213</v>
      </c>
      <c r="R13" s="230">
        <v>0.5722638135176501</v>
      </c>
      <c r="S13" s="230">
        <v>0.56541348387215951</v>
      </c>
      <c r="T13" s="230">
        <v>0.56869296856718632</v>
      </c>
      <c r="U13" s="230">
        <v>0.57029182472311035</v>
      </c>
      <c r="V13" s="230">
        <v>0.61048051754225474</v>
      </c>
      <c r="W13" s="230">
        <v>0.8481524026374877</v>
      </c>
      <c r="X13" s="230">
        <v>0.95035974900385156</v>
      </c>
      <c r="Y13" s="230">
        <v>0.78112615854863621</v>
      </c>
      <c r="Z13" s="230">
        <v>0.88158602663707397</v>
      </c>
      <c r="AA13" s="230">
        <v>0.89983409063923092</v>
      </c>
      <c r="AB13" s="230">
        <v>0.87062557046323674</v>
      </c>
      <c r="AC13" s="230">
        <v>0.89067285943702901</v>
      </c>
      <c r="AD13" s="230">
        <v>0.83689180145217379</v>
      </c>
      <c r="AE13" s="84">
        <v>0.56528522358088185</v>
      </c>
      <c r="AF13" s="22" t="s">
        <v>45</v>
      </c>
      <c r="AG13" s="33" t="s">
        <v>12</v>
      </c>
      <c r="AH13" s="8"/>
    </row>
    <row r="14" spans="1:34">
      <c r="A14" s="30">
        <v>2</v>
      </c>
      <c r="B14" s="6" t="s">
        <v>13</v>
      </c>
      <c r="C14" s="193">
        <v>23.48886714551983</v>
      </c>
      <c r="D14" s="193">
        <v>22.827747594498309</v>
      </c>
      <c r="E14" s="193">
        <v>20.815247141099963</v>
      </c>
      <c r="F14" s="193">
        <v>22.209542498214866</v>
      </c>
      <c r="G14" s="193">
        <v>24.315483599463832</v>
      </c>
      <c r="H14" s="193">
        <v>32.383470993325027</v>
      </c>
      <c r="I14" s="193">
        <v>36.874485847151902</v>
      </c>
      <c r="J14" s="193">
        <v>36.022516848125655</v>
      </c>
      <c r="K14" s="193">
        <v>36.18441078174677</v>
      </c>
      <c r="L14" s="193">
        <v>38.171113638576372</v>
      </c>
      <c r="M14" s="193">
        <v>38.452888522617471</v>
      </c>
      <c r="N14" s="193">
        <v>38.373306464881871</v>
      </c>
      <c r="O14" s="193">
        <v>36.445092053178321</v>
      </c>
      <c r="P14" s="193">
        <v>35.061992849375578</v>
      </c>
      <c r="Q14" s="193">
        <v>34.469667137072122</v>
      </c>
      <c r="R14" s="193">
        <v>30.174623180901762</v>
      </c>
      <c r="S14" s="193">
        <v>31.690346180980349</v>
      </c>
      <c r="T14" s="193">
        <v>28.623080414916963</v>
      </c>
      <c r="U14" s="193">
        <v>27.806944954505592</v>
      </c>
      <c r="V14" s="193">
        <v>26.529924199202693</v>
      </c>
      <c r="W14" s="193">
        <v>26.081040526264328</v>
      </c>
      <c r="X14" s="193">
        <v>25.626746030255358</v>
      </c>
      <c r="Y14" s="193">
        <v>26.259668567965466</v>
      </c>
      <c r="Z14" s="193">
        <v>25.91958225677654</v>
      </c>
      <c r="AA14" s="193">
        <v>24.604844715032574</v>
      </c>
      <c r="AB14" s="193">
        <v>25.197571830209231</v>
      </c>
      <c r="AC14" s="193">
        <v>27.210606571237449</v>
      </c>
      <c r="AD14" s="193">
        <v>25.704422633440117</v>
      </c>
      <c r="AE14" s="84">
        <v>24.049893489954531</v>
      </c>
      <c r="AF14" s="6" t="s">
        <v>14</v>
      </c>
      <c r="AG14" s="31">
        <v>2</v>
      </c>
      <c r="AH14" s="8"/>
    </row>
    <row r="15" spans="1:34">
      <c r="A15" s="30">
        <v>3</v>
      </c>
      <c r="B15" s="6" t="s">
        <v>52</v>
      </c>
      <c r="C15" s="230">
        <v>122.66113967320049</v>
      </c>
      <c r="D15" s="230">
        <v>123.10172429038708</v>
      </c>
      <c r="E15" s="230">
        <v>125.7041459513577</v>
      </c>
      <c r="F15" s="230">
        <v>124.09598893710732</v>
      </c>
      <c r="G15" s="230">
        <v>116.99252414790458</v>
      </c>
      <c r="H15" s="230">
        <v>120.89165103524095</v>
      </c>
      <c r="I15" s="230">
        <v>121.66675355122401</v>
      </c>
      <c r="J15" s="230">
        <v>123.09627419150215</v>
      </c>
      <c r="K15" s="230">
        <v>123.95773667941509</v>
      </c>
      <c r="L15" s="230">
        <v>123.77360026534659</v>
      </c>
      <c r="M15" s="230">
        <v>124.29922825249456</v>
      </c>
      <c r="N15" s="230">
        <v>124.21907508065755</v>
      </c>
      <c r="O15" s="230">
        <v>126.42647725560055</v>
      </c>
      <c r="P15" s="230">
        <v>127.83954552577561</v>
      </c>
      <c r="Q15" s="230">
        <v>126.06131697970136</v>
      </c>
      <c r="R15" s="230">
        <v>117.99467417499416</v>
      </c>
      <c r="S15" s="230">
        <v>120.44278795118488</v>
      </c>
      <c r="T15" s="230">
        <v>117.65486897671029</v>
      </c>
      <c r="U15" s="230">
        <v>116.7621216116967</v>
      </c>
      <c r="V15" s="230">
        <v>117.1096572605494</v>
      </c>
      <c r="W15" s="230">
        <v>115.40837841927853</v>
      </c>
      <c r="X15" s="230">
        <v>115.48731166463524</v>
      </c>
      <c r="Y15" s="230">
        <v>113.38586557969263</v>
      </c>
      <c r="Z15" s="230">
        <v>112.26033497863013</v>
      </c>
      <c r="AA15" s="230">
        <v>112.82719803863105</v>
      </c>
      <c r="AB15" s="230">
        <v>113.41840864682848</v>
      </c>
      <c r="AC15" s="230">
        <v>111.74047605557011</v>
      </c>
      <c r="AD15" s="230">
        <v>109.10275886954663</v>
      </c>
      <c r="AE15" s="84">
        <v>106.30269294421169</v>
      </c>
      <c r="AF15" s="6" t="s">
        <v>54</v>
      </c>
      <c r="AG15" s="31">
        <v>3</v>
      </c>
      <c r="AH15" s="8"/>
    </row>
    <row r="16" spans="1:34">
      <c r="A16" s="30">
        <v>4</v>
      </c>
      <c r="B16" s="6" t="s">
        <v>121</v>
      </c>
      <c r="C16" s="230">
        <v>-15.599396508580607</v>
      </c>
      <c r="D16" s="230">
        <v>-21.421491947909647</v>
      </c>
      <c r="E16" s="230">
        <v>-24.647679586717295</v>
      </c>
      <c r="F16" s="230">
        <v>-24.67601904586046</v>
      </c>
      <c r="G16" s="230">
        <v>-16.948551518813527</v>
      </c>
      <c r="H16" s="230">
        <v>-22.548319260705732</v>
      </c>
      <c r="I16" s="230">
        <v>-23.020313022531067</v>
      </c>
      <c r="J16" s="230">
        <v>-25.649093169488403</v>
      </c>
      <c r="K16" s="230">
        <v>-24.495454335415975</v>
      </c>
      <c r="L16" s="230">
        <v>-21.934433867060029</v>
      </c>
      <c r="M16" s="230">
        <v>-24.230728971579609</v>
      </c>
      <c r="N16" s="230">
        <v>-23.184725087414886</v>
      </c>
      <c r="O16" s="230">
        <v>-25.650261070262331</v>
      </c>
      <c r="P16" s="230">
        <v>-26.083223440942565</v>
      </c>
      <c r="Q16" s="230">
        <v>-24.032108641065502</v>
      </c>
      <c r="R16" s="230">
        <v>-20.312673630540861</v>
      </c>
      <c r="S16" s="230">
        <v>-22.590050923540989</v>
      </c>
      <c r="T16" s="230">
        <v>-18.746816445428038</v>
      </c>
      <c r="U16" s="230">
        <v>-18.011814544305533</v>
      </c>
      <c r="V16" s="230">
        <v>-18.884515338019586</v>
      </c>
      <c r="W16" s="230">
        <v>-17.140802735884076</v>
      </c>
      <c r="X16" s="230">
        <v>-16.674863674072586</v>
      </c>
      <c r="Y16" s="230">
        <v>-14.783790208428297</v>
      </c>
      <c r="Z16" s="230">
        <v>-13.466050453625749</v>
      </c>
      <c r="AA16" s="230">
        <v>-13.509889731112631</v>
      </c>
      <c r="AB16" s="230">
        <v>-14.43918020022234</v>
      </c>
      <c r="AC16" s="230">
        <v>-13.324277782800264</v>
      </c>
      <c r="AD16" s="230">
        <v>-10.303889987682149</v>
      </c>
      <c r="AE16" s="84">
        <v>-5.1635207974472932</v>
      </c>
      <c r="AF16" s="6" t="s">
        <v>122</v>
      </c>
      <c r="AG16" s="31">
        <v>4</v>
      </c>
      <c r="AH16" s="8"/>
    </row>
    <row r="17" spans="1:34">
      <c r="A17" s="32" t="s">
        <v>10</v>
      </c>
      <c r="B17" s="22" t="s">
        <v>57</v>
      </c>
      <c r="C17" s="230">
        <v>12.269651227353751</v>
      </c>
      <c r="D17" s="230">
        <v>11.495145026527211</v>
      </c>
      <c r="E17" s="230">
        <v>10.040849239770527</v>
      </c>
      <c r="F17" s="230">
        <v>11.227303828105768</v>
      </c>
      <c r="G17" s="230">
        <v>16.473433450885331</v>
      </c>
      <c r="H17" s="230">
        <v>19.530470893761613</v>
      </c>
      <c r="I17" s="230">
        <v>20.613566626185996</v>
      </c>
      <c r="J17" s="230">
        <v>20.171185938868561</v>
      </c>
      <c r="K17" s="230">
        <v>20.163880385643548</v>
      </c>
      <c r="L17" s="230">
        <v>21.551752228335296</v>
      </c>
      <c r="M17" s="230">
        <v>22.442781840362542</v>
      </c>
      <c r="N17" s="230">
        <v>24.508591930872303</v>
      </c>
      <c r="O17" s="230">
        <v>27.130819912337</v>
      </c>
      <c r="P17" s="230">
        <v>24.582661915395722</v>
      </c>
      <c r="Q17" s="230">
        <v>24.644624458659177</v>
      </c>
      <c r="R17" s="230">
        <v>27.609929668188627</v>
      </c>
      <c r="S17" s="230">
        <v>29.05447380437835</v>
      </c>
      <c r="T17" s="230">
        <v>29.110770936134038</v>
      </c>
      <c r="U17" s="230">
        <v>28.869402007789962</v>
      </c>
      <c r="V17" s="230">
        <v>28.068343484355722</v>
      </c>
      <c r="W17" s="230">
        <v>27.06932245969972</v>
      </c>
      <c r="X17" s="230">
        <v>28.669792423622642</v>
      </c>
      <c r="Y17" s="230">
        <v>31.001795788630833</v>
      </c>
      <c r="Z17" s="230">
        <v>31.114011619266019</v>
      </c>
      <c r="AA17" s="230">
        <v>30.936135697305428</v>
      </c>
      <c r="AB17" s="230">
        <v>22.540755238464946</v>
      </c>
      <c r="AC17" s="230">
        <v>31.133024028403987</v>
      </c>
      <c r="AD17" s="230">
        <v>37.197069268008057</v>
      </c>
      <c r="AE17" s="84">
        <v>38.665080131205862</v>
      </c>
      <c r="AF17" s="22" t="s">
        <v>55</v>
      </c>
      <c r="AG17" s="33" t="s">
        <v>10</v>
      </c>
      <c r="AH17" s="8"/>
    </row>
    <row r="18" spans="1:34">
      <c r="A18" s="34" t="s">
        <v>28</v>
      </c>
      <c r="B18" s="21" t="s">
        <v>36</v>
      </c>
      <c r="C18" s="229">
        <v>8.0189904114309094</v>
      </c>
      <c r="D18" s="229">
        <v>7.5128017934386015</v>
      </c>
      <c r="E18" s="229">
        <v>7.0175447476819697</v>
      </c>
      <c r="F18" s="229">
        <v>7.9307403587727592</v>
      </c>
      <c r="G18" s="229">
        <v>8.3664335522521789</v>
      </c>
      <c r="H18" s="229">
        <v>7.1087977711061239</v>
      </c>
      <c r="I18" s="229">
        <v>7.4969269254634137</v>
      </c>
      <c r="J18" s="229">
        <v>7.2860109244186884</v>
      </c>
      <c r="K18" s="229">
        <v>7.7633814353140904</v>
      </c>
      <c r="L18" s="229">
        <v>8.1060132202965267</v>
      </c>
      <c r="M18" s="229">
        <v>7.9528532815780801</v>
      </c>
      <c r="N18" s="229">
        <v>8.6496962816427025</v>
      </c>
      <c r="O18" s="229">
        <v>9.6773827117541575</v>
      </c>
      <c r="P18" s="229">
        <v>4.0565504812716728</v>
      </c>
      <c r="Q18" s="229">
        <v>3.2479258728419684</v>
      </c>
      <c r="R18" s="229">
        <v>6.143185096487711</v>
      </c>
      <c r="S18" s="229">
        <v>7.4313949288733099</v>
      </c>
      <c r="T18" s="229">
        <v>9.1905801143832058</v>
      </c>
      <c r="U18" s="229">
        <v>11.074279532751419</v>
      </c>
      <c r="V18" s="229">
        <v>9.2977685830751309</v>
      </c>
      <c r="W18" s="229">
        <v>7.4646459339723608</v>
      </c>
      <c r="X18" s="229">
        <v>6.5805027706520223</v>
      </c>
      <c r="Y18" s="229">
        <v>6.7715319440030246</v>
      </c>
      <c r="Z18" s="229">
        <v>7.5671482627195292</v>
      </c>
      <c r="AA18" s="229">
        <v>6.5133239677785113</v>
      </c>
      <c r="AB18" s="229">
        <v>5.9290566415614121</v>
      </c>
      <c r="AC18" s="229">
        <v>8.2936004256325049</v>
      </c>
      <c r="AD18" s="229">
        <v>10.700882688532033</v>
      </c>
      <c r="AE18" s="84">
        <v>8.4243956797606323</v>
      </c>
      <c r="AF18" s="21" t="s">
        <v>47</v>
      </c>
      <c r="AG18" s="35" t="s">
        <v>28</v>
      </c>
      <c r="AH18" s="8"/>
    </row>
    <row r="19" spans="1:34">
      <c r="A19" s="34" t="s">
        <v>29</v>
      </c>
      <c r="B19" s="21" t="s">
        <v>37</v>
      </c>
      <c r="C19" s="229">
        <v>4.2506608159228412</v>
      </c>
      <c r="D19" s="229">
        <v>3.9823432330886073</v>
      </c>
      <c r="E19" s="229">
        <v>3.0233044920885574</v>
      </c>
      <c r="F19" s="229">
        <v>3.2965634693330101</v>
      </c>
      <c r="G19" s="229">
        <v>8.1069998986331502</v>
      </c>
      <c r="H19" s="229">
        <v>12.42167312265549</v>
      </c>
      <c r="I19" s="229">
        <v>13.11663970072258</v>
      </c>
      <c r="J19" s="229">
        <v>12.885175014449871</v>
      </c>
      <c r="K19" s="229">
        <v>12.400498950329458</v>
      </c>
      <c r="L19" s="229">
        <v>13.445739008038771</v>
      </c>
      <c r="M19" s="229">
        <v>14.48992855878446</v>
      </c>
      <c r="N19" s="229">
        <v>15.858895649229598</v>
      </c>
      <c r="O19" s="229">
        <v>17.45343720058284</v>
      </c>
      <c r="P19" s="229">
        <v>20.526111434124047</v>
      </c>
      <c r="Q19" s="229">
        <v>21.396698585817209</v>
      </c>
      <c r="R19" s="229">
        <v>21.466744571700914</v>
      </c>
      <c r="S19" s="229">
        <v>21.62307887550504</v>
      </c>
      <c r="T19" s="229">
        <v>19.920190821750833</v>
      </c>
      <c r="U19" s="229">
        <v>17.795122475038546</v>
      </c>
      <c r="V19" s="229">
        <v>18.77057490128059</v>
      </c>
      <c r="W19" s="229">
        <v>19.604676525727356</v>
      </c>
      <c r="X19" s="229">
        <v>22.089289652970617</v>
      </c>
      <c r="Y19" s="229">
        <v>24.230263844627807</v>
      </c>
      <c r="Z19" s="229">
        <v>23.546843692191992</v>
      </c>
      <c r="AA19" s="229">
        <v>24.42281172952692</v>
      </c>
      <c r="AB19" s="229">
        <v>16.611698596903523</v>
      </c>
      <c r="AC19" s="229">
        <v>22.839423602771451</v>
      </c>
      <c r="AD19" s="229">
        <v>26.496185986948991</v>
      </c>
      <c r="AE19" s="84">
        <v>30.240684451445222</v>
      </c>
      <c r="AF19" s="21" t="s">
        <v>48</v>
      </c>
      <c r="AG19" s="35" t="s">
        <v>29</v>
      </c>
      <c r="AH19" s="8"/>
    </row>
    <row r="20" spans="1:34">
      <c r="A20" s="32" t="s">
        <v>11</v>
      </c>
      <c r="B20" s="22" t="s">
        <v>58</v>
      </c>
      <c r="C20" s="230">
        <v>27.869047735934355</v>
      </c>
      <c r="D20" s="230">
        <v>32.916636974436855</v>
      </c>
      <c r="E20" s="230">
        <v>34.688528826487826</v>
      </c>
      <c r="F20" s="230">
        <v>35.903322873966232</v>
      </c>
      <c r="G20" s="230">
        <v>33.421984969698862</v>
      </c>
      <c r="H20" s="230">
        <v>42.078790154467342</v>
      </c>
      <c r="I20" s="230">
        <v>43.633879648717063</v>
      </c>
      <c r="J20" s="230">
        <v>45.820279108356956</v>
      </c>
      <c r="K20" s="230">
        <v>44.659334721059523</v>
      </c>
      <c r="L20" s="230">
        <v>43.486186095395333</v>
      </c>
      <c r="M20" s="230">
        <v>46.673510811942151</v>
      </c>
      <c r="N20" s="230">
        <v>47.693317018287189</v>
      </c>
      <c r="O20" s="230">
        <v>52.781080982599327</v>
      </c>
      <c r="P20" s="230">
        <v>50.665885356338293</v>
      </c>
      <c r="Q20" s="230">
        <v>48.676733099724679</v>
      </c>
      <c r="R20" s="230">
        <v>47.922603298729491</v>
      </c>
      <c r="S20" s="230">
        <v>51.64452472791934</v>
      </c>
      <c r="T20" s="230">
        <v>47.857587381562077</v>
      </c>
      <c r="U20" s="230">
        <v>46.881216552095495</v>
      </c>
      <c r="V20" s="230">
        <v>46.952858822375305</v>
      </c>
      <c r="W20" s="230">
        <v>44.210125195583792</v>
      </c>
      <c r="X20" s="230">
        <v>45.344656097695221</v>
      </c>
      <c r="Y20" s="230">
        <v>45.785585997059123</v>
      </c>
      <c r="Z20" s="230">
        <v>44.580062072891771</v>
      </c>
      <c r="AA20" s="230">
        <v>44.446025428418054</v>
      </c>
      <c r="AB20" s="230">
        <v>36.979935438687285</v>
      </c>
      <c r="AC20" s="230">
        <v>44.457301811204253</v>
      </c>
      <c r="AD20" s="230">
        <v>47.500959255690212</v>
      </c>
      <c r="AE20" s="84">
        <v>43.828600928653152</v>
      </c>
      <c r="AF20" s="22" t="s">
        <v>56</v>
      </c>
      <c r="AG20" s="33" t="s">
        <v>11</v>
      </c>
      <c r="AH20" s="8"/>
    </row>
    <row r="21" spans="1:34">
      <c r="A21" s="34" t="s">
        <v>28</v>
      </c>
      <c r="B21" s="21" t="s">
        <v>39</v>
      </c>
      <c r="C21" s="229">
        <v>24.13497641544933</v>
      </c>
      <c r="D21" s="229">
        <v>28.506257715780752</v>
      </c>
      <c r="E21" s="229">
        <v>30.273279968725465</v>
      </c>
      <c r="F21" s="229">
        <v>30.97764536850416</v>
      </c>
      <c r="G21" s="229">
        <v>28.423080221322721</v>
      </c>
      <c r="H21" s="229">
        <v>30.05234719824481</v>
      </c>
      <c r="I21" s="229">
        <v>32.723200389484226</v>
      </c>
      <c r="J21" s="229">
        <v>32.790149482593442</v>
      </c>
      <c r="K21" s="229">
        <v>30.856487101131151</v>
      </c>
      <c r="L21" s="229">
        <v>29.366436573402378</v>
      </c>
      <c r="M21" s="229">
        <v>30.076004110441989</v>
      </c>
      <c r="N21" s="229">
        <v>31.403062739137777</v>
      </c>
      <c r="O21" s="229">
        <v>35.539225603453879</v>
      </c>
      <c r="P21" s="229">
        <v>32.856140026546747</v>
      </c>
      <c r="Q21" s="229">
        <v>30.673903487776847</v>
      </c>
      <c r="R21" s="229">
        <v>31.28943997515557</v>
      </c>
      <c r="S21" s="229">
        <v>34.358544142033047</v>
      </c>
      <c r="T21" s="229">
        <v>32.549475626344929</v>
      </c>
      <c r="U21" s="229">
        <v>31.43279204609426</v>
      </c>
      <c r="V21" s="229">
        <v>31.405533319940236</v>
      </c>
      <c r="W21" s="229">
        <v>29.678628149264334</v>
      </c>
      <c r="X21" s="229">
        <v>30.595536638741887</v>
      </c>
      <c r="Y21" s="229">
        <v>30.735728604198925</v>
      </c>
      <c r="Z21" s="229">
        <v>29.558370534369537</v>
      </c>
      <c r="AA21" s="229">
        <v>29.091287663326256</v>
      </c>
      <c r="AB21" s="229">
        <v>28.21884386752382</v>
      </c>
      <c r="AC21" s="229">
        <v>33.383744406948509</v>
      </c>
      <c r="AD21" s="229">
        <v>34.249133331964678</v>
      </c>
      <c r="AE21" s="84">
        <v>29.174223172698539</v>
      </c>
      <c r="AF21" s="21" t="s">
        <v>50</v>
      </c>
      <c r="AG21" s="35" t="s">
        <v>28</v>
      </c>
      <c r="AH21" s="8"/>
    </row>
    <row r="22" spans="1:34">
      <c r="A22" s="34" t="s">
        <v>29</v>
      </c>
      <c r="B22" s="21" t="s">
        <v>40</v>
      </c>
      <c r="C22" s="229">
        <v>3.734071320485028</v>
      </c>
      <c r="D22" s="229">
        <v>4.4103792586561044</v>
      </c>
      <c r="E22" s="229">
        <v>4.4152488577623625</v>
      </c>
      <c r="F22" s="229">
        <v>4.925677505462069</v>
      </c>
      <c r="G22" s="229">
        <v>4.9989047483761411</v>
      </c>
      <c r="H22" s="229">
        <v>12.026442956222533</v>
      </c>
      <c r="I22" s="229">
        <v>10.910679259232834</v>
      </c>
      <c r="J22" s="229">
        <v>13.030129625763523</v>
      </c>
      <c r="K22" s="229">
        <v>13.802847619928366</v>
      </c>
      <c r="L22" s="229">
        <v>14.119749521992953</v>
      </c>
      <c r="M22" s="229">
        <v>16.597506701500166</v>
      </c>
      <c r="N22" s="229">
        <v>16.290254279149412</v>
      </c>
      <c r="O22" s="229">
        <v>17.241855379145441</v>
      </c>
      <c r="P22" s="229">
        <v>17.809745329791543</v>
      </c>
      <c r="Q22" s="229">
        <v>18.002829611947838</v>
      </c>
      <c r="R22" s="229">
        <v>16.633163323573914</v>
      </c>
      <c r="S22" s="229">
        <v>17.285980585886289</v>
      </c>
      <c r="T22" s="229">
        <v>15.30811175521715</v>
      </c>
      <c r="U22" s="229">
        <v>15.448424506001238</v>
      </c>
      <c r="V22" s="229">
        <v>15.547325502435069</v>
      </c>
      <c r="W22" s="229">
        <v>14.53149704631946</v>
      </c>
      <c r="X22" s="229">
        <v>14.749119458953333</v>
      </c>
      <c r="Y22" s="229">
        <v>15.049857392860201</v>
      </c>
      <c r="Z22" s="229">
        <v>15.021691538522189</v>
      </c>
      <c r="AA22" s="229">
        <v>15.3547377650918</v>
      </c>
      <c r="AB22" s="229">
        <v>8.7610915711635116</v>
      </c>
      <c r="AC22" s="229">
        <v>11.073557404255919</v>
      </c>
      <c r="AD22" s="229">
        <v>13.251825909321409</v>
      </c>
      <c r="AE22" s="84">
        <v>14.654377755954615</v>
      </c>
      <c r="AF22" s="21" t="s">
        <v>51</v>
      </c>
      <c r="AG22" s="35" t="s">
        <v>29</v>
      </c>
      <c r="AH22" s="8"/>
    </row>
    <row r="23" spans="1:34" ht="13.5" thickBot="1">
      <c r="A23" s="36">
        <v>5</v>
      </c>
      <c r="B23" s="27" t="s">
        <v>109</v>
      </c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8"/>
      <c r="AF23" s="27" t="s">
        <v>25</v>
      </c>
      <c r="AG23" s="23">
        <v>5</v>
      </c>
      <c r="AH23" s="8"/>
    </row>
    <row r="24" spans="1:34"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1:34"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8" spans="1:34" ht="11.25" customHeight="1"/>
    <row r="29" spans="1:34">
      <c r="B29" s="42" t="s">
        <v>205</v>
      </c>
    </row>
  </sheetData>
  <mergeCells count="5">
    <mergeCell ref="AG5:AG6"/>
    <mergeCell ref="A5:A6"/>
    <mergeCell ref="B5:B6"/>
    <mergeCell ref="AF5:AF6"/>
    <mergeCell ref="D5:U5"/>
  </mergeCells>
  <phoneticPr fontId="5" type="noConversion"/>
  <pageMargins left="0.36" right="0.17" top="1" bottom="1" header="0.5" footer="0.5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28"/>
  <sheetViews>
    <sheetView topLeftCell="N1" workbookViewId="0">
      <selection activeCell="R39" sqref="R39"/>
    </sheetView>
  </sheetViews>
  <sheetFormatPr defaultRowHeight="12.75"/>
  <cols>
    <col min="1" max="1" width="6.42578125" customWidth="1"/>
    <col min="2" max="2" width="38.42578125" customWidth="1"/>
    <col min="3" max="3" width="11.7109375" customWidth="1"/>
    <col min="4" max="4" width="13.7109375" customWidth="1"/>
    <col min="5" max="15" width="12.42578125" customWidth="1"/>
    <col min="16" max="16" width="11.28515625" customWidth="1"/>
    <col min="17" max="17" width="10.140625" customWidth="1"/>
    <col min="18" max="24" width="11.28515625" customWidth="1"/>
    <col min="25" max="25" width="9.28515625" customWidth="1"/>
    <col min="26" max="30" width="11.28515625" customWidth="1"/>
    <col min="31" max="31" width="44" customWidth="1"/>
    <col min="32" max="32" width="6.42578125" customWidth="1"/>
    <col min="34" max="34" width="9.5703125" bestFit="1" customWidth="1"/>
  </cols>
  <sheetData>
    <row r="1" spans="1:34">
      <c r="A1" s="1" t="s">
        <v>140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8"/>
    </row>
    <row r="2" spans="1:34">
      <c r="A2" s="7" t="s">
        <v>144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8"/>
    </row>
    <row r="3" spans="1:34">
      <c r="A3" s="1" t="s">
        <v>217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8"/>
    </row>
    <row r="4" spans="1:34" ht="13.5" thickBot="1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40" t="s">
        <v>27</v>
      </c>
    </row>
    <row r="5" spans="1:34">
      <c r="A5" s="314" t="s">
        <v>2</v>
      </c>
      <c r="B5" s="314" t="s">
        <v>3</v>
      </c>
      <c r="C5" s="211"/>
      <c r="D5" s="316" t="s">
        <v>4</v>
      </c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316" t="s">
        <v>5</v>
      </c>
      <c r="AF5" s="312" t="s">
        <v>18</v>
      </c>
    </row>
    <row r="6" spans="1:34">
      <c r="A6" s="315"/>
      <c r="B6" s="315"/>
      <c r="C6" s="212">
        <v>1996</v>
      </c>
      <c r="D6" s="212">
        <v>1997</v>
      </c>
      <c r="E6" s="212">
        <v>1998</v>
      </c>
      <c r="F6" s="212">
        <v>1999</v>
      </c>
      <c r="G6" s="212">
        <v>2000</v>
      </c>
      <c r="H6" s="212">
        <v>2001</v>
      </c>
      <c r="I6" s="212">
        <v>2002</v>
      </c>
      <c r="J6" s="212">
        <v>2003</v>
      </c>
      <c r="K6" s="212">
        <v>2004</v>
      </c>
      <c r="L6" s="212">
        <v>2005</v>
      </c>
      <c r="M6" s="212">
        <v>2006</v>
      </c>
      <c r="N6" s="212">
        <v>2007</v>
      </c>
      <c r="O6" s="212">
        <v>2008</v>
      </c>
      <c r="P6" s="212">
        <v>2009</v>
      </c>
      <c r="Q6" s="212">
        <v>2010</v>
      </c>
      <c r="R6" s="212">
        <v>2011</v>
      </c>
      <c r="S6" s="212">
        <v>2012</v>
      </c>
      <c r="T6" s="212">
        <v>2013</v>
      </c>
      <c r="U6" s="212">
        <v>2014</v>
      </c>
      <c r="V6" s="212">
        <v>2015</v>
      </c>
      <c r="W6" s="212">
        <v>2016</v>
      </c>
      <c r="X6" s="212">
        <v>2017</v>
      </c>
      <c r="Y6" s="212">
        <v>2018</v>
      </c>
      <c r="Z6" s="212">
        <v>2019</v>
      </c>
      <c r="AA6" s="212">
        <v>2020</v>
      </c>
      <c r="AB6" s="212">
        <v>2021</v>
      </c>
      <c r="AC6" s="212">
        <v>2022</v>
      </c>
      <c r="AD6" s="212" t="s">
        <v>203</v>
      </c>
      <c r="AE6" s="317"/>
      <c r="AF6" s="313"/>
    </row>
    <row r="7" spans="1:34">
      <c r="A7" s="26"/>
      <c r="B7" s="26" t="s">
        <v>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3" t="s">
        <v>7</v>
      </c>
      <c r="AF7" s="29"/>
    </row>
    <row r="8" spans="1:34" s="42" customFormat="1">
      <c r="A8" s="30">
        <v>1</v>
      </c>
      <c r="B8" s="169" t="s">
        <v>53</v>
      </c>
      <c r="C8" s="205">
        <v>17.368319735479105</v>
      </c>
      <c r="D8" s="205">
        <v>-17.469416319830316</v>
      </c>
      <c r="E8" s="205">
        <v>-4.4021552596788638</v>
      </c>
      <c r="F8" s="205">
        <v>2.4278829000663933</v>
      </c>
      <c r="G8" s="205">
        <v>6.6804130506888271</v>
      </c>
      <c r="H8" s="205">
        <v>5.4267807979161233</v>
      </c>
      <c r="I8" s="205">
        <v>7.3798251297850612</v>
      </c>
      <c r="J8" s="205">
        <v>8.7467263210475181</v>
      </c>
      <c r="K8" s="205">
        <v>4.7375606356454938</v>
      </c>
      <c r="L8" s="205">
        <v>5.945490906624002</v>
      </c>
      <c r="M8" s="205">
        <v>5.6459503774970159</v>
      </c>
      <c r="N8" s="205">
        <v>12.705887530376955</v>
      </c>
      <c r="O8" s="205">
        <v>10.855548266858378</v>
      </c>
      <c r="P8" s="205">
        <v>1.0375552849246219</v>
      </c>
      <c r="Q8" s="205">
        <v>0.80017380855569797</v>
      </c>
      <c r="R8" s="205">
        <v>2.0380194265069917</v>
      </c>
      <c r="S8" s="205">
        <v>0.32761524719336421</v>
      </c>
      <c r="T8" s="205">
        <v>0.93499663333855665</v>
      </c>
      <c r="U8" s="205">
        <v>4.7276492177140312</v>
      </c>
      <c r="V8" s="205">
        <v>1.1352377806068432</v>
      </c>
      <c r="W8" s="205">
        <v>4.4480723037753904</v>
      </c>
      <c r="X8" s="205">
        <v>0.42037405784391524</v>
      </c>
      <c r="Y8" s="205">
        <v>2.9533420121175595</v>
      </c>
      <c r="Z8" s="205">
        <v>4.0389529564357218</v>
      </c>
      <c r="AA8" s="205">
        <v>-4.1635374728917753</v>
      </c>
      <c r="AB8" s="205">
        <v>4.0646812522523277</v>
      </c>
      <c r="AC8" s="205">
        <v>5.4510424669271202</v>
      </c>
      <c r="AD8" s="205">
        <v>3.1920507216982372</v>
      </c>
      <c r="AE8" s="6" t="s">
        <v>59</v>
      </c>
      <c r="AF8" s="31">
        <v>1</v>
      </c>
      <c r="AH8" s="207"/>
    </row>
    <row r="9" spans="1:34" s="42" customFormat="1">
      <c r="A9" s="30" t="s">
        <v>10</v>
      </c>
      <c r="B9" s="170" t="s">
        <v>30</v>
      </c>
      <c r="C9" s="205">
        <v>15.353285302673854</v>
      </c>
      <c r="D9" s="205">
        <v>-18.161972492228699</v>
      </c>
      <c r="E9" s="205">
        <v>-3.9391764644309148</v>
      </c>
      <c r="F9" s="205">
        <v>2.6222299623708238</v>
      </c>
      <c r="G9" s="205">
        <v>8.9293964958634149</v>
      </c>
      <c r="H9" s="205">
        <v>4.9371225258649503</v>
      </c>
      <c r="I9" s="205">
        <v>7.7162421079247849</v>
      </c>
      <c r="J9" s="205">
        <v>10.183258033271628</v>
      </c>
      <c r="K9" s="205">
        <v>4.8018824015472035</v>
      </c>
      <c r="L9" s="205">
        <v>7.0759271524388936</v>
      </c>
      <c r="M9" s="205">
        <v>6.8898444777144192</v>
      </c>
      <c r="N9" s="205">
        <v>14.340749694345803</v>
      </c>
      <c r="O9" s="205">
        <v>11.1164125614347</v>
      </c>
      <c r="P9" s="205">
        <v>0.66827405587524424</v>
      </c>
      <c r="Q9" s="205">
        <v>0.32110755164991645</v>
      </c>
      <c r="R9" s="205">
        <v>1.8651491610722388</v>
      </c>
      <c r="S9" s="205">
        <v>0.54131199223274962</v>
      </c>
      <c r="T9" s="205">
        <v>0.7192208189749465</v>
      </c>
      <c r="U9" s="205">
        <v>4.0808388015920656</v>
      </c>
      <c r="V9" s="205">
        <v>1.565435771725717</v>
      </c>
      <c r="W9" s="205">
        <v>3.7963695672274156</v>
      </c>
      <c r="X9" s="205">
        <v>0.67299782668746388</v>
      </c>
      <c r="Y9" s="205">
        <v>2.6237693354230061</v>
      </c>
      <c r="Z9" s="205">
        <v>3.2441183285050812</v>
      </c>
      <c r="AA9" s="205">
        <v>-5.5928316470179311</v>
      </c>
      <c r="AB9" s="205">
        <v>4.4461644098155091</v>
      </c>
      <c r="AC9" s="205">
        <v>6.0675035172667862</v>
      </c>
      <c r="AD9" s="205">
        <v>3.2474496852718175</v>
      </c>
      <c r="AE9" s="22" t="s">
        <v>41</v>
      </c>
      <c r="AF9" s="31" t="s">
        <v>10</v>
      </c>
    </row>
    <row r="10" spans="1:34" s="42" customFormat="1">
      <c r="A10" s="30" t="s">
        <v>11</v>
      </c>
      <c r="B10" s="170" t="s">
        <v>31</v>
      </c>
      <c r="C10" s="205">
        <v>35.630352827873054</v>
      </c>
      <c r="D10" s="205">
        <v>-11.319669614856267</v>
      </c>
      <c r="E10" s="205">
        <v>-8.6998898269513631</v>
      </c>
      <c r="F10" s="205">
        <v>0.45767604358704261</v>
      </c>
      <c r="G10" s="205">
        <v>-9.7080744219596511</v>
      </c>
      <c r="H10" s="205">
        <v>9.3707083966591682</v>
      </c>
      <c r="I10" s="205">
        <v>5.0751762041431334</v>
      </c>
      <c r="J10" s="205">
        <v>-0.83158825210254861</v>
      </c>
      <c r="K10" s="205">
        <v>4.26138529452939</v>
      </c>
      <c r="L10" s="205">
        <v>-1.5345731067339301</v>
      </c>
      <c r="M10" s="205">
        <v>-2.4435720093477613</v>
      </c>
      <c r="N10" s="205">
        <v>1.3398625471675416</v>
      </c>
      <c r="O10" s="205">
        <v>7.359613362912782</v>
      </c>
      <c r="P10" s="205">
        <v>3.7329011658603122</v>
      </c>
      <c r="Q10" s="205">
        <v>3.970854393263096</v>
      </c>
      <c r="R10" s="205">
        <v>3.2344342637228465</v>
      </c>
      <c r="S10" s="205">
        <v>-1.0608331463624694</v>
      </c>
      <c r="T10" s="205">
        <v>2.2100257426073426</v>
      </c>
      <c r="U10" s="205">
        <v>8.2908153723160467</v>
      </c>
      <c r="V10" s="205">
        <v>-2.5393231942927201</v>
      </c>
      <c r="W10" s="205">
        <v>7.1641267790457022</v>
      </c>
      <c r="X10" s="205">
        <v>0.9772602917099249</v>
      </c>
      <c r="Y10" s="205">
        <v>3.0889500831013237</v>
      </c>
      <c r="Z10" s="205">
        <v>9.1096659712935235</v>
      </c>
      <c r="AA10" s="205">
        <v>4.4136732063494151</v>
      </c>
      <c r="AB10" s="205">
        <v>1.4380822556620387</v>
      </c>
      <c r="AC10" s="205">
        <v>2.3321064651099448</v>
      </c>
      <c r="AD10" s="205">
        <v>4.8851820021981212</v>
      </c>
      <c r="AE10" s="22" t="s">
        <v>42</v>
      </c>
      <c r="AF10" s="31" t="s">
        <v>11</v>
      </c>
    </row>
    <row r="11" spans="1:34">
      <c r="A11" s="34" t="s">
        <v>28</v>
      </c>
      <c r="B11" s="171" t="s">
        <v>32</v>
      </c>
      <c r="C11" s="24">
        <v>50.350307890254498</v>
      </c>
      <c r="D11" s="24">
        <v>5.7155284906480972</v>
      </c>
      <c r="E11" s="24">
        <v>11.616447208982933</v>
      </c>
      <c r="F11" s="24">
        <v>29.513998609618909</v>
      </c>
      <c r="G11" s="24">
        <v>0.40402142253124396</v>
      </c>
      <c r="H11" s="24">
        <v>-1.5777007021402483</v>
      </c>
      <c r="I11" s="24">
        <v>-3.9730915037538068</v>
      </c>
      <c r="J11" s="24">
        <v>-5.3695537131769271</v>
      </c>
      <c r="K11" s="24">
        <v>1.8195921269512922</v>
      </c>
      <c r="L11" s="24">
        <v>-4.6216623791359979</v>
      </c>
      <c r="M11" s="24">
        <v>-3.204634230595488</v>
      </c>
      <c r="N11" s="24">
        <v>-2.9192001071543103</v>
      </c>
      <c r="O11" s="24">
        <v>6.582471420794775</v>
      </c>
      <c r="P11" s="24">
        <v>2.2262104780815548</v>
      </c>
      <c r="Q11" s="24">
        <v>5.3486977952441208</v>
      </c>
      <c r="R11" s="24">
        <v>-0.87287991506443063</v>
      </c>
      <c r="S11" s="24">
        <v>5.1786823080158371</v>
      </c>
      <c r="T11" s="24">
        <v>0.67959852465466497</v>
      </c>
      <c r="U11" s="24">
        <v>7.0585734896709766</v>
      </c>
      <c r="V11" s="24">
        <v>-5.9165707982983946</v>
      </c>
      <c r="W11" s="24">
        <v>5.6580109286451545</v>
      </c>
      <c r="X11" s="24">
        <v>0.45885755276992768</v>
      </c>
      <c r="Y11" s="24">
        <v>-0.25939199865280216</v>
      </c>
      <c r="Z11" s="24">
        <v>5.8516878826514755</v>
      </c>
      <c r="AA11" s="24">
        <v>1.2697132432959677</v>
      </c>
      <c r="AB11" s="24">
        <v>7.4385072758520181</v>
      </c>
      <c r="AC11" s="24">
        <v>1.3333337617896746</v>
      </c>
      <c r="AD11" s="24">
        <v>0.29381564107195857</v>
      </c>
      <c r="AE11" s="21" t="s">
        <v>43</v>
      </c>
      <c r="AF11" s="35" t="s">
        <v>28</v>
      </c>
    </row>
    <row r="12" spans="1:34">
      <c r="A12" s="34" t="s">
        <v>29</v>
      </c>
      <c r="B12" s="171" t="s">
        <v>33</v>
      </c>
      <c r="C12" s="24">
        <v>28.024666040704176</v>
      </c>
      <c r="D12" s="24">
        <v>-21.656557621557127</v>
      </c>
      <c r="E12" s="24">
        <v>-20.707797463800716</v>
      </c>
      <c r="F12" s="24">
        <v>-18.381444890398285</v>
      </c>
      <c r="G12" s="24">
        <v>-17.942066580198869</v>
      </c>
      <c r="H12" s="24">
        <v>20.392204042348411</v>
      </c>
      <c r="I12" s="24">
        <v>12.91633804525874</v>
      </c>
      <c r="J12" s="24">
        <v>2.5113205238036898</v>
      </c>
      <c r="K12" s="24">
        <v>6.0731305192311993</v>
      </c>
      <c r="L12" s="24">
        <v>0.73502313582571333</v>
      </c>
      <c r="M12" s="24">
        <v>-1.8481899876656769</v>
      </c>
      <c r="N12" s="24">
        <v>4.9151812241033497</v>
      </c>
      <c r="O12" s="24">
        <v>8.0456566556148346</v>
      </c>
      <c r="P12" s="24">
        <v>5.0629735561242626</v>
      </c>
      <c r="Q12" s="24">
        <v>2.7270150522876975</v>
      </c>
      <c r="R12" s="24">
        <v>7.0376346340127185</v>
      </c>
      <c r="S12" s="24">
        <v>-6.4351964833451945</v>
      </c>
      <c r="T12" s="24">
        <v>3.7171227437566614</v>
      </c>
      <c r="U12" s="24">
        <v>9.4714793154442702</v>
      </c>
      <c r="V12" s="24">
        <v>0.64526854727262162</v>
      </c>
      <c r="W12" s="24">
        <v>8.5246509028993387</v>
      </c>
      <c r="X12" s="24">
        <v>1.4294725392100815</v>
      </c>
      <c r="Y12" s="24">
        <v>6.2307510957818408</v>
      </c>
      <c r="Z12" s="24">
        <v>12.153756222593046</v>
      </c>
      <c r="AA12" s="24">
        <v>7.1572514969610523</v>
      </c>
      <c r="AB12" s="24">
        <v>-3.5281698818151312</v>
      </c>
      <c r="AC12" s="24">
        <v>3.2298728291009695</v>
      </c>
      <c r="AD12" s="24">
        <v>8.8547839544616807</v>
      </c>
      <c r="AE12" s="21" t="s">
        <v>44</v>
      </c>
      <c r="AF12" s="35" t="s">
        <v>29</v>
      </c>
    </row>
    <row r="13" spans="1:34" s="42" customFormat="1" ht="12.75" customHeight="1">
      <c r="A13" s="30" t="s">
        <v>12</v>
      </c>
      <c r="B13" s="170" t="s">
        <v>34</v>
      </c>
      <c r="C13" s="205">
        <v>-3.7845719611207045</v>
      </c>
      <c r="D13" s="205">
        <v>4.9786628733997134</v>
      </c>
      <c r="E13" s="205">
        <v>3.8379530916844402</v>
      </c>
      <c r="F13" s="205">
        <v>20.977011494252864</v>
      </c>
      <c r="G13" s="205">
        <v>5.8260175578611353</v>
      </c>
      <c r="H13" s="205">
        <v>5.784574468085097</v>
      </c>
      <c r="I13" s="205">
        <v>5.819366852886418</v>
      </c>
      <c r="J13" s="205">
        <v>5.8248472505091797</v>
      </c>
      <c r="K13" s="205">
        <v>5.8467023172905357</v>
      </c>
      <c r="L13" s="205">
        <v>5.7740324594257117</v>
      </c>
      <c r="M13" s="205">
        <v>-2.7329871549603695</v>
      </c>
      <c r="N13" s="205">
        <v>5.8222433460076104</v>
      </c>
      <c r="O13" s="205">
        <v>54.412208935179024</v>
      </c>
      <c r="P13" s="205">
        <v>3.424393997691439</v>
      </c>
      <c r="Q13" s="205">
        <v>3.5880688933971783</v>
      </c>
      <c r="R13" s="205">
        <v>0.42406156745720125</v>
      </c>
      <c r="S13" s="205">
        <v>0.64073226544623196</v>
      </c>
      <c r="T13" s="205">
        <v>3.7164693541135989</v>
      </c>
      <c r="U13" s="205">
        <v>18.100785510793102</v>
      </c>
      <c r="V13" s="205">
        <v>20.267446375806102</v>
      </c>
      <c r="W13" s="205">
        <v>25.978137573452727</v>
      </c>
      <c r="X13" s="205">
        <v>-27.089143576331921</v>
      </c>
      <c r="Y13" s="205">
        <v>32.32646060459308</v>
      </c>
      <c r="Z13" s="205">
        <v>2.1352465766722304</v>
      </c>
      <c r="AA13" s="205">
        <v>-6.4226799952975142</v>
      </c>
      <c r="AB13" s="205">
        <v>13.012057945267586</v>
      </c>
      <c r="AC13" s="205">
        <v>1.3916118162170363</v>
      </c>
      <c r="AD13" s="205">
        <v>-25.83682449187954</v>
      </c>
      <c r="AE13" s="22" t="s">
        <v>45</v>
      </c>
      <c r="AF13" s="31" t="s">
        <v>12</v>
      </c>
    </row>
    <row r="14" spans="1:34" s="132" customFormat="1">
      <c r="A14" s="78">
        <v>2</v>
      </c>
      <c r="B14" s="226" t="s">
        <v>13</v>
      </c>
      <c r="C14" s="232">
        <v>14.626355986602405</v>
      </c>
      <c r="D14" s="232">
        <v>-20.638512170572838</v>
      </c>
      <c r="E14" s="232">
        <v>17.789071971067472</v>
      </c>
      <c r="F14" s="232">
        <v>38.017838274542527</v>
      </c>
      <c r="G14" s="232">
        <v>42.573948448490285</v>
      </c>
      <c r="H14" s="232">
        <v>22.691720684639165</v>
      </c>
      <c r="I14" s="232">
        <v>5.2586462689275209</v>
      </c>
      <c r="J14" s="232">
        <v>8.4251256829613368</v>
      </c>
      <c r="K14" s="232">
        <v>12.204234965173669</v>
      </c>
      <c r="L14" s="232">
        <v>6.7852674421793324</v>
      </c>
      <c r="M14" s="232">
        <v>5.7896172341912688</v>
      </c>
      <c r="N14" s="232">
        <v>3.9422679357691095</v>
      </c>
      <c r="O14" s="232">
        <v>3.806860035836749</v>
      </c>
      <c r="P14" s="232">
        <v>0.95645030879130388</v>
      </c>
      <c r="Q14" s="232">
        <v>-8.8916065438668426</v>
      </c>
      <c r="R14" s="232">
        <v>6.8228292724447783</v>
      </c>
      <c r="S14" s="232">
        <v>-8.8037161790790179</v>
      </c>
      <c r="T14" s="232">
        <v>-1.7132168336969471</v>
      </c>
      <c r="U14" s="232">
        <v>-1.0555670264043329</v>
      </c>
      <c r="V14" s="232">
        <v>2.2537191723969414</v>
      </c>
      <c r="W14" s="232">
        <v>3.8811028678820776</v>
      </c>
      <c r="X14" s="232">
        <v>7.5863811025051859</v>
      </c>
      <c r="Y14" s="232">
        <v>2.405567674330598</v>
      </c>
      <c r="Z14" s="232">
        <v>-2.207365482489692</v>
      </c>
      <c r="AA14" s="232">
        <v>-0.88130679996253036</v>
      </c>
      <c r="AB14" s="232">
        <v>19.557733730040198</v>
      </c>
      <c r="AC14" s="232">
        <v>1.624573836715399</v>
      </c>
      <c r="AD14" s="232">
        <v>1.0430471591027697</v>
      </c>
      <c r="AE14" s="65" t="s">
        <v>14</v>
      </c>
      <c r="AF14" s="79">
        <v>2</v>
      </c>
    </row>
    <row r="15" spans="1:34" s="42" customFormat="1">
      <c r="A15" s="30">
        <v>3</v>
      </c>
      <c r="B15" s="169" t="s">
        <v>52</v>
      </c>
      <c r="C15" s="205">
        <v>16.843250244140705</v>
      </c>
      <c r="D15" s="205">
        <v>-18.057087374809782</v>
      </c>
      <c r="E15" s="205">
        <v>-0.72752801746335649</v>
      </c>
      <c r="F15" s="205">
        <v>8.7974411200310669</v>
      </c>
      <c r="G15" s="205">
        <v>14.140451011649844</v>
      </c>
      <c r="H15" s="205">
        <v>10.051572297042981</v>
      </c>
      <c r="I15" s="205">
        <v>6.7369430144910325</v>
      </c>
      <c r="J15" s="205">
        <v>8.6526140948252674</v>
      </c>
      <c r="K15" s="205">
        <v>6.9171519895269853</v>
      </c>
      <c r="L15" s="205">
        <v>6.2044734804601802</v>
      </c>
      <c r="M15" s="205">
        <v>5.6903947855800396</v>
      </c>
      <c r="N15" s="205">
        <v>9.9986619273270776</v>
      </c>
      <c r="O15" s="205">
        <v>8.8236155814733763</v>
      </c>
      <c r="P15" s="205">
        <v>1.0153109779573128</v>
      </c>
      <c r="Q15" s="205">
        <v>-1.8499051428439088</v>
      </c>
      <c r="R15" s="205">
        <v>3.2616325692435737</v>
      </c>
      <c r="S15" s="205">
        <v>-2.0749782074609584</v>
      </c>
      <c r="T15" s="205">
        <v>0.29073917351487921</v>
      </c>
      <c r="U15" s="205">
        <v>3.350374006023344</v>
      </c>
      <c r="V15" s="205">
        <v>1.3886176233673098</v>
      </c>
      <c r="W15" s="205">
        <v>4.3199433668886371</v>
      </c>
      <c r="X15" s="205">
        <v>2.0105179441076473</v>
      </c>
      <c r="Y15" s="205">
        <v>2.8264798808741176</v>
      </c>
      <c r="Z15" s="205">
        <v>2.5967520323486326</v>
      </c>
      <c r="AA15" s="205">
        <v>-3.4477629203113054</v>
      </c>
      <c r="AB15" s="205">
        <v>7.506685221033365</v>
      </c>
      <c r="AC15" s="205">
        <v>4.519210398353593</v>
      </c>
      <c r="AD15" s="205">
        <v>2.6857492880710083</v>
      </c>
      <c r="AE15" s="6" t="s">
        <v>54</v>
      </c>
      <c r="AF15" s="31">
        <v>3</v>
      </c>
    </row>
    <row r="16" spans="1:34" s="42" customFormat="1">
      <c r="A16" s="30">
        <v>4</v>
      </c>
      <c r="B16" s="169" t="s">
        <v>123</v>
      </c>
      <c r="C16" s="205">
        <v>70.677172753329103</v>
      </c>
      <c r="D16" s="205">
        <v>-3.5476869659559611</v>
      </c>
      <c r="E16" s="205">
        <v>6.1307021514782889</v>
      </c>
      <c r="F16" s="205">
        <v>-10.815309060328431</v>
      </c>
      <c r="G16" s="205">
        <v>59.900698773597838</v>
      </c>
      <c r="H16" s="205">
        <v>15.018919306129973</v>
      </c>
      <c r="I16" s="205">
        <v>15.425498262922147</v>
      </c>
      <c r="J16" s="205">
        <v>-9.8716222588507208E-2</v>
      </c>
      <c r="K16" s="205">
        <v>-0.23578379505735825</v>
      </c>
      <c r="L16" s="205">
        <v>8.2643797451281529</v>
      </c>
      <c r="M16" s="205">
        <v>1.0914614715129289</v>
      </c>
      <c r="N16" s="205">
        <v>24.472400473904756</v>
      </c>
      <c r="O16" s="205">
        <v>15.193000867825091</v>
      </c>
      <c r="P16" s="205">
        <v>-3.3156770484311551</v>
      </c>
      <c r="Q16" s="205">
        <v>-20.843276346712514</v>
      </c>
      <c r="R16" s="205">
        <v>4.5913675274609886</v>
      </c>
      <c r="S16" s="205">
        <v>-16.222237685709402</v>
      </c>
      <c r="T16" s="205">
        <v>-4.1105346262635578</v>
      </c>
      <c r="U16" s="205">
        <v>12.645988612159513</v>
      </c>
      <c r="V16" s="205">
        <v>-3.3015797486783356</v>
      </c>
      <c r="W16" s="205">
        <v>3.4472325033926978</v>
      </c>
      <c r="X16" s="205">
        <v>-4.288210165507337</v>
      </c>
      <c r="Y16" s="205">
        <v>-4.022709710134194</v>
      </c>
      <c r="Z16" s="205">
        <v>2.6654456246394886</v>
      </c>
      <c r="AA16" s="205">
        <v>-1.618275521448453</v>
      </c>
      <c r="AB16" s="205">
        <v>1.8013837336691125</v>
      </c>
      <c r="AC16" s="205">
        <v>-1.3928565311065739</v>
      </c>
      <c r="AD16" s="205">
        <v>-33.175911096813081</v>
      </c>
      <c r="AE16" s="6" t="s">
        <v>122</v>
      </c>
      <c r="AF16" s="31">
        <v>4</v>
      </c>
    </row>
    <row r="17" spans="1:32" s="42" customFormat="1">
      <c r="A17" s="30" t="s">
        <v>10</v>
      </c>
      <c r="B17" s="170" t="s">
        <v>57</v>
      </c>
      <c r="C17" s="205">
        <v>15.582853174285873</v>
      </c>
      <c r="D17" s="205">
        <v>-18.274504290714475</v>
      </c>
      <c r="E17" s="205">
        <v>33.83348098165024</v>
      </c>
      <c r="F17" s="205">
        <v>73.096795734391662</v>
      </c>
      <c r="G17" s="205">
        <v>38.881298454876855</v>
      </c>
      <c r="H17" s="205">
        <v>15.456161393567129</v>
      </c>
      <c r="I17" s="205">
        <v>3.5523666340987745</v>
      </c>
      <c r="J17" s="205">
        <v>11.773251192431673</v>
      </c>
      <c r="K17" s="205">
        <v>18.483866386654981</v>
      </c>
      <c r="L17" s="205">
        <v>24.266856419456715</v>
      </c>
      <c r="M17" s="205">
        <v>16.927427364499167</v>
      </c>
      <c r="N17" s="205">
        <v>19.112201270844892</v>
      </c>
      <c r="O17" s="205">
        <v>-4.6255670780317217</v>
      </c>
      <c r="P17" s="205">
        <v>4.7115333833578745</v>
      </c>
      <c r="Q17" s="205">
        <v>19.193579159001729</v>
      </c>
      <c r="R17" s="205">
        <v>6.6740951336876577</v>
      </c>
      <c r="S17" s="205">
        <v>0.2935882745828593</v>
      </c>
      <c r="T17" s="205">
        <v>1.5889961745354526</v>
      </c>
      <c r="U17" s="205">
        <v>-0.16963669328005437</v>
      </c>
      <c r="V17" s="205">
        <v>-2.2525402413312179</v>
      </c>
      <c r="W17" s="205">
        <v>7.5727690791910049</v>
      </c>
      <c r="X17" s="205">
        <v>12.964631372918276</v>
      </c>
      <c r="Y17" s="205">
        <v>4.466290893793385</v>
      </c>
      <c r="Z17" s="205">
        <v>2.4800752928678946</v>
      </c>
      <c r="AA17" s="205">
        <v>-27.725543005697872</v>
      </c>
      <c r="AB17" s="205">
        <v>52.097369171736119</v>
      </c>
      <c r="AC17" s="205">
        <v>17.042487982834587</v>
      </c>
      <c r="AD17" s="205">
        <v>9.453514102678426</v>
      </c>
      <c r="AE17" s="22" t="s">
        <v>55</v>
      </c>
      <c r="AF17" s="31" t="s">
        <v>10</v>
      </c>
    </row>
    <row r="18" spans="1:32">
      <c r="A18" s="34" t="s">
        <v>28</v>
      </c>
      <c r="B18" s="171" t="s">
        <v>36</v>
      </c>
      <c r="C18" s="24">
        <v>15.285915838133548</v>
      </c>
      <c r="D18" s="24">
        <v>-12.605353225716527</v>
      </c>
      <c r="E18" s="24">
        <v>35.26588745079448</v>
      </c>
      <c r="F18" s="24">
        <v>24.453470689418054</v>
      </c>
      <c r="G18" s="24">
        <v>-0.46611104135152459</v>
      </c>
      <c r="H18" s="24">
        <v>15.362273279992536</v>
      </c>
      <c r="I18" s="24">
        <v>2.8462066365532337</v>
      </c>
      <c r="J18" s="24">
        <v>19.139647416357136</v>
      </c>
      <c r="K18" s="24">
        <v>15.746302837817012</v>
      </c>
      <c r="L18" s="24">
        <v>32.397858078996478</v>
      </c>
      <c r="M18" s="24">
        <v>14.563215996681905</v>
      </c>
      <c r="N18" s="24">
        <v>19.192169232166862</v>
      </c>
      <c r="O18" s="24">
        <v>-55.88124710037016</v>
      </c>
      <c r="P18" s="24">
        <v>-18.868520754770273</v>
      </c>
      <c r="Q18" s="24">
        <v>97.561157515944387</v>
      </c>
      <c r="R18" s="24">
        <v>22.026174239342254</v>
      </c>
      <c r="S18" s="24">
        <v>23.848977896127721</v>
      </c>
      <c r="T18" s="24">
        <v>23.315489810304086</v>
      </c>
      <c r="U18" s="24">
        <v>-14.041413224268524</v>
      </c>
      <c r="V18" s="24">
        <v>-19.706789789157355</v>
      </c>
      <c r="W18" s="24">
        <v>-8.9507027280041029</v>
      </c>
      <c r="X18" s="24">
        <v>6.581379391169321</v>
      </c>
      <c r="Y18" s="24">
        <v>14.323583957103935</v>
      </c>
      <c r="Z18" s="24">
        <v>-8.7085515832538078</v>
      </c>
      <c r="AA18" s="24">
        <v>-2.4091918016317777</v>
      </c>
      <c r="AB18" s="24">
        <v>50.91672573816237</v>
      </c>
      <c r="AC18" s="24">
        <v>32.879042032776312</v>
      </c>
      <c r="AD18" s="24">
        <v>-20.116603414716181</v>
      </c>
      <c r="AE18" s="21" t="s">
        <v>47</v>
      </c>
      <c r="AF18" s="35" t="s">
        <v>28</v>
      </c>
    </row>
    <row r="19" spans="1:32">
      <c r="A19" s="34" t="s">
        <v>29</v>
      </c>
      <c r="B19" s="171" t="s">
        <v>37</v>
      </c>
      <c r="C19" s="24">
        <v>16.143033756674768</v>
      </c>
      <c r="D19" s="24">
        <v>-28.969516195893249</v>
      </c>
      <c r="E19" s="24">
        <v>30.508649982856383</v>
      </c>
      <c r="F19" s="24">
        <v>190.12095883874349</v>
      </c>
      <c r="G19" s="24">
        <v>79.487871924669776</v>
      </c>
      <c r="H19" s="24">
        <v>15.509892610442847</v>
      </c>
      <c r="I19" s="24">
        <v>3.9559783837599554</v>
      </c>
      <c r="J19" s="24">
        <v>7.607871731079527</v>
      </c>
      <c r="K19" s="24">
        <v>20.197728878653848</v>
      </c>
      <c r="L19" s="24">
        <v>19.364931214224285</v>
      </c>
      <c r="M19" s="24">
        <v>18.225033909528761</v>
      </c>
      <c r="N19" s="24">
        <v>19.068585460955205</v>
      </c>
      <c r="O19" s="24">
        <v>23.7940975431477</v>
      </c>
      <c r="P19" s="24">
        <v>9.3716308533255557</v>
      </c>
      <c r="Q19" s="24">
        <v>7.2977212855725497</v>
      </c>
      <c r="R19" s="24">
        <v>2.2807571849851342</v>
      </c>
      <c r="S19" s="24">
        <v>-7.8019009935750887</v>
      </c>
      <c r="T19" s="24">
        <v>-8.434958021030738</v>
      </c>
      <c r="U19" s="24">
        <v>8.4630620215229442</v>
      </c>
      <c r="V19" s="24">
        <v>6.3932031064582731</v>
      </c>
      <c r="W19" s="24">
        <v>13.864220329550747</v>
      </c>
      <c r="X19" s="24">
        <v>14.866232013390658</v>
      </c>
      <c r="Y19" s="24">
        <v>1.7115138394607357</v>
      </c>
      <c r="Z19" s="24">
        <v>6.075801953272304</v>
      </c>
      <c r="AA19" s="24">
        <v>-34.47716517354138</v>
      </c>
      <c r="AB19" s="24">
        <v>52.518765078380653</v>
      </c>
      <c r="AC19" s="24">
        <v>11.29181521221318</v>
      </c>
      <c r="AD19" s="24">
        <v>21.395852658490625</v>
      </c>
      <c r="AE19" s="21" t="s">
        <v>48</v>
      </c>
      <c r="AF19" s="35" t="s">
        <v>29</v>
      </c>
    </row>
    <row r="20" spans="1:32" s="42" customFormat="1">
      <c r="A20" s="30" t="s">
        <v>11</v>
      </c>
      <c r="B20" s="170" t="s">
        <v>58</v>
      </c>
      <c r="C20" s="205">
        <v>46.421299633860855</v>
      </c>
      <c r="D20" s="205">
        <v>-8.6905847977952533</v>
      </c>
      <c r="E20" s="205">
        <v>14.149474788041161</v>
      </c>
      <c r="F20" s="205">
        <v>15.424788512069327</v>
      </c>
      <c r="G20" s="205">
        <v>49.540401722363526</v>
      </c>
      <c r="H20" s="205">
        <v>15.221861069209936</v>
      </c>
      <c r="I20" s="205">
        <v>9.8163800304245115</v>
      </c>
      <c r="J20" s="205">
        <v>5.1276086023269443</v>
      </c>
      <c r="K20" s="205">
        <v>8.2162182216037394</v>
      </c>
      <c r="L20" s="205">
        <v>16.195206595941897</v>
      </c>
      <c r="M20" s="205">
        <v>8.7061260121709125</v>
      </c>
      <c r="N20" s="205">
        <v>21.717906906480849</v>
      </c>
      <c r="O20" s="205">
        <v>5.0057521823212596</v>
      </c>
      <c r="P20" s="205">
        <v>0.5790580140386794</v>
      </c>
      <c r="Q20" s="205">
        <v>-0.572949937943946</v>
      </c>
      <c r="R20" s="205">
        <v>5.7913015620846551</v>
      </c>
      <c r="S20" s="205">
        <v>-6.9306693103774819</v>
      </c>
      <c r="T20" s="205">
        <v>-0.64362907035533112</v>
      </c>
      <c r="U20" s="205">
        <v>4.7541405302563504</v>
      </c>
      <c r="V20" s="205">
        <v>-2.6744656184766171</v>
      </c>
      <c r="W20" s="205">
        <v>5.9732484193287405</v>
      </c>
      <c r="X20" s="205">
        <v>6.6201399730100263</v>
      </c>
      <c r="Y20" s="205">
        <v>1.7252622212380544</v>
      </c>
      <c r="Z20" s="205">
        <v>2.5360690740376128</v>
      </c>
      <c r="AA20" s="205">
        <v>-19.789933432218277</v>
      </c>
      <c r="AB20" s="205">
        <v>32.458806030053466</v>
      </c>
      <c r="AC20" s="205">
        <v>11.517239231380458</v>
      </c>
      <c r="AD20" s="205">
        <v>0.20635542680247454</v>
      </c>
      <c r="AE20" s="22" t="s">
        <v>56</v>
      </c>
      <c r="AF20" s="31" t="s">
        <v>11</v>
      </c>
    </row>
    <row r="21" spans="1:32">
      <c r="A21" s="34" t="s">
        <v>28</v>
      </c>
      <c r="B21" s="171" t="s">
        <v>39</v>
      </c>
      <c r="C21" s="24">
        <v>46.421299633860855</v>
      </c>
      <c r="D21" s="24">
        <v>-9.3299365402717171</v>
      </c>
      <c r="E21" s="24">
        <v>12.252420244991782</v>
      </c>
      <c r="F21" s="24">
        <v>15.570368094425405</v>
      </c>
      <c r="G21" s="24">
        <v>24.118004804835209</v>
      </c>
      <c r="H21" s="24">
        <v>20.809020100818358</v>
      </c>
      <c r="I21" s="24">
        <v>5.9436040621927617</v>
      </c>
      <c r="J21" s="24">
        <v>3.3240022727716934</v>
      </c>
      <c r="K21" s="24">
        <v>4.4374756066727201</v>
      </c>
      <c r="L21" s="24">
        <v>11.004743221106494</v>
      </c>
      <c r="M21" s="24">
        <v>10.62319165018566</v>
      </c>
      <c r="N21" s="24">
        <v>24.108552341242586</v>
      </c>
      <c r="O21" s="24">
        <v>1.0714284612264322</v>
      </c>
      <c r="P21" s="24">
        <v>-1.5630013723704508</v>
      </c>
      <c r="Q21" s="24">
        <v>2.6209945393498231</v>
      </c>
      <c r="R21" s="24">
        <v>7.5936210049482895</v>
      </c>
      <c r="S21" s="24">
        <v>-4.6124675702949531</v>
      </c>
      <c r="T21" s="24">
        <v>-1.5342536984001356</v>
      </c>
      <c r="U21" s="24">
        <v>5.1690227031061085</v>
      </c>
      <c r="V21" s="24">
        <v>-1.6529970563713903</v>
      </c>
      <c r="W21" s="24">
        <v>6.9524301426426831</v>
      </c>
      <c r="X21" s="24">
        <v>6.45991222355768</v>
      </c>
      <c r="Y21" s="24">
        <v>1.1793371109901187</v>
      </c>
      <c r="Z21" s="24">
        <v>1.9512722549680035</v>
      </c>
      <c r="AA21" s="24">
        <v>-6.3979912777502079</v>
      </c>
      <c r="AB21" s="24">
        <v>29.996004402001262</v>
      </c>
      <c r="AC21" s="24">
        <v>7.3244403373005014</v>
      </c>
      <c r="AD21" s="24">
        <v>-6.3972098322666682</v>
      </c>
      <c r="AE21" s="21" t="s">
        <v>50</v>
      </c>
      <c r="AF21" s="35" t="s">
        <v>28</v>
      </c>
    </row>
    <row r="22" spans="1:32">
      <c r="A22" s="34" t="s">
        <v>29</v>
      </c>
      <c r="B22" s="171" t="s">
        <v>40</v>
      </c>
      <c r="C22" s="24">
        <v>46.421299633860855</v>
      </c>
      <c r="D22" s="24">
        <v>-4.5581679526232648</v>
      </c>
      <c r="E22" s="24">
        <v>27.156683474978394</v>
      </c>
      <c r="F22" s="24">
        <v>14.509236759011742</v>
      </c>
      <c r="G22" s="24">
        <v>194.08863045985652</v>
      </c>
      <c r="H22" s="24">
        <v>1.2603561021216052</v>
      </c>
      <c r="I22" s="24">
        <v>21.431571079578092</v>
      </c>
      <c r="J22" s="24">
        <v>9.6663601614008172</v>
      </c>
      <c r="K22" s="24">
        <v>16.663657907003923</v>
      </c>
      <c r="L22" s="24">
        <v>26.990399049338691</v>
      </c>
      <c r="M22" s="24">
        <v>5.2322503845919925</v>
      </c>
      <c r="N22" s="24">
        <v>17.109409869639336</v>
      </c>
      <c r="O22" s="24">
        <v>13.115251725516046</v>
      </c>
      <c r="P22" s="24">
        <v>4.5308159893370856</v>
      </c>
      <c r="Q22" s="24">
        <v>-6.014913604411575</v>
      </c>
      <c r="R22" s="24">
        <v>2.4008721574979859</v>
      </c>
      <c r="S22" s="24">
        <v>-11.538451693391139</v>
      </c>
      <c r="T22" s="24">
        <v>1.2500966279096417</v>
      </c>
      <c r="U22" s="24">
        <v>3.9099829232620493</v>
      </c>
      <c r="V22" s="24">
        <v>-4.7378278962807201</v>
      </c>
      <c r="W22" s="24">
        <v>3.9734014548928371</v>
      </c>
      <c r="X22" s="24">
        <v>6.9525160170549327</v>
      </c>
      <c r="Y22" s="24">
        <v>2.8401834851935632</v>
      </c>
      <c r="Z22" s="24">
        <v>3.6867810974509325</v>
      </c>
      <c r="AA22" s="24">
        <v>-45.16248277473882</v>
      </c>
      <c r="AB22" s="24">
        <v>40.391312391181913</v>
      </c>
      <c r="AC22" s="24">
        <v>24.157380201425667</v>
      </c>
      <c r="AD22" s="24">
        <v>17.273164937821335</v>
      </c>
      <c r="AE22" s="21" t="s">
        <v>51</v>
      </c>
      <c r="AF22" s="35" t="s">
        <v>29</v>
      </c>
    </row>
    <row r="23" spans="1:32" s="42" customFormat="1" ht="13.5" thickBot="1">
      <c r="A23" s="36">
        <v>5</v>
      </c>
      <c r="B23" s="172" t="s">
        <v>109</v>
      </c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7" t="s">
        <v>25</v>
      </c>
      <c r="AF23" s="23">
        <v>5</v>
      </c>
    </row>
    <row r="24" spans="1:32">
      <c r="M24" s="59"/>
      <c r="N24" s="59"/>
      <c r="O24" s="59"/>
      <c r="P24" s="59"/>
      <c r="Q24" s="59"/>
      <c r="R24" s="106"/>
      <c r="S24" s="106"/>
      <c r="T24" s="106"/>
      <c r="U24" s="106"/>
      <c r="V24" s="59"/>
      <c r="W24" s="59"/>
      <c r="X24" s="59"/>
      <c r="Y24" s="59"/>
      <c r="Z24" s="59"/>
      <c r="AA24" s="59"/>
      <c r="AB24" s="59"/>
      <c r="AC24" s="59"/>
      <c r="AD24" s="59"/>
    </row>
    <row r="27" spans="1:32">
      <c r="B27" s="42" t="s">
        <v>205</v>
      </c>
    </row>
    <row r="28" spans="1:32" ht="17.25" customHeight="1"/>
  </sheetData>
  <mergeCells count="5">
    <mergeCell ref="AE5:AE6"/>
    <mergeCell ref="AF5:AF6"/>
    <mergeCell ref="D5:T5"/>
    <mergeCell ref="A5:A6"/>
    <mergeCell ref="B5:B6"/>
  </mergeCells>
  <phoneticPr fontId="5" type="noConversion"/>
  <pageMargins left="0.39" right="0.17" top="1" bottom="1" header="0.5" footer="0.5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31"/>
  <sheetViews>
    <sheetView workbookViewId="0">
      <pane xSplit="2" ySplit="6" topLeftCell="O7" activePane="bottomRight" state="frozen"/>
      <selection activeCell="R39" sqref="R39"/>
      <selection pane="topRight" activeCell="R39" sqref="R39"/>
      <selection pane="bottomLeft" activeCell="R39" sqref="R39"/>
      <selection pane="bottomRight" activeCell="AB30" sqref="AB30"/>
    </sheetView>
  </sheetViews>
  <sheetFormatPr defaultRowHeight="12.75"/>
  <cols>
    <col min="1" max="1" width="6.42578125" customWidth="1"/>
    <col min="2" max="2" width="55" customWidth="1"/>
    <col min="3" max="3" width="19.85546875" customWidth="1"/>
    <col min="4" max="4" width="13.7109375" customWidth="1"/>
    <col min="5" max="15" width="12.42578125" customWidth="1"/>
    <col min="16" max="16" width="11.85546875" bestFit="1" customWidth="1"/>
    <col min="30" max="30" width="9.42578125" customWidth="1"/>
    <col min="31" max="31" width="41.85546875" customWidth="1"/>
    <col min="32" max="32" width="6.42578125" customWidth="1"/>
  </cols>
  <sheetData>
    <row r="1" spans="1:33">
      <c r="A1" s="1" t="s">
        <v>115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8"/>
    </row>
    <row r="2" spans="1:33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8"/>
    </row>
    <row r="3" spans="1:33">
      <c r="A3" s="1" t="s">
        <v>218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F3" s="10"/>
      <c r="AG3" s="8"/>
    </row>
    <row r="4" spans="1:33" ht="13.5" thickBot="1">
      <c r="A4" s="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38" t="s">
        <v>22</v>
      </c>
      <c r="AF4" s="10"/>
      <c r="AG4" s="8"/>
    </row>
    <row r="5" spans="1:33">
      <c r="A5" s="137" t="s">
        <v>2</v>
      </c>
      <c r="B5" s="139" t="s">
        <v>3</v>
      </c>
      <c r="C5" s="291"/>
      <c r="D5" s="316" t="s">
        <v>4</v>
      </c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139"/>
      <c r="V5" s="139"/>
      <c r="W5" s="139"/>
      <c r="X5" s="139"/>
      <c r="Y5" s="213"/>
      <c r="Z5" s="139"/>
      <c r="AA5" s="139"/>
      <c r="AB5" s="139"/>
      <c r="AC5" s="139"/>
      <c r="AD5" s="139"/>
      <c r="AE5" s="312" t="s">
        <v>5</v>
      </c>
      <c r="AF5" s="312" t="s">
        <v>18</v>
      </c>
      <c r="AG5" s="8"/>
    </row>
    <row r="6" spans="1:33">
      <c r="A6" s="138"/>
      <c r="B6" s="140"/>
      <c r="C6" s="292">
        <v>1996</v>
      </c>
      <c r="D6" s="140">
        <v>1997</v>
      </c>
      <c r="E6" s="140">
        <v>1998</v>
      </c>
      <c r="F6" s="140">
        <v>1999</v>
      </c>
      <c r="G6" s="140">
        <v>2000</v>
      </c>
      <c r="H6" s="140">
        <v>2001</v>
      </c>
      <c r="I6" s="140">
        <v>2002</v>
      </c>
      <c r="J6" s="140">
        <v>2003</v>
      </c>
      <c r="K6" s="140">
        <v>2004</v>
      </c>
      <c r="L6" s="140">
        <v>2005</v>
      </c>
      <c r="M6" s="140">
        <v>2006</v>
      </c>
      <c r="N6" s="140">
        <v>2007</v>
      </c>
      <c r="O6" s="140">
        <v>2008</v>
      </c>
      <c r="P6" s="16">
        <v>2009</v>
      </c>
      <c r="Q6" s="16">
        <v>2010</v>
      </c>
      <c r="R6" s="16">
        <v>2011</v>
      </c>
      <c r="S6" s="16">
        <v>2012</v>
      </c>
      <c r="T6" s="140">
        <v>2013</v>
      </c>
      <c r="U6" s="140">
        <v>2014</v>
      </c>
      <c r="V6" s="140">
        <v>2015</v>
      </c>
      <c r="W6" s="140">
        <v>2016</v>
      </c>
      <c r="X6" s="140">
        <v>2017</v>
      </c>
      <c r="Y6" s="214">
        <v>2018</v>
      </c>
      <c r="Z6" s="214">
        <v>2019</v>
      </c>
      <c r="AA6" s="214">
        <v>2020</v>
      </c>
      <c r="AB6" s="214">
        <v>2021</v>
      </c>
      <c r="AC6" s="214">
        <v>2022</v>
      </c>
      <c r="AD6" s="214">
        <v>2023</v>
      </c>
      <c r="AE6" s="313"/>
      <c r="AF6" s="313"/>
      <c r="AG6" s="8"/>
    </row>
    <row r="7" spans="1:33">
      <c r="A7" s="26"/>
      <c r="B7" s="3" t="s">
        <v>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7"/>
      <c r="Q7" s="17"/>
      <c r="R7" s="17"/>
      <c r="S7" s="17"/>
      <c r="T7" s="17"/>
      <c r="U7" s="17"/>
      <c r="V7" s="17"/>
      <c r="W7" s="17"/>
      <c r="X7" s="17"/>
      <c r="Y7" s="17"/>
      <c r="Z7" s="86"/>
      <c r="AA7" s="86"/>
      <c r="AB7" s="86"/>
      <c r="AC7" s="86"/>
      <c r="AD7" s="86"/>
      <c r="AE7" s="29" t="s">
        <v>7</v>
      </c>
      <c r="AF7" s="29"/>
      <c r="AG7" s="8"/>
    </row>
    <row r="8" spans="1:33">
      <c r="A8" s="30">
        <v>1</v>
      </c>
      <c r="B8" s="6" t="s">
        <v>53</v>
      </c>
      <c r="C8" s="282">
        <v>17.224557381548284</v>
      </c>
      <c r="D8" s="293">
        <v>-17.517278449454448</v>
      </c>
      <c r="E8" s="293">
        <v>-4.6173721757949986</v>
      </c>
      <c r="F8" s="293">
        <v>2.4736836105751694</v>
      </c>
      <c r="G8" s="293">
        <v>6.1912091117902124</v>
      </c>
      <c r="H8" s="293">
        <v>4.8031449190997115</v>
      </c>
      <c r="I8" s="293">
        <v>6.2575210801397345</v>
      </c>
      <c r="J8" s="293">
        <v>7.6161032522781626</v>
      </c>
      <c r="K8" s="293">
        <v>4.1583145363247782</v>
      </c>
      <c r="L8" s="293">
        <v>5.0894880582386461</v>
      </c>
      <c r="M8" s="293">
        <v>4.8468417420463794</v>
      </c>
      <c r="N8" s="293">
        <v>10.907466809908106</v>
      </c>
      <c r="O8" s="293">
        <v>9.7679727018367046</v>
      </c>
      <c r="P8" s="293">
        <v>0.96261840101770135</v>
      </c>
      <c r="Q8" s="293">
        <v>0.73289239286476715</v>
      </c>
      <c r="R8" s="293">
        <v>1.7897896996279472</v>
      </c>
      <c r="S8" s="293">
        <v>0.29076653149560328</v>
      </c>
      <c r="T8" s="293">
        <v>0.83244422565386844</v>
      </c>
      <c r="U8" s="293">
        <v>4.2054887133498253</v>
      </c>
      <c r="V8" s="293">
        <v>1.0282953512852373</v>
      </c>
      <c r="W8" s="293">
        <v>3.973344576519021</v>
      </c>
      <c r="X8" s="293">
        <v>0.37775050615873695</v>
      </c>
      <c r="Y8" s="293">
        <v>2.5731345799076593</v>
      </c>
      <c r="Z8" s="293">
        <v>3.4872623868946793</v>
      </c>
      <c r="AA8" s="293">
        <v>-3.6731707666692377</v>
      </c>
      <c r="AB8" s="293">
        <v>3.5858955451635097</v>
      </c>
      <c r="AC8" s="293">
        <v>4.6077576217405891</v>
      </c>
      <c r="AD8" s="293">
        <v>2.6621171976020057</v>
      </c>
      <c r="AE8" s="80" t="s">
        <v>59</v>
      </c>
      <c r="AF8" s="31">
        <v>1</v>
      </c>
      <c r="AG8" s="8"/>
    </row>
    <row r="9" spans="1:33">
      <c r="A9" s="32" t="s">
        <v>10</v>
      </c>
      <c r="B9" s="22" t="s">
        <v>30</v>
      </c>
      <c r="C9" s="289">
        <v>13.662730106516898</v>
      </c>
      <c r="D9" s="293">
        <v>-16.438754548771751</v>
      </c>
      <c r="E9" s="293">
        <v>-3.707332736224636</v>
      </c>
      <c r="F9" s="293">
        <v>2.3801908544040251</v>
      </c>
      <c r="G9" s="293">
        <v>7.2608174417859441</v>
      </c>
      <c r="H9" s="293">
        <v>3.8780507810964817</v>
      </c>
      <c r="I9" s="293">
        <v>5.703100281407</v>
      </c>
      <c r="J9" s="293">
        <v>7.6919035917029186</v>
      </c>
      <c r="K9" s="293">
        <v>3.6691089757798281</v>
      </c>
      <c r="L9" s="293">
        <v>5.2421626078573782</v>
      </c>
      <c r="M9" s="293">
        <v>5.1271524382178724</v>
      </c>
      <c r="N9" s="293">
        <v>10.744704880209103</v>
      </c>
      <c r="O9" s="293">
        <v>8.8082519958649819</v>
      </c>
      <c r="P9" s="293">
        <v>0.54494363219436925</v>
      </c>
      <c r="Q9" s="293">
        <v>0.25531252835867446</v>
      </c>
      <c r="R9" s="293">
        <v>1.4092761270464476</v>
      </c>
      <c r="S9" s="293">
        <v>0.41309681032384671</v>
      </c>
      <c r="T9" s="293">
        <v>0.55178752558539046</v>
      </c>
      <c r="U9" s="293">
        <v>3.1266244611680518</v>
      </c>
      <c r="V9" s="293">
        <v>1.2162592814256186</v>
      </c>
      <c r="W9" s="293">
        <v>2.9148375112478102</v>
      </c>
      <c r="X9" s="293">
        <v>0.51689714883973148</v>
      </c>
      <c r="Y9" s="293">
        <v>1.9545521484296013</v>
      </c>
      <c r="Z9" s="293">
        <v>2.3874295133444394</v>
      </c>
      <c r="AA9" s="293">
        <v>-4.1748543719925983</v>
      </c>
      <c r="AB9" s="293">
        <v>3.2760618161728967</v>
      </c>
      <c r="AC9" s="293">
        <v>4.2960317750806629</v>
      </c>
      <c r="AD9" s="293">
        <v>2.2901105140632794</v>
      </c>
      <c r="AE9" s="81" t="s">
        <v>41</v>
      </c>
      <c r="AF9" s="33" t="s">
        <v>10</v>
      </c>
      <c r="AG9" s="8"/>
    </row>
    <row r="10" spans="1:33">
      <c r="A10" s="32" t="s">
        <v>11</v>
      </c>
      <c r="B10" s="22" t="s">
        <v>31</v>
      </c>
      <c r="C10" s="289">
        <v>3.5682144566421403</v>
      </c>
      <c r="D10" s="293">
        <v>-1.0866206572102628</v>
      </c>
      <c r="E10" s="293">
        <v>-0.91840514053582456</v>
      </c>
      <c r="F10" s="293">
        <v>4.992809023919674E-2</v>
      </c>
      <c r="G10" s="293">
        <v>-1.0821945088900145</v>
      </c>
      <c r="H10" s="293">
        <v>0.91191595057251817</v>
      </c>
      <c r="I10" s="293">
        <v>0.53765947244072199</v>
      </c>
      <c r="J10" s="293">
        <v>-9.3438490852751799E-2</v>
      </c>
      <c r="K10" s="293">
        <v>0.47090498907366407</v>
      </c>
      <c r="L10" s="293">
        <v>-0.17169690033686227</v>
      </c>
      <c r="M10" s="293">
        <v>-0.27082826566584584</v>
      </c>
      <c r="N10" s="293">
        <v>0.1414218469723926</v>
      </c>
      <c r="O10" s="293">
        <v>0.76436113436540642</v>
      </c>
      <c r="P10" s="293">
        <v>0.39960619855041135</v>
      </c>
      <c r="Q10" s="293">
        <v>0.4572774303246579</v>
      </c>
      <c r="R10" s="293">
        <v>0.37808682168390273</v>
      </c>
      <c r="S10" s="293">
        <v>-0.12595306545258747</v>
      </c>
      <c r="T10" s="293">
        <v>0.25952140017267172</v>
      </c>
      <c r="U10" s="293">
        <v>0.97563695220305813</v>
      </c>
      <c r="V10" s="293">
        <v>-0.31169274166799527</v>
      </c>
      <c r="W10" s="293">
        <v>0.83817286728149176</v>
      </c>
      <c r="X10" s="293">
        <v>0.11829767421832098</v>
      </c>
      <c r="Y10" s="293">
        <v>0.36607199156266323</v>
      </c>
      <c r="Z10" s="293">
        <v>1.0810088380960421</v>
      </c>
      <c r="AA10" s="293">
        <v>0.55947706945372266</v>
      </c>
      <c r="AB10" s="293">
        <v>0.19654742527561772</v>
      </c>
      <c r="AC10" s="293">
        <v>0.29933113790415389</v>
      </c>
      <c r="AD10" s="293">
        <v>0.58823294946685178</v>
      </c>
      <c r="AE10" s="81" t="s">
        <v>42</v>
      </c>
      <c r="AF10" s="33" t="s">
        <v>11</v>
      </c>
      <c r="AG10" s="8"/>
    </row>
    <row r="11" spans="1:33">
      <c r="A11" s="34" t="s">
        <v>28</v>
      </c>
      <c r="B11" s="21" t="s">
        <v>32</v>
      </c>
      <c r="C11" s="290">
        <v>1.7177795935060969</v>
      </c>
      <c r="D11" s="294">
        <v>0.20719654673886706</v>
      </c>
      <c r="E11" s="294">
        <v>0.45554662081644459</v>
      </c>
      <c r="F11" s="294">
        <v>1.266430208825754</v>
      </c>
      <c r="G11" s="294">
        <v>2.0213596822701265E-2</v>
      </c>
      <c r="H11" s="294">
        <v>-7.7022811446061587E-2</v>
      </c>
      <c r="I11" s="294">
        <v>-0.19541152787513946</v>
      </c>
      <c r="J11" s="294">
        <v>-0.25592092065328165</v>
      </c>
      <c r="K11" s="294">
        <v>8.5645254863448733E-2</v>
      </c>
      <c r="L11" s="294">
        <v>-0.21909150659453094</v>
      </c>
      <c r="M11" s="294">
        <v>-0.15589819394612711</v>
      </c>
      <c r="N11" s="294">
        <v>-0.14061452189891374</v>
      </c>
      <c r="O11" s="294">
        <v>0.32054188896018471</v>
      </c>
      <c r="P11" s="294">
        <v>0.11173884038220415</v>
      </c>
      <c r="Q11" s="294">
        <v>0.29223216698266402</v>
      </c>
      <c r="R11" s="294">
        <v>-4.9056005820961403E-2</v>
      </c>
      <c r="S11" s="294">
        <v>0.2845317041317445</v>
      </c>
      <c r="T11" s="294">
        <v>3.9595855155310847E-2</v>
      </c>
      <c r="U11" s="294">
        <v>0.40643758845387257</v>
      </c>
      <c r="V11" s="294">
        <v>-0.35245765421773928</v>
      </c>
      <c r="W11" s="294">
        <v>0.31417180811980644</v>
      </c>
      <c r="X11" s="294">
        <v>2.5878503947634628E-2</v>
      </c>
      <c r="Y11" s="294">
        <v>-1.4881153289167287E-2</v>
      </c>
      <c r="Z11" s="294">
        <v>0.33541490793455458</v>
      </c>
      <c r="AA11" s="294">
        <v>7.5001747476155789E-2</v>
      </c>
      <c r="AB11" s="294">
        <v>0.46038708265318495</v>
      </c>
      <c r="AC11" s="294">
        <v>8.1010989449209522E-2</v>
      </c>
      <c r="AD11" s="294">
        <v>1.6404673136816816E-2</v>
      </c>
      <c r="AE11" s="82" t="s">
        <v>43</v>
      </c>
      <c r="AF11" s="35" t="s">
        <v>28</v>
      </c>
      <c r="AG11" s="8"/>
    </row>
    <row r="12" spans="1:33">
      <c r="A12" s="34" t="s">
        <v>29</v>
      </c>
      <c r="B12" s="21" t="s">
        <v>33</v>
      </c>
      <c r="C12" s="290">
        <v>1.8504348631360439</v>
      </c>
      <c r="D12" s="294">
        <v>-1.2938172039491289</v>
      </c>
      <c r="E12" s="294">
        <v>-1.3739517613522692</v>
      </c>
      <c r="F12" s="294">
        <v>-1.2165021185865583</v>
      </c>
      <c r="G12" s="294">
        <v>-1.1024081057127151</v>
      </c>
      <c r="H12" s="294">
        <v>0.98893876201857911</v>
      </c>
      <c r="I12" s="294">
        <v>0.73307100031586281</v>
      </c>
      <c r="J12" s="294">
        <v>0.16248242980053046</v>
      </c>
      <c r="K12" s="294">
        <v>0.38525973421021531</v>
      </c>
      <c r="L12" s="294">
        <v>4.7394606257668649E-2</v>
      </c>
      <c r="M12" s="294">
        <v>-0.11493007171971872</v>
      </c>
      <c r="N12" s="294">
        <v>0.28203636887130556</v>
      </c>
      <c r="O12" s="294">
        <v>0.44381924540522311</v>
      </c>
      <c r="P12" s="294">
        <v>0.28786735816820785</v>
      </c>
      <c r="Q12" s="294">
        <v>0.16504526334199324</v>
      </c>
      <c r="R12" s="294">
        <v>0.42714282750486293</v>
      </c>
      <c r="S12" s="294">
        <v>-0.41048476958433311</v>
      </c>
      <c r="T12" s="294">
        <v>0.21992554501736195</v>
      </c>
      <c r="U12" s="294">
        <v>0.56919936374918556</v>
      </c>
      <c r="V12" s="294">
        <v>4.0764912549743022E-2</v>
      </c>
      <c r="W12" s="294">
        <v>0.52400105916168638</v>
      </c>
      <c r="X12" s="294">
        <v>9.2419170270685358E-2</v>
      </c>
      <c r="Y12" s="294">
        <v>0.38095314485182957</v>
      </c>
      <c r="Z12" s="294">
        <v>0.74559393016148645</v>
      </c>
      <c r="AA12" s="294">
        <v>0.48447532197756676</v>
      </c>
      <c r="AB12" s="294">
        <v>-0.2638396573775672</v>
      </c>
      <c r="AC12" s="294">
        <v>0.21832014845494435</v>
      </c>
      <c r="AD12" s="294">
        <v>0.57182827633003563</v>
      </c>
      <c r="AE12" s="82" t="s">
        <v>44</v>
      </c>
      <c r="AF12" s="35" t="s">
        <v>29</v>
      </c>
      <c r="AG12" s="8"/>
    </row>
    <row r="13" spans="1:33">
      <c r="A13" s="32" t="s">
        <v>12</v>
      </c>
      <c r="B13" s="22" t="s">
        <v>34</v>
      </c>
      <c r="C13" s="289">
        <v>-6.3871816107456229E-3</v>
      </c>
      <c r="D13" s="293">
        <v>8.0967565275604624E-3</v>
      </c>
      <c r="E13" s="293">
        <v>8.3657009654615564E-3</v>
      </c>
      <c r="F13" s="293">
        <v>4.3564665931949034E-2</v>
      </c>
      <c r="G13" s="293">
        <v>1.2586178894285246E-2</v>
      </c>
      <c r="H13" s="293">
        <v>1.3178187430723506E-2</v>
      </c>
      <c r="I13" s="293">
        <v>1.6761326292028863E-2</v>
      </c>
      <c r="J13" s="293">
        <v>1.7638151427982602E-2</v>
      </c>
      <c r="K13" s="293">
        <v>1.8300571471278625E-2</v>
      </c>
      <c r="L13" s="293">
        <v>1.9022350718131142E-2</v>
      </c>
      <c r="M13" s="293">
        <v>-9.4824305056511512E-3</v>
      </c>
      <c r="N13" s="293">
        <v>2.1340082726619188E-2</v>
      </c>
      <c r="O13" s="293">
        <v>0.19535957160631323</v>
      </c>
      <c r="P13" s="293">
        <v>1.8068570272921358E-2</v>
      </c>
      <c r="Q13" s="293">
        <v>2.0302434181448666E-2</v>
      </c>
      <c r="R13" s="293">
        <v>2.4267508975932615E-3</v>
      </c>
      <c r="S13" s="293">
        <v>3.6227866243525265E-3</v>
      </c>
      <c r="T13" s="293">
        <v>2.1135299895798428E-2</v>
      </c>
      <c r="U13" s="293">
        <v>0.10322729997871832</v>
      </c>
      <c r="V13" s="293">
        <v>0.12372881152762005</v>
      </c>
      <c r="W13" s="293">
        <v>0.22033419798971118</v>
      </c>
      <c r="X13" s="293">
        <v>-0.25744431689932107</v>
      </c>
      <c r="Y13" s="293">
        <v>0.25251043991539612</v>
      </c>
      <c r="Z13" s="293">
        <v>1.8824035454188877E-2</v>
      </c>
      <c r="AA13" s="293">
        <v>-5.7793464130353217E-2</v>
      </c>
      <c r="AB13" s="293">
        <v>0.11328630371499285</v>
      </c>
      <c r="AC13" s="293">
        <v>1.2394708755763855E-2</v>
      </c>
      <c r="AD13" s="293">
        <v>-0.21622626592812719</v>
      </c>
      <c r="AE13" s="81" t="s">
        <v>45</v>
      </c>
      <c r="AF13" s="33" t="s">
        <v>12</v>
      </c>
      <c r="AG13" s="8"/>
    </row>
    <row r="14" spans="1:33">
      <c r="A14" s="30">
        <v>2</v>
      </c>
      <c r="B14" s="6" t="s">
        <v>13</v>
      </c>
      <c r="C14" s="282">
        <v>3.4355653259238221</v>
      </c>
      <c r="D14" s="295">
        <v>-4.7113074655581819</v>
      </c>
      <c r="E14" s="295">
        <v>3.7028392948858362</v>
      </c>
      <c r="F14" s="295">
        <v>8.4435879484871208</v>
      </c>
      <c r="G14" s="295">
        <v>10.352061452636841</v>
      </c>
      <c r="H14" s="295">
        <v>7.3483667857964559</v>
      </c>
      <c r="I14" s="295">
        <v>1.9390987741874617</v>
      </c>
      <c r="J14" s="295">
        <v>3.034942318620514</v>
      </c>
      <c r="K14" s="295">
        <v>4.4160305125680113</v>
      </c>
      <c r="L14" s="295">
        <v>2.5900121460355963</v>
      </c>
      <c r="M14" s="295">
        <v>2.2262750609498183</v>
      </c>
      <c r="N14" s="295">
        <v>1.5127785566594494</v>
      </c>
      <c r="O14" s="295">
        <v>1.3874136443963629</v>
      </c>
      <c r="P14" s="295">
        <v>0.33535053887623484</v>
      </c>
      <c r="Q14" s="295">
        <v>-3.0649071788090216</v>
      </c>
      <c r="R14" s="295">
        <v>2.0587630232364722</v>
      </c>
      <c r="S14" s="295">
        <v>-2.7899281339411157</v>
      </c>
      <c r="T14" s="295">
        <v>-0.49037543199097167</v>
      </c>
      <c r="U14" s="295">
        <v>-0.2935209419901666</v>
      </c>
      <c r="V14" s="295">
        <v>0.59790998809980833</v>
      </c>
      <c r="W14" s="295">
        <v>1.0122320118383328</v>
      </c>
      <c r="X14" s="295">
        <v>1.9441426180262893</v>
      </c>
      <c r="Y14" s="295">
        <v>0.63169409845733027</v>
      </c>
      <c r="Z14" s="295">
        <v>-0.57213991194160918</v>
      </c>
      <c r="AA14" s="295">
        <v>-0.21684416959380279</v>
      </c>
      <c r="AB14" s="295">
        <v>4.9280740049879377</v>
      </c>
      <c r="AC14" s="295">
        <v>0.44205639516788586</v>
      </c>
      <c r="AD14" s="295">
        <v>0.26810925004186859</v>
      </c>
      <c r="AE14" s="80" t="s">
        <v>14</v>
      </c>
      <c r="AF14" s="31">
        <v>2</v>
      </c>
      <c r="AG14" s="8"/>
    </row>
    <row r="15" spans="1:33">
      <c r="A15" s="30">
        <v>3</v>
      </c>
      <c r="B15" s="6" t="s">
        <v>124</v>
      </c>
      <c r="C15" s="282">
        <v>20.660122707472105</v>
      </c>
      <c r="D15" s="293">
        <v>-22.228585915012633</v>
      </c>
      <c r="E15" s="293">
        <v>-0.91453288090916685</v>
      </c>
      <c r="F15" s="293">
        <v>10.917271559062289</v>
      </c>
      <c r="G15" s="293">
        <v>16.543270564427051</v>
      </c>
      <c r="H15" s="293">
        <v>12.151511704896173</v>
      </c>
      <c r="I15" s="293">
        <v>8.1966198543272064</v>
      </c>
      <c r="J15" s="293">
        <v>10.651045570898672</v>
      </c>
      <c r="K15" s="293">
        <v>8.5743450488927806</v>
      </c>
      <c r="L15" s="293">
        <v>7.6795002042742349</v>
      </c>
      <c r="M15" s="293">
        <v>7.0731168029961902</v>
      </c>
      <c r="N15" s="293">
        <v>12.420245366567549</v>
      </c>
      <c r="O15" s="293">
        <v>11.15538634623306</v>
      </c>
      <c r="P15" s="293">
        <v>1.2979689398939256</v>
      </c>
      <c r="Q15" s="293">
        <v>-2.3320147859442546</v>
      </c>
      <c r="R15" s="293">
        <v>3.8485527228644281</v>
      </c>
      <c r="S15" s="293">
        <v>-2.4991616024455081</v>
      </c>
      <c r="T15" s="293">
        <v>0.34206879366289678</v>
      </c>
      <c r="U15" s="293">
        <v>3.9119677713596417</v>
      </c>
      <c r="V15" s="293">
        <v>1.6262053393850495</v>
      </c>
      <c r="W15" s="293">
        <v>4.9855765883573664</v>
      </c>
      <c r="X15" s="293">
        <v>2.3218931241850185</v>
      </c>
      <c r="Y15" s="293">
        <v>3.2048286783649895</v>
      </c>
      <c r="Z15" s="293">
        <v>2.9151225300789561</v>
      </c>
      <c r="AA15" s="293">
        <v>-3.8900142980021259</v>
      </c>
      <c r="AB15" s="293">
        <v>8.5139629198227098</v>
      </c>
      <c r="AC15" s="293">
        <v>5.0497872130731345</v>
      </c>
      <c r="AD15" s="293">
        <v>2.9302265696046916</v>
      </c>
      <c r="AE15" s="80" t="s">
        <v>54</v>
      </c>
      <c r="AF15" s="31">
        <v>3</v>
      </c>
      <c r="AG15" s="8"/>
    </row>
    <row r="16" spans="1:33">
      <c r="A16" s="30">
        <v>4</v>
      </c>
      <c r="B16" s="6" t="s">
        <v>121</v>
      </c>
      <c r="C16" s="282">
        <v>-11.025212418846301</v>
      </c>
      <c r="D16" s="293">
        <v>0.75996747774929596</v>
      </c>
      <c r="E16" s="293">
        <v>-1.5110758227123513</v>
      </c>
      <c r="F16" s="293">
        <v>2.6687877235953157</v>
      </c>
      <c r="G16" s="293">
        <v>-10.152300791772534</v>
      </c>
      <c r="H16" s="293">
        <v>-3.3865138746539554</v>
      </c>
      <c r="I16" s="293">
        <v>-3.55099798540977</v>
      </c>
      <c r="J16" s="293">
        <v>2.5319815905125904E-2</v>
      </c>
      <c r="K16" s="293">
        <v>5.7756311848586629E-2</v>
      </c>
      <c r="L16" s="293">
        <v>-1.8127449097178374</v>
      </c>
      <c r="M16" s="293">
        <v>-0.26446907099151545</v>
      </c>
      <c r="N16" s="293">
        <v>-5.673858772166037</v>
      </c>
      <c r="O16" s="293">
        <v>-3.8970443870043585</v>
      </c>
      <c r="P16" s="293">
        <v>0.86483545312234633</v>
      </c>
      <c r="Q16" s="293">
        <v>5.0090788159994606</v>
      </c>
      <c r="R16" s="293">
        <v>-0.93262950103178477</v>
      </c>
      <c r="S16" s="293">
        <v>3.6646117541396115</v>
      </c>
      <c r="T16" s="293">
        <v>0.77059438131139069</v>
      </c>
      <c r="U16" s="293">
        <v>-2.2777720161161681</v>
      </c>
      <c r="V16" s="293">
        <v>0.62348733403611001</v>
      </c>
      <c r="W16" s="293">
        <v>-0.59088332325381998</v>
      </c>
      <c r="X16" s="293">
        <v>0.7150531991560708</v>
      </c>
      <c r="Y16" s="293">
        <v>0.59470896424031172</v>
      </c>
      <c r="Z16" s="293">
        <v>-0.35893025262791189</v>
      </c>
      <c r="AA16" s="293">
        <v>0.21862723849327398</v>
      </c>
      <c r="AB16" s="293">
        <v>-0.26010504340197554</v>
      </c>
      <c r="AC16" s="293">
        <v>0.18558807332051591</v>
      </c>
      <c r="AD16" s="293">
        <v>3.4184093818268542</v>
      </c>
      <c r="AE16" s="80" t="s">
        <v>60</v>
      </c>
      <c r="AF16" s="31">
        <v>4</v>
      </c>
      <c r="AG16" s="8"/>
    </row>
    <row r="17" spans="1:33">
      <c r="A17" s="32" t="s">
        <v>10</v>
      </c>
      <c r="B17" s="22" t="s">
        <v>35</v>
      </c>
      <c r="C17" s="289">
        <v>1.9119617357555001</v>
      </c>
      <c r="D17" s="293">
        <v>-2.1006807710965671</v>
      </c>
      <c r="E17" s="293">
        <v>3.397168817933935</v>
      </c>
      <c r="F17" s="293">
        <v>8.2067993457100119</v>
      </c>
      <c r="G17" s="293">
        <v>6.4050848258042432</v>
      </c>
      <c r="H17" s="293">
        <v>3.0186611022634495</v>
      </c>
      <c r="I17" s="293">
        <v>0.73226946292635076</v>
      </c>
      <c r="J17" s="293">
        <v>2.3748043890754524</v>
      </c>
      <c r="K17" s="293">
        <v>3.7270647088472852</v>
      </c>
      <c r="L17" s="293">
        <v>5.2299327691271902</v>
      </c>
      <c r="M17" s="293">
        <v>3.7989855946003801</v>
      </c>
      <c r="N17" s="293">
        <v>4.6841314184783638</v>
      </c>
      <c r="O17" s="293">
        <v>-1.2549542738651356</v>
      </c>
      <c r="P17" s="293">
        <v>1.158220322661875</v>
      </c>
      <c r="Q17" s="293">
        <v>4.7301855039114482</v>
      </c>
      <c r="R17" s="293">
        <v>1.842712972399162</v>
      </c>
      <c r="S17" s="293">
        <v>8.5300528331399533E-2</v>
      </c>
      <c r="T17" s="293">
        <v>0.46256903655295067</v>
      </c>
      <c r="U17" s="293">
        <v>-4.897309893573925E-2</v>
      </c>
      <c r="V17" s="293">
        <v>-0.6322507320601809</v>
      </c>
      <c r="W17" s="293">
        <v>2.0498972811746428</v>
      </c>
      <c r="X17" s="293">
        <v>3.7169329031035261</v>
      </c>
      <c r="Y17" s="293">
        <v>1.3846303822200372</v>
      </c>
      <c r="Z17" s="293">
        <v>0.77165091478946013</v>
      </c>
      <c r="AA17" s="293">
        <v>-8.5772116070574675</v>
      </c>
      <c r="AB17" s="293">
        <v>11.743140470680535</v>
      </c>
      <c r="AC17" s="293">
        <v>5.3058418787337507</v>
      </c>
      <c r="AD17" s="293">
        <v>3.5164301890342022</v>
      </c>
      <c r="AE17" s="81" t="s">
        <v>55</v>
      </c>
      <c r="AF17" s="33" t="s">
        <v>10</v>
      </c>
      <c r="AG17" s="8"/>
    </row>
    <row r="18" spans="1:33">
      <c r="A18" s="34" t="s">
        <v>28</v>
      </c>
      <c r="B18" s="21" t="s">
        <v>36</v>
      </c>
      <c r="C18" s="290">
        <v>1.225776125359328</v>
      </c>
      <c r="D18" s="294">
        <v>-0.94701520321090193</v>
      </c>
      <c r="E18" s="294">
        <v>2.4747994325266629</v>
      </c>
      <c r="F18" s="294">
        <v>1.939341269086345</v>
      </c>
      <c r="G18" s="294">
        <v>-3.8996870554386442E-2</v>
      </c>
      <c r="H18" s="294">
        <v>1.0920729405193415</v>
      </c>
      <c r="I18" s="294">
        <v>0.21337803169008629</v>
      </c>
      <c r="J18" s="294">
        <v>1.3945168016510012</v>
      </c>
      <c r="K18" s="294">
        <v>1.2224455512594226</v>
      </c>
      <c r="L18" s="294">
        <v>2.6261746589763604</v>
      </c>
      <c r="M18" s="294">
        <v>1.1581912012954216</v>
      </c>
      <c r="N18" s="294">
        <v>1.6600643484413129</v>
      </c>
      <c r="O18" s="294">
        <v>-5.4078421460038442</v>
      </c>
      <c r="P18" s="294">
        <v>-0.76541106948647941</v>
      </c>
      <c r="Q18" s="294">
        <v>3.1687140768044637</v>
      </c>
      <c r="R18" s="294">
        <v>1.353108653197689</v>
      </c>
      <c r="S18" s="294">
        <v>1.7723117339609518</v>
      </c>
      <c r="T18" s="294">
        <v>2.1428287700768505</v>
      </c>
      <c r="U18" s="294">
        <v>-1.5549853508042197</v>
      </c>
      <c r="V18" s="294">
        <v>-1.8322917097489306</v>
      </c>
      <c r="W18" s="294">
        <v>-0.66813826724791114</v>
      </c>
      <c r="X18" s="294">
        <v>0.43308785318301873</v>
      </c>
      <c r="Y18" s="294">
        <v>0.9699260631813853</v>
      </c>
      <c r="Z18" s="294">
        <v>-0.65898900984022479</v>
      </c>
      <c r="AA18" s="294">
        <v>-0.15691846704543791</v>
      </c>
      <c r="AB18" s="294">
        <v>3.0188815090441246</v>
      </c>
      <c r="AC18" s="294">
        <v>2.7268563699742279</v>
      </c>
      <c r="AD18" s="294">
        <v>-2.1526541323260076</v>
      </c>
      <c r="AE18" s="82" t="s">
        <v>47</v>
      </c>
      <c r="AF18" s="35" t="s">
        <v>28</v>
      </c>
    </row>
    <row r="19" spans="1:33">
      <c r="A19" s="34" t="s">
        <v>29</v>
      </c>
      <c r="B19" s="21" t="s">
        <v>37</v>
      </c>
      <c r="C19" s="290">
        <v>0.68618561039617143</v>
      </c>
      <c r="D19" s="294">
        <v>-1.1536655678856633</v>
      </c>
      <c r="E19" s="294">
        <v>0.92236938540727165</v>
      </c>
      <c r="F19" s="294">
        <v>6.2674580766236652</v>
      </c>
      <c r="G19" s="294">
        <v>6.4440816963586283</v>
      </c>
      <c r="H19" s="294">
        <v>1.9265881617441083</v>
      </c>
      <c r="I19" s="294">
        <v>0.51889143123626336</v>
      </c>
      <c r="J19" s="294">
        <v>0.98028758742445365</v>
      </c>
      <c r="K19" s="294">
        <v>2.5046191575878618</v>
      </c>
      <c r="L19" s="294">
        <v>2.603758110150832</v>
      </c>
      <c r="M19" s="294">
        <v>2.6407943933049616</v>
      </c>
      <c r="N19" s="294">
        <v>3.0240670700370527</v>
      </c>
      <c r="O19" s="294">
        <v>4.1528878721387068</v>
      </c>
      <c r="P19" s="294">
        <v>1.9236313921483543</v>
      </c>
      <c r="Q19" s="294">
        <v>1.5614714271069821</v>
      </c>
      <c r="R19" s="294">
        <v>0.48960431920147413</v>
      </c>
      <c r="S19" s="294">
        <v>-1.687011205629551</v>
      </c>
      <c r="T19" s="294">
        <v>-1.6802597335238996</v>
      </c>
      <c r="U19" s="294">
        <v>1.5060122518684806</v>
      </c>
      <c r="V19" s="294">
        <v>1.2000409776887495</v>
      </c>
      <c r="W19" s="294">
        <v>2.7180355484225553</v>
      </c>
      <c r="X19" s="294">
        <v>3.2838450499205094</v>
      </c>
      <c r="Y19" s="294">
        <v>0.41470431903865379</v>
      </c>
      <c r="Z19" s="294">
        <v>1.4306595889841784</v>
      </c>
      <c r="AA19" s="294">
        <v>-8.4202931400120313</v>
      </c>
      <c r="AB19" s="294">
        <v>8.7242589616364157</v>
      </c>
      <c r="AC19" s="294">
        <v>2.5789855087595539</v>
      </c>
      <c r="AD19" s="294">
        <v>5.6690849138872448</v>
      </c>
      <c r="AE19" s="82" t="s">
        <v>48</v>
      </c>
      <c r="AF19" s="35" t="s">
        <v>29</v>
      </c>
    </row>
    <row r="20" spans="1:33">
      <c r="A20" s="32" t="s">
        <v>11</v>
      </c>
      <c r="B20" s="22" t="s">
        <v>38</v>
      </c>
      <c r="C20" s="289">
        <v>12.937174154601802</v>
      </c>
      <c r="D20" s="293">
        <v>-2.8606482488458629</v>
      </c>
      <c r="E20" s="293">
        <v>4.9082446406462843</v>
      </c>
      <c r="F20" s="293">
        <v>5.5380116221146958</v>
      </c>
      <c r="G20" s="293">
        <v>16.557385617576774</v>
      </c>
      <c r="H20" s="293">
        <v>6.405174976917408</v>
      </c>
      <c r="I20" s="293">
        <v>4.2832674483361206</v>
      </c>
      <c r="J20" s="293">
        <v>2.3494845731703267</v>
      </c>
      <c r="K20" s="293">
        <v>3.6693083969986988</v>
      </c>
      <c r="L20" s="293">
        <v>7.0426776788450276</v>
      </c>
      <c r="M20" s="293">
        <v>4.0634546655918955</v>
      </c>
      <c r="N20" s="293">
        <v>10.357990190644401</v>
      </c>
      <c r="O20" s="293">
        <v>2.6420901131392229</v>
      </c>
      <c r="P20" s="293">
        <v>0.29338486953952875</v>
      </c>
      <c r="Q20" s="293">
        <v>-0.27889331208801227</v>
      </c>
      <c r="R20" s="293">
        <v>2.7753424734309466</v>
      </c>
      <c r="S20" s="293">
        <v>-3.5793112258082118</v>
      </c>
      <c r="T20" s="293">
        <v>-0.30802534475844001</v>
      </c>
      <c r="U20" s="293">
        <v>2.2287989171804288</v>
      </c>
      <c r="V20" s="293">
        <v>-1.2557380660962909</v>
      </c>
      <c r="W20" s="293">
        <v>2.6407806044284627</v>
      </c>
      <c r="X20" s="293">
        <v>3.0018797039474552</v>
      </c>
      <c r="Y20" s="293">
        <v>0.78992141797972537</v>
      </c>
      <c r="Z20" s="293">
        <v>1.130581167417372</v>
      </c>
      <c r="AA20" s="293">
        <v>-8.7958388455507421</v>
      </c>
      <c r="AB20" s="293">
        <v>12.003245514082511</v>
      </c>
      <c r="AC20" s="293">
        <v>5.1202538054132347</v>
      </c>
      <c r="AD20" s="293">
        <v>9.8020807207348154E-2</v>
      </c>
      <c r="AE20" s="81" t="s">
        <v>56</v>
      </c>
      <c r="AF20" s="33" t="s">
        <v>11</v>
      </c>
    </row>
    <row r="21" spans="1:33">
      <c r="A21" s="34" t="s">
        <v>28</v>
      </c>
      <c r="B21" s="21" t="s">
        <v>39</v>
      </c>
      <c r="C21" s="290">
        <v>11.203769718377382</v>
      </c>
      <c r="D21" s="294">
        <v>-2.659615754888657</v>
      </c>
      <c r="E21" s="294">
        <v>3.7092094837111595</v>
      </c>
      <c r="F21" s="294">
        <v>4.8233334108618218</v>
      </c>
      <c r="G21" s="294">
        <v>6.8550798534607837</v>
      </c>
      <c r="H21" s="294">
        <v>6.2535989692504819</v>
      </c>
      <c r="I21" s="294">
        <v>1.94493746762886</v>
      </c>
      <c r="J21" s="294">
        <v>1.0899453140466406</v>
      </c>
      <c r="K21" s="294">
        <v>1.3692490881888044</v>
      </c>
      <c r="L21" s="294">
        <v>3.2317009380920365</v>
      </c>
      <c r="M21" s="294">
        <v>3.195031557369969</v>
      </c>
      <c r="N21" s="294">
        <v>7.5708238172182751</v>
      </c>
      <c r="O21" s="294">
        <v>0.38077737801487554</v>
      </c>
      <c r="P21" s="294">
        <v>-0.51354191952288397</v>
      </c>
      <c r="Q21" s="294">
        <v>0.80396133542006609</v>
      </c>
      <c r="R21" s="294">
        <v>2.3760014862840979</v>
      </c>
      <c r="S21" s="294">
        <v>-1.5847767061767493</v>
      </c>
      <c r="T21" s="294">
        <v>-0.49939153360704736</v>
      </c>
      <c r="U21" s="294">
        <v>1.6247681570827435</v>
      </c>
      <c r="V21" s="294">
        <v>-0.51913254131635045</v>
      </c>
      <c r="W21" s="294">
        <v>2.0633858893722916</v>
      </c>
      <c r="X21" s="294">
        <v>1.9764448111891604</v>
      </c>
      <c r="Y21" s="294">
        <v>0.36247785376252506</v>
      </c>
      <c r="Z21" s="294">
        <v>0.57676428325778917</v>
      </c>
      <c r="AA21" s="294">
        <v>-1.8612580472848379</v>
      </c>
      <c r="AB21" s="294">
        <v>8.4645256486963092</v>
      </c>
      <c r="AC21" s="294">
        <v>2.4451724414438383</v>
      </c>
      <c r="AD21" s="294">
        <v>-2.1909889249785679</v>
      </c>
      <c r="AE21" s="82" t="s">
        <v>50</v>
      </c>
      <c r="AF21" s="35" t="s">
        <v>28</v>
      </c>
    </row>
    <row r="22" spans="1:33">
      <c r="A22" s="34" t="s">
        <v>29</v>
      </c>
      <c r="B22" s="21" t="s">
        <v>40</v>
      </c>
      <c r="C22" s="290">
        <v>1.7334044362244199</v>
      </c>
      <c r="D22" s="294">
        <v>-0.20103249395720593</v>
      </c>
      <c r="E22" s="294">
        <v>1.1990351569351234</v>
      </c>
      <c r="F22" s="294">
        <v>0.71467821125287567</v>
      </c>
      <c r="G22" s="294">
        <v>9.7023057641159891</v>
      </c>
      <c r="H22" s="294">
        <v>0.15157600766692453</v>
      </c>
      <c r="I22" s="294">
        <v>2.3383299807072686</v>
      </c>
      <c r="J22" s="294">
        <v>1.2595392591236885</v>
      </c>
      <c r="K22" s="294">
        <v>2.3000593088098964</v>
      </c>
      <c r="L22" s="294">
        <v>3.8109767407529902</v>
      </c>
      <c r="M22" s="294">
        <v>0.8684231082219227</v>
      </c>
      <c r="N22" s="294">
        <v>2.7871663734261318</v>
      </c>
      <c r="O22" s="294">
        <v>2.2613127351243532</v>
      </c>
      <c r="P22" s="294">
        <v>0.80692678906241</v>
      </c>
      <c r="Q22" s="294">
        <v>-1.0828546475080858</v>
      </c>
      <c r="R22" s="294">
        <v>0.39934098714685329</v>
      </c>
      <c r="S22" s="294">
        <v>-1.9945345196314608</v>
      </c>
      <c r="T22" s="294">
        <v>0.19136618884860951</v>
      </c>
      <c r="U22" s="294">
        <v>0.60403076009767886</v>
      </c>
      <c r="V22" s="294">
        <v>-0.73660552477993635</v>
      </c>
      <c r="W22" s="294">
        <v>0.57739471505616902</v>
      </c>
      <c r="X22" s="294">
        <v>1.0254348927582948</v>
      </c>
      <c r="Y22" s="294">
        <v>0.4274435642172002</v>
      </c>
      <c r="Z22" s="294">
        <v>0.55381688415962138</v>
      </c>
      <c r="AA22" s="294">
        <v>-6.9345807982659018</v>
      </c>
      <c r="AB22" s="294">
        <v>3.5387198653861591</v>
      </c>
      <c r="AC22" s="294">
        <v>2.675081363969225</v>
      </c>
      <c r="AD22" s="294">
        <v>2.2890097465900308</v>
      </c>
      <c r="AE22" s="82" t="s">
        <v>51</v>
      </c>
      <c r="AF22" s="35" t="s">
        <v>29</v>
      </c>
    </row>
    <row r="23" spans="1:33" ht="13.5" thickBot="1">
      <c r="A23" s="36">
        <v>5</v>
      </c>
      <c r="B23" s="27" t="s">
        <v>109</v>
      </c>
      <c r="C23" s="283"/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83" t="s">
        <v>25</v>
      </c>
      <c r="AF23" s="23">
        <v>5</v>
      </c>
    </row>
    <row r="24" spans="1:33">
      <c r="B24" s="8"/>
      <c r="C24" s="8"/>
      <c r="D24" s="8"/>
      <c r="E24" s="8"/>
      <c r="F24" s="8"/>
      <c r="G24" s="8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85"/>
      <c r="X24" s="20"/>
      <c r="Y24" s="20"/>
      <c r="Z24" s="85"/>
      <c r="AA24" s="85"/>
      <c r="AC24" s="85"/>
      <c r="AD24" s="85"/>
    </row>
    <row r="25" spans="1:33">
      <c r="B25" s="75"/>
      <c r="C25" s="75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31" spans="1:33">
      <c r="B31" s="42" t="s">
        <v>205</v>
      </c>
      <c r="C31" s="42"/>
    </row>
  </sheetData>
  <mergeCells count="3">
    <mergeCell ref="AF5:AF6"/>
    <mergeCell ref="AE5:AE6"/>
    <mergeCell ref="D5:T5"/>
  </mergeCells>
  <phoneticPr fontId="5" type="noConversion"/>
  <pageMargins left="0.39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Kapaku</vt:lpstr>
      <vt:lpstr>Permbajtja</vt:lpstr>
      <vt:lpstr>gni</vt:lpstr>
      <vt:lpstr>Tab_1</vt:lpstr>
      <vt:lpstr>Tab_2</vt:lpstr>
      <vt:lpstr>Tab_3</vt:lpstr>
      <vt:lpstr>Tab_4</vt:lpstr>
      <vt:lpstr>Tab_5</vt:lpstr>
      <vt:lpstr>Tab_6</vt:lpstr>
      <vt:lpstr>Tab_8</vt:lpstr>
      <vt:lpstr>Tab_9</vt:lpstr>
      <vt:lpstr>Tab_11</vt:lpstr>
      <vt:lpstr>Tab_10</vt:lpstr>
      <vt:lpstr>Tab_13</vt:lpstr>
      <vt:lpstr>Tab_14</vt:lpstr>
      <vt:lpstr>Tab_15</vt:lpstr>
      <vt:lpstr>Tab_16</vt:lpstr>
      <vt:lpstr>Tab_17</vt:lpstr>
      <vt:lpstr>Kapaku!Print_Area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inselse</dc:creator>
  <cp:lastModifiedBy>Alketa Spartaku</cp:lastModifiedBy>
  <cp:lastPrinted>2023-03-29T11:56:18Z</cp:lastPrinted>
  <dcterms:created xsi:type="dcterms:W3CDTF">2010-06-22T12:01:54Z</dcterms:created>
  <dcterms:modified xsi:type="dcterms:W3CDTF">2025-03-27T15:35:19Z</dcterms:modified>
</cp:coreProperties>
</file>