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egjermeni\Downloads\Final\Deliverables\English\Final\Final\"/>
    </mc:Choice>
  </mc:AlternateContent>
  <xr:revisionPtr revIDLastSave="0" documentId="13_ncr:1_{73C1C164-B33A-4F8D-B3C9-D95570A34710}" xr6:coauthVersionLast="47" xr6:coauthVersionMax="47" xr10:uidLastSave="{00000000-0000-0000-0000-000000000000}"/>
  <bookViews>
    <workbookView xWindow="-110" yWindow="-110" windowWidth="19420" windowHeight="10420" xr2:uid="{00000000-000D-0000-FFFF-FFFF00000000}"/>
  </bookViews>
  <sheets>
    <sheet name="Summary" sheetId="4" r:id="rId1"/>
    <sheet name="Indicator_1" sheetId="6" r:id="rId2"/>
    <sheet name="Indicator_2" sheetId="47" r:id="rId3"/>
    <sheet name="Indicator_3" sheetId="48" r:id="rId4"/>
    <sheet name="Indicator_4" sheetId="49" r:id="rId5"/>
    <sheet name="Indicator_5" sheetId="50"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4" l="1"/>
  <c r="B8" i="4"/>
  <c r="C10" i="50"/>
  <c r="B10" i="50"/>
  <c r="C9" i="50"/>
  <c r="B9" i="50"/>
  <c r="C7" i="4"/>
  <c r="B7" i="4"/>
  <c r="C19" i="49"/>
  <c r="B19" i="49"/>
  <c r="C18" i="49"/>
  <c r="B18" i="49"/>
  <c r="C17" i="49"/>
  <c r="B17" i="49"/>
  <c r="C16" i="49"/>
  <c r="B16" i="49"/>
  <c r="C15" i="49"/>
  <c r="B15" i="49"/>
  <c r="C14" i="49"/>
  <c r="B14" i="49"/>
  <c r="C13" i="49"/>
  <c r="B13" i="49"/>
  <c r="C12" i="49"/>
  <c r="B12" i="49"/>
  <c r="C11" i="49"/>
  <c r="B11" i="49"/>
  <c r="C10" i="49"/>
  <c r="B10" i="49"/>
  <c r="C9" i="49"/>
  <c r="B9" i="49"/>
  <c r="C6" i="4"/>
  <c r="B6" i="4"/>
  <c r="C5" i="4"/>
  <c r="B5" i="4"/>
  <c r="C4" i="4"/>
  <c r="B4" i="4"/>
</calcChain>
</file>

<file path=xl/sharedStrings.xml><?xml version="1.0" encoding="utf-8"?>
<sst xmlns="http://schemas.openxmlformats.org/spreadsheetml/2006/main" count="64" uniqueCount="40">
  <si>
    <t>Total</t>
  </si>
  <si>
    <t>-</t>
  </si>
  <si>
    <t>Poverty in children</t>
  </si>
  <si>
    <t xml:space="preserve">Indicator </t>
  </si>
  <si>
    <t>Source</t>
  </si>
  <si>
    <t>Disaggregation</t>
  </si>
  <si>
    <t>Latest year</t>
  </si>
  <si>
    <t>Gender</t>
  </si>
  <si>
    <t>Needs</t>
  </si>
  <si>
    <t>Survey on Income and Living Level / INSTAT</t>
  </si>
  <si>
    <t>Explanation</t>
  </si>
  <si>
    <t>Unit</t>
  </si>
  <si>
    <t>Percentage</t>
  </si>
  <si>
    <t>Male</t>
  </si>
  <si>
    <t>Female</t>
  </si>
  <si>
    <t>The percentage of children at risk of being poor (relative poverty) to the total population who are at risk of being poor is calculated as a ratio of the number of individuals 0-17 years old who are below the relative poverty line to the total number of persons who are below the relative poverty line. According to the methodology for measuring poverty, the risk limit for being poor is calculated on the basis of the relative concept (poor in relation to others) and is determined at 60% of the median of available family income equivalent using the modified equivalent scale of the OECD.</t>
  </si>
  <si>
    <t xml:space="preserve">Percentage
</t>
  </si>
  <si>
    <t>Have two pairs of shoes/sandals to the appropriate size (including a pair that is used also in bad weather)</t>
  </si>
  <si>
    <t>Feed on fresh fruits/vegetables, cooked or not, at least once a day</t>
  </si>
  <si>
    <t>Have at least one new garment (not in the second-hand market)</t>
  </si>
  <si>
    <t>Eat a meal a day with protein content (meat / chicken / fish / eggs / beans / lentils)</t>
  </si>
  <si>
    <t>Have extracurricular books at home suitable for their age</t>
  </si>
  <si>
    <t>Have suitable equipment for sport and activities in nature (e.g. bike, skate, rocket, etc.)</t>
  </si>
  <si>
    <t>Have toys suitable for their age to play at home (toys for young children, building toys, computer toys, etc.)</t>
  </si>
  <si>
    <t>Regularly participate in fun/sports activities outside the home for a certain period of time during the year (swimming, musical instrument, football, etc.)</t>
  </si>
  <si>
    <t>Celebrate the special days of the child, such as birthday, name day</t>
  </si>
  <si>
    <t>Have the opportunity to invite a friend home/out to play and eat something</t>
  </si>
  <si>
    <t>Go on holiday outside the house for at least one week a year, including staying with friends/relatives</t>
  </si>
  <si>
    <t>Percentage of families with children aged 0-15 who are attending school and who do not have the financial opportunity to meet each of the needs.</t>
  </si>
  <si>
    <t>Have a suitable place/space at home to do the homework / study</t>
  </si>
  <si>
    <t>Have the opportunity to go on excursions/school events even if they have to pay extra</t>
  </si>
  <si>
    <t xml:space="preserve">Percentage of families with children 0-15 years old who do not have the financial opportunity to meet each of the needs.
</t>
  </si>
  <si>
    <t xml:space="preserve">Individuals, members of households with dependent children, at risk of poverty </t>
  </si>
  <si>
    <t>Families with children aged 0-15 who attend school and do not have financial resources to meet specific needs</t>
  </si>
  <si>
    <t>Families with children aged 0-15 years who do not have financial resources to meet specific needs</t>
  </si>
  <si>
    <t>Children aged 0-17 years at risk of poverty, according to the national at-risk-of-poverty threshold</t>
  </si>
  <si>
    <t>Children aged 0-17 years at risk of poverty, compared to the total population at risk of poverty</t>
  </si>
  <si>
    <t>No.</t>
  </si>
  <si>
    <t>The risk of being poor (relative poverty) in the 0-17 age group is calculated as a ratio of the number of individuals 0–17 years old, who are below the risk limit of being poor with the total number of individuals 0–17 years old. According to the methodology for measuring poverty, the risk limit for being poor is calculated on the basis of the relative concept (poor in relation to others) and is determined at 60% of the median of available family income equivalent using the modified equivalent scale of the OECD. This is SDG indicator 1.2.1.</t>
  </si>
  <si>
    <t>The indicator is calculated as the ratio of the number of individuals, members of families with dependent children, living at risk of being poor to the total of individuals belonging to families with dependent children. According to the methodology for measuring poverty, the risk limit for being poor is calculated on the basis of the relative concept (poor in relation to others) and is determined at 60% of the median of available family income equivalent using the modified equivalent scale of the OECD. This is SDG indicator 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</si>
</sst>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3" x14ac:knownFonts="1">
    <font>
      <sz val="11"/>
      <color theme="1"/>
      <name val="Calibri"/>
      <family val="2"/>
      <scheme val="minor"/>
    </font>
    <font>
      <b/>
      <sz val="16"/>
      <color theme="1"/>
      <name val="Calibri"/>
      <family val="2"/>
      <scheme val="minor"/>
    </font>
    <font>
      <sz val="11"/>
      <color theme="1"/>
      <name val="Calibri"/>
      <family val="2"/>
      <scheme val="minor"/>
    </font>
    <font>
      <sz val="11"/>
      <color theme="1"/>
      <name val="Calibri"/>
      <family val="2"/>
      <charset val="238"/>
      <scheme val="minor"/>
    </font>
    <font>
      <u/>
      <sz val="11"/>
      <color theme="10"/>
      <name val="Calibri"/>
      <family val="2"/>
      <charset val="238"/>
      <scheme val="minor"/>
    </font>
    <font>
      <sz val="11"/>
      <color rgb="FF000000"/>
      <name val="Calibri"/>
      <family val="2"/>
    </font>
    <font>
      <u/>
      <sz val="11"/>
      <color theme="10"/>
      <name val="Calibri"/>
      <family val="2"/>
      <scheme val="minor"/>
    </font>
    <font>
      <sz val="11"/>
      <name val="Arial"/>
      <family val="2"/>
    </font>
    <font>
      <sz val="8"/>
      <color theme="1"/>
      <name val="Arial"/>
      <family val="2"/>
    </font>
    <font>
      <b/>
      <sz val="22"/>
      <color theme="1"/>
      <name val="Calibri"/>
      <family val="2"/>
      <scheme val="minor"/>
    </font>
    <font>
      <b/>
      <sz val="14"/>
      <color theme="0"/>
      <name val="Calibri"/>
      <family val="2"/>
      <scheme val="minor"/>
    </font>
    <font>
      <b/>
      <sz val="16"/>
      <color theme="0"/>
      <name val="Calibri"/>
      <family val="2"/>
      <scheme val="minor"/>
    </font>
    <font>
      <i/>
      <sz val="11"/>
      <color theme="1"/>
      <name val="Calibri"/>
      <family val="2"/>
      <scheme val="minor"/>
    </font>
  </fonts>
  <fills count="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s>
  <borders count="19">
    <border>
      <left/>
      <right/>
      <top/>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style="dotted">
        <color auto="1"/>
      </bottom>
      <diagonal/>
    </border>
    <border>
      <left/>
      <right/>
      <top style="thick">
        <color auto="1"/>
      </top>
      <bottom style="dotted">
        <color auto="1"/>
      </bottom>
      <diagonal/>
    </border>
    <border>
      <left/>
      <right style="thick">
        <color auto="1"/>
      </right>
      <top style="thick">
        <color auto="1"/>
      </top>
      <bottom style="dotted">
        <color auto="1"/>
      </bottom>
      <diagonal/>
    </border>
    <border>
      <left style="thick">
        <color auto="1"/>
      </left>
      <right/>
      <top style="dotted">
        <color auto="1"/>
      </top>
      <bottom style="dotted">
        <color auto="1"/>
      </bottom>
      <diagonal/>
    </border>
    <border>
      <left/>
      <right/>
      <top style="dotted">
        <color auto="1"/>
      </top>
      <bottom style="dotted">
        <color auto="1"/>
      </bottom>
      <diagonal/>
    </border>
    <border>
      <left/>
      <right style="thick">
        <color auto="1"/>
      </right>
      <top style="dotted">
        <color auto="1"/>
      </top>
      <bottom style="dotted">
        <color auto="1"/>
      </bottom>
      <diagonal/>
    </border>
    <border>
      <left style="thick">
        <color auto="1"/>
      </left>
      <right/>
      <top style="dotted">
        <color auto="1"/>
      </top>
      <bottom style="thick">
        <color auto="1"/>
      </bottom>
      <diagonal/>
    </border>
    <border>
      <left/>
      <right/>
      <top style="dotted">
        <color auto="1"/>
      </top>
      <bottom style="thick">
        <color auto="1"/>
      </bottom>
      <diagonal/>
    </border>
    <border>
      <left/>
      <right style="thick">
        <color auto="1"/>
      </right>
      <top style="dotted">
        <color auto="1"/>
      </top>
      <bottom style="thick">
        <color auto="1"/>
      </bottom>
      <diagonal/>
    </border>
    <border>
      <left style="thick">
        <color auto="1"/>
      </left>
      <right/>
      <top style="thick">
        <color auto="1"/>
      </top>
      <bottom style="thick">
        <color auto="1"/>
      </bottom>
      <diagonal/>
    </border>
    <border>
      <left style="thick">
        <color auto="1"/>
      </left>
      <right/>
      <top style="dotted">
        <color auto="1"/>
      </top>
      <bottom/>
      <diagonal/>
    </border>
    <border>
      <left/>
      <right/>
      <top style="dotted">
        <color auto="1"/>
      </top>
      <bottom/>
      <diagonal/>
    </border>
    <border>
      <left/>
      <right style="thick">
        <color auto="1"/>
      </right>
      <top style="dotted">
        <color auto="1"/>
      </top>
      <bottom/>
      <diagonal/>
    </border>
  </borders>
  <cellStyleXfs count="24">
    <xf numFmtId="0" fontId="0" fillId="0" borderId="0"/>
    <xf numFmtId="0" fontId="3" fillId="0" borderId="0"/>
    <xf numFmtId="0" fontId="3" fillId="0" borderId="0"/>
    <xf numFmtId="43" fontId="3" fillId="0" borderId="0" applyFont="0" applyFill="0" applyBorder="0" applyAlignment="0" applyProtection="0"/>
    <xf numFmtId="0" fontId="5" fillId="0" borderId="0" applyNumberFormat="0" applyBorder="0" applyAlignment="0"/>
    <xf numFmtId="9" fontId="3" fillId="0" borderId="0" applyFont="0" applyFill="0" applyBorder="0" applyAlignment="0" applyProtection="0"/>
    <xf numFmtId="0" fontId="5" fillId="0" borderId="0" applyNumberFormat="0" applyBorder="0" applyAlignment="0"/>
    <xf numFmtId="43" fontId="2"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xf numFmtId="0" fontId="7" fillId="0" borderId="0"/>
    <xf numFmtId="0" fontId="3" fillId="0" borderId="0"/>
    <xf numFmtId="0" fontId="3" fillId="0" borderId="0"/>
    <xf numFmtId="0" fontId="4"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5" fillId="0" borderId="0" applyBorder="0"/>
    <xf numFmtId="0" fontId="2" fillId="0" borderId="0"/>
    <xf numFmtId="9"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62">
    <xf numFmtId="0" fontId="0" fillId="0" borderId="0" xfId="0"/>
    <xf numFmtId="0" fontId="0" fillId="0" borderId="0" xfId="0" applyBorder="1"/>
    <xf numFmtId="0" fontId="0" fillId="0" borderId="12" xfId="0" applyBorder="1"/>
    <xf numFmtId="0" fontId="12" fillId="0" borderId="0" xfId="0" applyFont="1"/>
    <xf numFmtId="0" fontId="0" fillId="0" borderId="0" xfId="0" applyFill="1" applyBorder="1"/>
    <xf numFmtId="0" fontId="0" fillId="0" borderId="16" xfId="0" applyBorder="1"/>
    <xf numFmtId="0" fontId="0" fillId="0" borderId="0" xfId="0" applyAlignment="1"/>
    <xf numFmtId="0" fontId="12" fillId="0" borderId="0" xfId="0" applyFont="1" applyAlignment="1">
      <alignment vertical="top"/>
    </xf>
    <xf numFmtId="0" fontId="0" fillId="0" borderId="0" xfId="0" applyAlignment="1">
      <alignment wrapText="1"/>
    </xf>
    <xf numFmtId="0" fontId="0" fillId="0" borderId="0" xfId="0" applyAlignment="1"/>
    <xf numFmtId="165" fontId="2" fillId="0" borderId="10" xfId="22" applyNumberFormat="1" applyFont="1" applyFill="1" applyBorder="1"/>
    <xf numFmtId="165" fontId="2" fillId="0" borderId="11" xfId="22" applyNumberFormat="1" applyFont="1" applyFill="1" applyBorder="1"/>
    <xf numFmtId="165" fontId="2" fillId="0" borderId="13" xfId="22" applyNumberFormat="1" applyFont="1" applyFill="1" applyBorder="1"/>
    <xf numFmtId="165" fontId="2" fillId="0" borderId="14" xfId="22" applyNumberFormat="1" applyFont="1" applyFill="1" applyBorder="1"/>
    <xf numFmtId="164" fontId="0" fillId="0" borderId="0" xfId="22" applyNumberFormat="1" applyFont="1" applyFill="1" applyBorder="1"/>
    <xf numFmtId="0" fontId="0" fillId="0" borderId="0" xfId="0" applyAlignment="1"/>
    <xf numFmtId="0" fontId="11" fillId="2" borderId="3" xfId="0" applyFont="1" applyFill="1" applyBorder="1"/>
    <xf numFmtId="0" fontId="11" fillId="2" borderId="4" xfId="0" applyFont="1" applyFill="1" applyBorder="1"/>
    <xf numFmtId="0" fontId="11" fillId="2" borderId="5" xfId="0" applyFont="1" applyFill="1" applyBorder="1"/>
    <xf numFmtId="0" fontId="0" fillId="0" borderId="0" xfId="0" applyFill="1"/>
    <xf numFmtId="0" fontId="10" fillId="2" borderId="3" xfId="0" applyFont="1" applyFill="1" applyBorder="1"/>
    <xf numFmtId="0" fontId="10" fillId="2" borderId="4" xfId="0" applyFont="1" applyFill="1" applyBorder="1"/>
    <xf numFmtId="0" fontId="10" fillId="2" borderId="5" xfId="0" applyFont="1" applyFill="1" applyBorder="1"/>
    <xf numFmtId="0" fontId="0" fillId="3" borderId="6" xfId="0" applyFill="1" applyBorder="1"/>
    <xf numFmtId="165" fontId="2" fillId="3" borderId="7" xfId="22" applyNumberFormat="1" applyFont="1" applyFill="1" applyBorder="1"/>
    <xf numFmtId="165" fontId="2" fillId="3" borderId="8" xfId="22" applyNumberFormat="1" applyFont="1" applyFill="1" applyBorder="1"/>
    <xf numFmtId="0" fontId="0" fillId="0" borderId="15" xfId="0" applyFill="1" applyBorder="1"/>
    <xf numFmtId="165" fontId="2" fillId="0" borderId="1" xfId="22" applyNumberFormat="1" applyFont="1" applyFill="1" applyBorder="1"/>
    <xf numFmtId="165" fontId="2" fillId="0" borderId="2" xfId="22" applyNumberFormat="1" applyFont="1" applyFill="1" applyBorder="1"/>
    <xf numFmtId="0" fontId="0" fillId="0" borderId="6" xfId="0" applyBorder="1" applyAlignment="1">
      <alignment vertical="top"/>
    </xf>
    <xf numFmtId="0" fontId="0" fillId="0" borderId="9" xfId="0" applyBorder="1" applyAlignment="1">
      <alignment vertical="top"/>
    </xf>
    <xf numFmtId="0" fontId="0" fillId="0" borderId="12"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10" xfId="0" applyBorder="1" applyAlignment="1">
      <alignment vertical="top"/>
    </xf>
    <xf numFmtId="0" fontId="0" fillId="0" borderId="10" xfId="0" quotePrefix="1" applyBorder="1" applyAlignment="1">
      <alignment vertical="top"/>
    </xf>
    <xf numFmtId="0" fontId="0" fillId="0" borderId="11"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6" xfId="0" applyFill="1" applyBorder="1" applyAlignment="1">
      <alignment wrapText="1"/>
    </xf>
    <xf numFmtId="0" fontId="0" fillId="0" borderId="16" xfId="0" applyFill="1" applyBorder="1" applyAlignment="1">
      <alignment wrapText="1"/>
    </xf>
    <xf numFmtId="0" fontId="0" fillId="0" borderId="12" xfId="0" applyFill="1" applyBorder="1" applyAlignment="1">
      <alignment wrapText="1"/>
    </xf>
    <xf numFmtId="165" fontId="2" fillId="0" borderId="7" xfId="22" applyNumberFormat="1" applyFont="1" applyFill="1" applyBorder="1" applyAlignment="1">
      <alignment vertical="top"/>
    </xf>
    <xf numFmtId="165" fontId="2" fillId="0" borderId="8" xfId="22" applyNumberFormat="1" applyFont="1" applyFill="1" applyBorder="1" applyAlignment="1">
      <alignment vertical="top"/>
    </xf>
    <xf numFmtId="165" fontId="2" fillId="0" borderId="10" xfId="22" applyNumberFormat="1" applyFont="1" applyFill="1" applyBorder="1" applyAlignment="1">
      <alignment vertical="top"/>
    </xf>
    <xf numFmtId="165" fontId="2" fillId="0" borderId="11" xfId="22" applyNumberFormat="1" applyFont="1" applyFill="1" applyBorder="1" applyAlignment="1">
      <alignment vertical="top"/>
    </xf>
    <xf numFmtId="165" fontId="2" fillId="0" borderId="17" xfId="22" applyNumberFormat="1" applyFont="1" applyFill="1" applyBorder="1" applyAlignment="1">
      <alignment vertical="top"/>
    </xf>
    <xf numFmtId="165" fontId="2" fillId="0" borderId="18" xfId="22" applyNumberFormat="1" applyFont="1" applyFill="1" applyBorder="1" applyAlignment="1">
      <alignment vertical="top"/>
    </xf>
    <xf numFmtId="165" fontId="2" fillId="0" borderId="13" xfId="22" applyNumberFormat="1" applyFont="1" applyFill="1" applyBorder="1" applyAlignment="1">
      <alignment vertical="top"/>
    </xf>
    <xf numFmtId="165" fontId="2" fillId="0" borderId="14" xfId="22" applyNumberFormat="1" applyFont="1" applyFill="1" applyBorder="1" applyAlignment="1">
      <alignment vertical="top"/>
    </xf>
    <xf numFmtId="9" fontId="2" fillId="0" borderId="7" xfId="22" applyFont="1" applyFill="1" applyBorder="1" applyAlignment="1">
      <alignment vertical="top"/>
    </xf>
    <xf numFmtId="9" fontId="2" fillId="0" borderId="13" xfId="22" applyFont="1" applyFill="1" applyBorder="1" applyAlignment="1">
      <alignment vertical="top"/>
    </xf>
    <xf numFmtId="0" fontId="6" fillId="0" borderId="7" xfId="23" applyBorder="1" applyAlignment="1">
      <alignment vertical="top" wrapText="1"/>
    </xf>
    <xf numFmtId="0" fontId="6" fillId="0" borderId="10" xfId="23" applyBorder="1" applyAlignment="1">
      <alignment vertical="top" wrapText="1"/>
    </xf>
    <xf numFmtId="0" fontId="6" fillId="0" borderId="13" xfId="23" applyBorder="1" applyAlignment="1">
      <alignment vertical="top" wrapText="1"/>
    </xf>
    <xf numFmtId="0" fontId="9" fillId="0" borderId="0" xfId="0" applyFont="1" applyAlignment="1"/>
    <xf numFmtId="0" fontId="0" fillId="0" borderId="0" xfId="0" applyAlignment="1"/>
    <xf numFmtId="0" fontId="1" fillId="0" borderId="0" xfId="0" applyFont="1" applyAlignment="1">
      <alignment horizontal="left"/>
    </xf>
    <xf numFmtId="0" fontId="0" fillId="0" borderId="0" xfId="0" applyAlignment="1">
      <alignment horizontal="left" vertical="top" wrapText="1"/>
    </xf>
    <xf numFmtId="0" fontId="0" fillId="0" borderId="0" xfId="0" applyAlignment="1">
      <alignment horizontal="left"/>
    </xf>
    <xf numFmtId="0" fontId="1" fillId="0" borderId="0" xfId="0" applyFont="1" applyAlignment="1">
      <alignment horizontal="left" wrapText="1"/>
    </xf>
    <xf numFmtId="0" fontId="0" fillId="0" borderId="0" xfId="0" applyFill="1" applyAlignment="1">
      <alignment horizontal="left" vertical="top" wrapText="1"/>
    </xf>
  </cellXfs>
  <cellStyles count="24">
    <cellStyle name="Comma 2" xfId="3" xr:uid="{00000000-0005-0000-0000-000001000000}"/>
    <cellStyle name="Comma 2 2" xfId="16" xr:uid="{00000000-0005-0000-0000-000002000000}"/>
    <cellStyle name="Comma 3" xfId="7" xr:uid="{00000000-0005-0000-0000-000003000000}"/>
    <cellStyle name="Hyperlink" xfId="23" builtinId="8"/>
    <cellStyle name="Hyperlink 2" xfId="14" xr:uid="{00000000-0005-0000-0000-000004000000}"/>
    <cellStyle name="Hyperlink 2 2" xfId="18" xr:uid="{00000000-0005-0000-0000-000005000000}"/>
    <cellStyle name="Hyperlink 3" xfId="8" xr:uid="{00000000-0005-0000-0000-000006000000}"/>
    <cellStyle name="Normal" xfId="0" builtinId="0"/>
    <cellStyle name="Normal 2" xfId="2" xr:uid="{00000000-0005-0000-0000-000008000000}"/>
    <cellStyle name="Normal 2 2" xfId="6" xr:uid="{00000000-0005-0000-0000-000009000000}"/>
    <cellStyle name="Normal 2 2 2" xfId="9" xr:uid="{00000000-0005-0000-0000-00000A000000}"/>
    <cellStyle name="Normal 2 3" xfId="13" xr:uid="{00000000-0005-0000-0000-00000B000000}"/>
    <cellStyle name="Normal 3" xfId="4" xr:uid="{00000000-0005-0000-0000-00000C000000}"/>
    <cellStyle name="Normal 3 2" xfId="19" xr:uid="{00000000-0005-0000-0000-00000D000000}"/>
    <cellStyle name="Normal 4" xfId="1" xr:uid="{00000000-0005-0000-0000-00000E000000}"/>
    <cellStyle name="Normal 4 2" xfId="11" xr:uid="{00000000-0005-0000-0000-00000F000000}"/>
    <cellStyle name="Normal 4 3" xfId="15" xr:uid="{00000000-0005-0000-0000-000010000000}"/>
    <cellStyle name="Normal 5" xfId="12" xr:uid="{00000000-0005-0000-0000-000011000000}"/>
    <cellStyle name="Normal 5 2" xfId="20" xr:uid="{00000000-0005-0000-0000-000012000000}"/>
    <cellStyle name="Percent" xfId="22" builtinId="5"/>
    <cellStyle name="Percent 2" xfId="5" xr:uid="{00000000-0005-0000-0000-000014000000}"/>
    <cellStyle name="Percent 2 2" xfId="17" xr:uid="{00000000-0005-0000-0000-000015000000}"/>
    <cellStyle name="Percent 3" xfId="21" xr:uid="{00000000-0005-0000-0000-000016000000}"/>
    <cellStyle name="wiiw" xfId="10" xr:uid="{00000000-0005-0000-0000-000017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4"/>
  <sheetViews>
    <sheetView showGridLines="0" tabSelected="1" zoomScale="90" zoomScaleNormal="90" workbookViewId="0">
      <selection sqref="A1:B1"/>
    </sheetView>
  </sheetViews>
  <sheetFormatPr defaultRowHeight="14.5" x14ac:dyDescent="0.35"/>
  <cols>
    <col min="1" max="1" width="4.6328125" customWidth="1"/>
    <col min="2" max="2" width="85.54296875" customWidth="1"/>
    <col min="3" max="3" width="40.1796875" customWidth="1"/>
    <col min="4" max="4" width="20.81640625" customWidth="1"/>
    <col min="5" max="5" width="14.1796875" bestFit="1" customWidth="1"/>
  </cols>
  <sheetData>
    <row r="1" spans="1:6" ht="28.5" x14ac:dyDescent="0.65">
      <c r="A1" s="55" t="s">
        <v>2</v>
      </c>
      <c r="B1" s="56"/>
    </row>
    <row r="2" spans="1:6" ht="15" thickBot="1" x14ac:dyDescent="0.4"/>
    <row r="3" spans="1:6" ht="22" thickTop="1" thickBot="1" x14ac:dyDescent="0.55000000000000004">
      <c r="A3" s="16" t="s">
        <v>37</v>
      </c>
      <c r="B3" s="17" t="s">
        <v>3</v>
      </c>
      <c r="C3" s="17" t="s">
        <v>4</v>
      </c>
      <c r="D3" s="17" t="s">
        <v>5</v>
      </c>
      <c r="E3" s="18" t="s">
        <v>6</v>
      </c>
    </row>
    <row r="4" spans="1:6" ht="16.5" customHeight="1" thickTop="1" x14ac:dyDescent="0.35">
      <c r="A4" s="29">
        <v>1</v>
      </c>
      <c r="B4" s="52" t="str">
        <f>Indicator_1!A1</f>
        <v>Children aged 0-17 years at risk of poverty, according to the national at-risk-of-poverty threshold</v>
      </c>
      <c r="C4" s="32" t="str">
        <f>Indicator_1!B3</f>
        <v>Survey on Income and Living Level / INSTAT</v>
      </c>
      <c r="D4" s="32" t="s">
        <v>7</v>
      </c>
      <c r="E4" s="33">
        <v>2020</v>
      </c>
      <c r="F4" s="4"/>
    </row>
    <row r="5" spans="1:6" ht="16.5" customHeight="1" x14ac:dyDescent="0.35">
      <c r="A5" s="30">
        <v>2</v>
      </c>
      <c r="B5" s="53" t="str">
        <f>Indicator_2!A1</f>
        <v xml:space="preserve">Individuals, members of households with dependent children, at risk of poverty </v>
      </c>
      <c r="C5" s="34" t="str">
        <f>Indicator_2!B3</f>
        <v>Survey on Income and Living Level / INSTAT</v>
      </c>
      <c r="D5" s="35" t="s">
        <v>1</v>
      </c>
      <c r="E5" s="36">
        <v>2020</v>
      </c>
      <c r="F5" s="4"/>
    </row>
    <row r="6" spans="1:6" ht="16.5" customHeight="1" x14ac:dyDescent="0.35">
      <c r="A6" s="30">
        <v>3</v>
      </c>
      <c r="B6" s="53" t="str">
        <f>Indicator_3!A1</f>
        <v>Children aged 0-17 years at risk of poverty, compared to the total population at risk of poverty</v>
      </c>
      <c r="C6" s="34" t="str">
        <f>Indicator_3!B3</f>
        <v>Survey on Income and Living Level / INSTAT</v>
      </c>
      <c r="D6" s="35" t="s">
        <v>1</v>
      </c>
      <c r="E6" s="36">
        <v>2020</v>
      </c>
      <c r="F6" s="4"/>
    </row>
    <row r="7" spans="1:6" ht="16.5" customHeight="1" x14ac:dyDescent="0.35">
      <c r="A7" s="30">
        <v>4</v>
      </c>
      <c r="B7" s="53" t="str">
        <f>Indicator_4!A1</f>
        <v>Families with children aged 0-15 years who do not have financial resources to meet specific needs</v>
      </c>
      <c r="C7" s="34" t="str">
        <f>Indicator_4!B3</f>
        <v>Survey on Income and Living Level / INSTAT</v>
      </c>
      <c r="D7" s="35" t="s">
        <v>8</v>
      </c>
      <c r="E7" s="36">
        <v>2019</v>
      </c>
      <c r="F7" s="4"/>
    </row>
    <row r="8" spans="1:6" ht="29.5" thickBot="1" x14ac:dyDescent="0.4">
      <c r="A8" s="31">
        <v>5</v>
      </c>
      <c r="B8" s="54" t="str">
        <f>Indicator_5!A1</f>
        <v>Families with children aged 0-15 who attend school and do not have financial resources to meet specific needs</v>
      </c>
      <c r="C8" s="37" t="str">
        <f>Indicator_5!B3</f>
        <v>Survey on Income and Living Level / INSTAT</v>
      </c>
      <c r="D8" s="37" t="s">
        <v>8</v>
      </c>
      <c r="E8" s="38">
        <v>2019</v>
      </c>
    </row>
    <row r="9" spans="1:6" ht="15" thickTop="1" x14ac:dyDescent="0.35">
      <c r="A9" s="1"/>
      <c r="B9" s="1"/>
      <c r="C9" s="1"/>
      <c r="D9" s="1"/>
      <c r="E9" s="1"/>
    </row>
    <row r="10" spans="1:6" x14ac:dyDescent="0.35">
      <c r="A10" s="1"/>
      <c r="B10" s="1"/>
      <c r="C10" s="1"/>
      <c r="D10" s="1"/>
      <c r="E10" s="1"/>
    </row>
    <row r="11" spans="1:6" x14ac:dyDescent="0.35">
      <c r="A11" s="1"/>
      <c r="B11" s="1"/>
      <c r="C11" s="1"/>
      <c r="D11" s="1"/>
      <c r="E11" s="1"/>
    </row>
    <row r="12" spans="1:6" x14ac:dyDescent="0.35">
      <c r="A12" s="1"/>
      <c r="B12" s="1"/>
      <c r="C12" s="1"/>
      <c r="D12" s="1"/>
      <c r="E12" s="1"/>
    </row>
    <row r="13" spans="1:6" x14ac:dyDescent="0.35">
      <c r="A13" s="1"/>
      <c r="B13" s="1"/>
      <c r="C13" s="1"/>
      <c r="D13" s="1"/>
      <c r="E13" s="1"/>
    </row>
    <row r="14" spans="1:6" x14ac:dyDescent="0.35">
      <c r="A14" s="1"/>
      <c r="B14" s="1"/>
      <c r="C14" s="1"/>
      <c r="D14" s="1"/>
      <c r="E14" s="1"/>
    </row>
  </sheetData>
  <mergeCells count="1">
    <mergeCell ref="A1:B1"/>
  </mergeCells>
  <hyperlinks>
    <hyperlink ref="B4" location="Indicator_1!A1" display="Indicator_1!A1" xr:uid="{99D88ACF-3F47-4AC2-8DC8-DC5E24BDEADA}"/>
    <hyperlink ref="B5" location="Indicator_2!A1" display="Indicator_2!A1" xr:uid="{60770808-C241-4BBB-BEA7-062425C76A40}"/>
    <hyperlink ref="B6" location="Indicator_3!A1" display="Indicator_3!A1" xr:uid="{8B915891-F0E1-4C74-9458-FAE88045DF7B}"/>
    <hyperlink ref="B8" location="Indicator_5!A1" display="Indicator_5!A1" xr:uid="{C9BB6CD5-290A-4850-9F62-6088352F2AEE}"/>
    <hyperlink ref="B7" location="Indicator_4!A1" display="Indicator_4!A1" xr:uid="{2DB653C5-6D3C-4EB5-AE6E-34BE417FF05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12"/>
  <sheetViews>
    <sheetView showGridLines="0" zoomScaleNormal="100" workbookViewId="0">
      <selection sqref="A1:XFD1"/>
    </sheetView>
  </sheetViews>
  <sheetFormatPr defaultRowHeight="14.5" x14ac:dyDescent="0.35"/>
  <cols>
    <col min="1" max="1" width="10.54296875" customWidth="1"/>
    <col min="2" max="7" width="10.90625" bestFit="1" customWidth="1"/>
  </cols>
  <sheetData>
    <row r="1" spans="1:17" s="57" customFormat="1" ht="21" x14ac:dyDescent="0.5">
      <c r="A1" s="57" t="s">
        <v>35</v>
      </c>
    </row>
    <row r="3" spans="1:17" x14ac:dyDescent="0.35">
      <c r="A3" s="3" t="s">
        <v>4</v>
      </c>
      <c r="B3" s="59" t="s">
        <v>9</v>
      </c>
      <c r="C3" s="59"/>
      <c r="D3" s="59"/>
      <c r="E3" s="59"/>
      <c r="F3" s="59"/>
      <c r="G3" s="59"/>
      <c r="H3" s="59"/>
      <c r="I3" s="59"/>
      <c r="J3" s="59"/>
      <c r="K3" s="59"/>
      <c r="L3" s="59"/>
      <c r="M3" s="59"/>
    </row>
    <row r="4" spans="1:17" s="6" customFormat="1" ht="59" customHeight="1" x14ac:dyDescent="0.35">
      <c r="A4" s="7" t="s">
        <v>10</v>
      </c>
      <c r="B4" s="58" t="s">
        <v>38</v>
      </c>
      <c r="C4" s="58"/>
      <c r="D4" s="58"/>
      <c r="E4" s="58"/>
      <c r="F4" s="58"/>
      <c r="G4" s="58"/>
      <c r="H4" s="58"/>
      <c r="I4" s="58"/>
      <c r="J4" s="58"/>
      <c r="K4" s="58"/>
      <c r="L4" s="58"/>
      <c r="M4" s="58"/>
      <c r="N4" s="8"/>
      <c r="O4" s="8"/>
      <c r="P4" s="8"/>
      <c r="Q4" s="8"/>
    </row>
    <row r="5" spans="1:17" x14ac:dyDescent="0.35">
      <c r="A5" s="3" t="s">
        <v>11</v>
      </c>
      <c r="B5" s="59" t="s">
        <v>12</v>
      </c>
      <c r="C5" s="59"/>
      <c r="D5" s="59"/>
      <c r="E5" s="59"/>
      <c r="F5" s="59"/>
      <c r="G5" s="59"/>
      <c r="H5" s="59"/>
      <c r="I5" s="59"/>
      <c r="J5" s="59"/>
      <c r="K5" s="59"/>
      <c r="L5" s="59"/>
      <c r="M5" s="59"/>
    </row>
    <row r="7" spans="1:17" ht="15" thickBot="1" x14ac:dyDescent="0.4"/>
    <row r="8" spans="1:17" ht="19.5" thickTop="1" thickBot="1" x14ac:dyDescent="0.5">
      <c r="A8" s="20"/>
      <c r="B8" s="21">
        <v>2018</v>
      </c>
      <c r="C8" s="21">
        <v>2019</v>
      </c>
      <c r="D8" s="21">
        <v>2020</v>
      </c>
      <c r="E8" s="22">
        <v>2021</v>
      </c>
    </row>
    <row r="9" spans="1:17" ht="15" thickTop="1" x14ac:dyDescent="0.35">
      <c r="A9" s="23" t="s">
        <v>0</v>
      </c>
      <c r="B9" s="24">
        <v>0.29600000000000004</v>
      </c>
      <c r="C9" s="24">
        <v>0.29699999999999999</v>
      </c>
      <c r="D9" s="24">
        <v>0.28399999999999997</v>
      </c>
      <c r="E9" s="25"/>
      <c r="G9" s="14"/>
    </row>
    <row r="10" spans="1:17" x14ac:dyDescent="0.35">
      <c r="A10" s="5" t="s">
        <v>13</v>
      </c>
      <c r="B10" s="10">
        <v>0.28699999999999998</v>
      </c>
      <c r="C10" s="10">
        <v>0.27899999999999997</v>
      </c>
      <c r="D10" s="10">
        <v>0.26700000000000002</v>
      </c>
      <c r="E10" s="11"/>
    </row>
    <row r="11" spans="1:17" ht="15" thickBot="1" x14ac:dyDescent="0.4">
      <c r="A11" s="2" t="s">
        <v>14</v>
      </c>
      <c r="B11" s="12">
        <v>0.30599999999999999</v>
      </c>
      <c r="C11" s="12">
        <v>0.317</v>
      </c>
      <c r="D11" s="12">
        <v>0.30099999999999999</v>
      </c>
      <c r="E11" s="13"/>
    </row>
    <row r="12" spans="1:17"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73FD7-83F3-4E7C-A7E3-A4A7BDC3D312}">
  <dimension ref="A1:Q10"/>
  <sheetViews>
    <sheetView showGridLines="0" zoomScaleNormal="100" workbookViewId="0">
      <selection sqref="A1:XFD1"/>
    </sheetView>
  </sheetViews>
  <sheetFormatPr defaultRowHeight="14.5" x14ac:dyDescent="0.35"/>
  <cols>
    <col min="1" max="1" width="10.36328125" customWidth="1"/>
    <col min="2" max="7" width="10.90625" bestFit="1" customWidth="1"/>
  </cols>
  <sheetData>
    <row r="1" spans="1:17" s="57" customFormat="1" ht="21" x14ac:dyDescent="0.5">
      <c r="A1" s="57" t="s">
        <v>32</v>
      </c>
    </row>
    <row r="3" spans="1:17" x14ac:dyDescent="0.35">
      <c r="A3" s="3" t="s">
        <v>4</v>
      </c>
      <c r="B3" s="59" t="s">
        <v>9</v>
      </c>
      <c r="C3" s="59"/>
      <c r="D3" s="59"/>
      <c r="E3" s="59"/>
      <c r="F3" s="59"/>
      <c r="G3" s="59"/>
      <c r="H3" s="59"/>
      <c r="I3" s="59"/>
      <c r="J3" s="59"/>
      <c r="K3" s="59"/>
      <c r="L3" s="59"/>
      <c r="M3" s="59"/>
    </row>
    <row r="4" spans="1:17" s="9" customFormat="1" ht="59" customHeight="1" x14ac:dyDescent="0.35">
      <c r="A4" s="7" t="s">
        <v>10</v>
      </c>
      <c r="B4" s="58" t="s">
        <v>39</v>
      </c>
      <c r="C4" s="58"/>
      <c r="D4" s="58"/>
      <c r="E4" s="58"/>
      <c r="F4" s="58"/>
      <c r="G4" s="58"/>
      <c r="H4" s="58"/>
      <c r="I4" s="58"/>
      <c r="J4" s="58"/>
      <c r="K4" s="58"/>
      <c r="L4" s="58"/>
      <c r="M4" s="58"/>
      <c r="N4" s="8"/>
      <c r="O4" s="8"/>
      <c r="P4" s="8"/>
      <c r="Q4" s="8"/>
    </row>
    <row r="5" spans="1:17" x14ac:dyDescent="0.35">
      <c r="A5" s="3" t="s">
        <v>11</v>
      </c>
      <c r="B5" s="59" t="s">
        <v>12</v>
      </c>
      <c r="C5" s="59"/>
      <c r="D5" s="59"/>
      <c r="E5" s="59"/>
      <c r="F5" s="59"/>
      <c r="G5" s="59"/>
      <c r="H5" s="59"/>
      <c r="I5" s="59"/>
      <c r="J5" s="59"/>
      <c r="K5" s="59"/>
      <c r="L5" s="59"/>
      <c r="M5" s="59"/>
    </row>
    <row r="7" spans="1:17" ht="15" thickBot="1" x14ac:dyDescent="0.4"/>
    <row r="8" spans="1:17" ht="19.5" thickTop="1" thickBot="1" x14ac:dyDescent="0.5">
      <c r="A8" s="20"/>
      <c r="B8" s="21">
        <v>2018</v>
      </c>
      <c r="C8" s="21">
        <v>2019</v>
      </c>
      <c r="D8" s="21">
        <v>2020</v>
      </c>
      <c r="E8" s="22">
        <v>2021</v>
      </c>
    </row>
    <row r="9" spans="1:17" s="19" customFormat="1" ht="15.5" thickTop="1" thickBot="1" x14ac:dyDescent="0.4">
      <c r="A9" s="26" t="s">
        <v>0</v>
      </c>
      <c r="B9" s="27">
        <v>0.27</v>
      </c>
      <c r="C9" s="27">
        <v>0.27200000000000002</v>
      </c>
      <c r="D9" s="27">
        <v>0.25900000000000001</v>
      </c>
      <c r="E9" s="28"/>
      <c r="G9" s="14"/>
    </row>
    <row r="10" spans="1:17"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7B84-7406-44DD-B3AB-8933D24060D9}">
  <dimension ref="A1:Q10"/>
  <sheetViews>
    <sheetView showGridLines="0" zoomScaleNormal="100" workbookViewId="0">
      <selection sqref="A1:XFD1"/>
    </sheetView>
  </sheetViews>
  <sheetFormatPr defaultRowHeight="14.5" x14ac:dyDescent="0.35"/>
  <cols>
    <col min="1" max="1" width="9.7265625" customWidth="1"/>
    <col min="2" max="7" width="10.90625" bestFit="1" customWidth="1"/>
  </cols>
  <sheetData>
    <row r="1" spans="1:17" s="57" customFormat="1" ht="21" x14ac:dyDescent="0.5">
      <c r="A1" s="57" t="s">
        <v>36</v>
      </c>
    </row>
    <row r="3" spans="1:17" x14ac:dyDescent="0.35">
      <c r="A3" s="3" t="s">
        <v>4</v>
      </c>
      <c r="B3" s="59" t="s">
        <v>9</v>
      </c>
      <c r="C3" s="59"/>
      <c r="D3" s="59"/>
      <c r="E3" s="59"/>
      <c r="F3" s="59"/>
      <c r="G3" s="59"/>
      <c r="H3" s="59"/>
      <c r="I3" s="59"/>
      <c r="J3" s="59"/>
      <c r="K3" s="59"/>
      <c r="L3" s="59"/>
      <c r="M3" s="59"/>
    </row>
    <row r="4" spans="1:17" s="9" customFormat="1" ht="74.5" customHeight="1" x14ac:dyDescent="0.35">
      <c r="A4" s="7" t="s">
        <v>10</v>
      </c>
      <c r="B4" s="58" t="s">
        <v>15</v>
      </c>
      <c r="C4" s="58"/>
      <c r="D4" s="58"/>
      <c r="E4" s="58"/>
      <c r="F4" s="58"/>
      <c r="G4" s="58"/>
      <c r="H4" s="58"/>
      <c r="I4" s="58"/>
      <c r="J4" s="58"/>
      <c r="K4" s="58"/>
      <c r="L4" s="58"/>
      <c r="M4" s="58"/>
      <c r="N4" s="8"/>
      <c r="O4" s="8"/>
      <c r="P4" s="8"/>
      <c r="Q4" s="8"/>
    </row>
    <row r="5" spans="1:17" x14ac:dyDescent="0.35">
      <c r="A5" s="3" t="s">
        <v>11</v>
      </c>
      <c r="B5" s="59" t="s">
        <v>12</v>
      </c>
      <c r="C5" s="59"/>
      <c r="D5" s="59"/>
      <c r="E5" s="59"/>
      <c r="F5" s="59"/>
      <c r="G5" s="59"/>
      <c r="H5" s="59"/>
      <c r="I5" s="59"/>
      <c r="J5" s="59"/>
      <c r="K5" s="59"/>
      <c r="L5" s="59"/>
      <c r="M5" s="59"/>
    </row>
    <row r="7" spans="1:17" ht="15" thickBot="1" x14ac:dyDescent="0.4"/>
    <row r="8" spans="1:17" ht="19.5" thickTop="1" thickBot="1" x14ac:dyDescent="0.5">
      <c r="A8" s="20"/>
      <c r="B8" s="21">
        <v>2018</v>
      </c>
      <c r="C8" s="21">
        <v>2019</v>
      </c>
      <c r="D8" s="21">
        <v>2020</v>
      </c>
      <c r="E8" s="22">
        <v>2021</v>
      </c>
    </row>
    <row r="9" spans="1:17" s="19" customFormat="1" ht="15.5" thickTop="1" thickBot="1" x14ac:dyDescent="0.4">
      <c r="A9" s="26" t="s">
        <v>0</v>
      </c>
      <c r="B9" s="27">
        <v>0.27800000000000002</v>
      </c>
      <c r="C9" s="27">
        <v>0.27600000000000002</v>
      </c>
      <c r="D9" s="27">
        <v>0.27200000000000002</v>
      </c>
      <c r="E9" s="28"/>
      <c r="G9" s="14"/>
    </row>
    <row r="10" spans="1:17"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E2208-6760-44A5-BC52-18A2970A3656}">
  <dimension ref="A1:Q20"/>
  <sheetViews>
    <sheetView showGridLines="0" zoomScaleNormal="100" workbookViewId="0">
      <selection sqref="A1:XFD1"/>
    </sheetView>
  </sheetViews>
  <sheetFormatPr defaultRowHeight="14.5" x14ac:dyDescent="0.35"/>
  <cols>
    <col min="1" max="1" width="61.6328125" customWidth="1"/>
    <col min="2" max="7" width="10.90625" bestFit="1" customWidth="1"/>
  </cols>
  <sheetData>
    <row r="1" spans="1:17" s="57" customFormat="1" ht="21" x14ac:dyDescent="0.5">
      <c r="A1" s="60" t="s">
        <v>34</v>
      </c>
    </row>
    <row r="3" spans="1:17" x14ac:dyDescent="0.35">
      <c r="A3" s="3" t="s">
        <v>4</v>
      </c>
      <c r="B3" s="59" t="s">
        <v>9</v>
      </c>
      <c r="C3" s="59"/>
      <c r="D3" s="59"/>
      <c r="E3" s="59"/>
      <c r="F3" s="59"/>
      <c r="G3" s="59"/>
      <c r="H3" s="59"/>
      <c r="I3" s="59"/>
      <c r="J3" s="59"/>
      <c r="K3" s="59"/>
      <c r="L3" s="59"/>
      <c r="M3" s="59"/>
    </row>
    <row r="4" spans="1:17" s="15" customFormat="1" x14ac:dyDescent="0.35">
      <c r="A4" s="7" t="s">
        <v>10</v>
      </c>
      <c r="B4" s="61" t="s">
        <v>31</v>
      </c>
      <c r="C4" s="61"/>
      <c r="D4" s="61"/>
      <c r="E4" s="61"/>
      <c r="F4" s="61"/>
      <c r="G4" s="61"/>
      <c r="H4" s="61"/>
      <c r="I4" s="61"/>
      <c r="J4" s="61"/>
      <c r="K4" s="61"/>
      <c r="L4" s="61"/>
      <c r="M4" s="61"/>
      <c r="N4" s="8"/>
      <c r="O4" s="8"/>
      <c r="P4" s="8"/>
      <c r="Q4" s="8"/>
    </row>
    <row r="5" spans="1:17" x14ac:dyDescent="0.35">
      <c r="A5" s="3" t="s">
        <v>11</v>
      </c>
      <c r="B5" s="59" t="s">
        <v>16</v>
      </c>
      <c r="C5" s="59"/>
      <c r="D5" s="59"/>
      <c r="E5" s="59"/>
      <c r="F5" s="59"/>
      <c r="G5" s="59"/>
      <c r="H5" s="59"/>
      <c r="I5" s="59"/>
      <c r="J5" s="59"/>
      <c r="K5" s="59"/>
      <c r="L5" s="59"/>
      <c r="M5" s="59"/>
    </row>
    <row r="7" spans="1:17" ht="15" thickBot="1" x14ac:dyDescent="0.4"/>
    <row r="8" spans="1:17" ht="19.5" thickTop="1" thickBot="1" x14ac:dyDescent="0.5">
      <c r="A8" s="20"/>
      <c r="B8" s="21">
        <v>2018</v>
      </c>
      <c r="C8" s="21">
        <v>2019</v>
      </c>
      <c r="D8" s="21">
        <v>2020</v>
      </c>
      <c r="E8" s="22">
        <v>2021</v>
      </c>
    </row>
    <row r="9" spans="1:17" ht="15" thickTop="1" x14ac:dyDescent="0.35">
      <c r="A9" s="39" t="s">
        <v>19</v>
      </c>
      <c r="B9" s="42">
        <f>(17.5) / 100</f>
        <v>0.17499999999999999</v>
      </c>
      <c r="C9" s="42">
        <f>(16) / 100</f>
        <v>0.16</v>
      </c>
      <c r="D9" s="42"/>
      <c r="E9" s="43"/>
      <c r="G9" s="14"/>
    </row>
    <row r="10" spans="1:17" ht="29" x14ac:dyDescent="0.35">
      <c r="A10" s="40" t="s">
        <v>17</v>
      </c>
      <c r="B10" s="44">
        <f>(7.4) / 100</f>
        <v>7.400000000000001E-2</v>
      </c>
      <c r="C10" s="44">
        <f>(6.8) / 100</f>
        <v>6.8000000000000005E-2</v>
      </c>
      <c r="D10" s="44"/>
      <c r="E10" s="45"/>
    </row>
    <row r="11" spans="1:17" x14ac:dyDescent="0.35">
      <c r="A11" s="40" t="s">
        <v>18</v>
      </c>
      <c r="B11" s="46">
        <f>(31.7) / 100</f>
        <v>0.317</v>
      </c>
      <c r="C11" s="46">
        <f>(28.4) / 100</f>
        <v>0.28399999999999997</v>
      </c>
      <c r="D11" s="46"/>
      <c r="E11" s="47"/>
    </row>
    <row r="12" spans="1:17" ht="29" x14ac:dyDescent="0.35">
      <c r="A12" s="40" t="s">
        <v>20</v>
      </c>
      <c r="B12" s="46">
        <f>(39.9) / 100</f>
        <v>0.39899999999999997</v>
      </c>
      <c r="C12" s="46">
        <f>(36.9) / 100</f>
        <v>0.36899999999999999</v>
      </c>
      <c r="D12" s="46"/>
      <c r="E12" s="47"/>
    </row>
    <row r="13" spans="1:17" x14ac:dyDescent="0.35">
      <c r="A13" s="40" t="s">
        <v>21</v>
      </c>
      <c r="B13" s="46">
        <f>(21.1) / 100</f>
        <v>0.21100000000000002</v>
      </c>
      <c r="C13" s="46">
        <f>(20.3) / 100</f>
        <v>0.20300000000000001</v>
      </c>
      <c r="D13" s="46"/>
      <c r="E13" s="47"/>
    </row>
    <row r="14" spans="1:17" ht="29" x14ac:dyDescent="0.35">
      <c r="A14" s="40" t="s">
        <v>22</v>
      </c>
      <c r="B14" s="46">
        <f>(30.8) / 100</f>
        <v>0.308</v>
      </c>
      <c r="C14" s="46">
        <f>(28.4) / 100</f>
        <v>0.28399999999999997</v>
      </c>
      <c r="D14" s="46"/>
      <c r="E14" s="47"/>
    </row>
    <row r="15" spans="1:17" ht="29" x14ac:dyDescent="0.35">
      <c r="A15" s="40" t="s">
        <v>23</v>
      </c>
      <c r="B15" s="46">
        <f>(18.1) / 100</f>
        <v>0.18100000000000002</v>
      </c>
      <c r="C15" s="46">
        <f>(16.6) / 100</f>
        <v>0.16600000000000001</v>
      </c>
      <c r="D15" s="46"/>
      <c r="E15" s="47"/>
    </row>
    <row r="16" spans="1:17" ht="43.5" x14ac:dyDescent="0.35">
      <c r="A16" s="40" t="s">
        <v>24</v>
      </c>
      <c r="B16" s="46">
        <f>(40.8) / 100</f>
        <v>0.40799999999999997</v>
      </c>
      <c r="C16" s="46">
        <f>(38.4) / 100</f>
        <v>0.38400000000000001</v>
      </c>
      <c r="D16" s="46"/>
      <c r="E16" s="47"/>
    </row>
    <row r="17" spans="1:5" x14ac:dyDescent="0.35">
      <c r="A17" s="40" t="s">
        <v>25</v>
      </c>
      <c r="B17" s="46">
        <f>(22.7) / 100</f>
        <v>0.22699999999999998</v>
      </c>
      <c r="C17" s="46">
        <f>(20.9) / 100</f>
        <v>0.20899999999999999</v>
      </c>
      <c r="D17" s="46"/>
      <c r="E17" s="47"/>
    </row>
    <row r="18" spans="1:5" ht="16" customHeight="1" x14ac:dyDescent="0.35">
      <c r="A18" s="40" t="s">
        <v>26</v>
      </c>
      <c r="B18" s="46">
        <f>(28.1) / 100</f>
        <v>0.28100000000000003</v>
      </c>
      <c r="C18" s="46">
        <f>(26.8) / 100</f>
        <v>0.26800000000000002</v>
      </c>
      <c r="D18" s="46"/>
      <c r="E18" s="47"/>
    </row>
    <row r="19" spans="1:5" ht="29.5" thickBot="1" x14ac:dyDescent="0.4">
      <c r="A19" s="41" t="s">
        <v>27</v>
      </c>
      <c r="B19" s="48">
        <f>(54.4) / 100</f>
        <v>0.54400000000000004</v>
      </c>
      <c r="C19" s="48">
        <f>(52.5) / 100</f>
        <v>0.52500000000000002</v>
      </c>
      <c r="D19" s="48"/>
      <c r="E19" s="49"/>
    </row>
    <row r="20" spans="1:5"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0287E-AE41-4BC5-A1C9-ED28E4A216E8}">
  <dimension ref="A1:Q11"/>
  <sheetViews>
    <sheetView showGridLines="0" zoomScale="90" zoomScaleNormal="90" workbookViewId="0">
      <selection sqref="A1:XFD1"/>
    </sheetView>
  </sheetViews>
  <sheetFormatPr defaultRowHeight="14.5" x14ac:dyDescent="0.35"/>
  <cols>
    <col min="1" max="1" width="61.26953125" customWidth="1"/>
    <col min="2" max="7" width="10.90625" bestFit="1" customWidth="1"/>
  </cols>
  <sheetData>
    <row r="1" spans="1:17" s="57" customFormat="1" ht="21" x14ac:dyDescent="0.5">
      <c r="A1" s="60" t="s">
        <v>33</v>
      </c>
    </row>
    <row r="3" spans="1:17" x14ac:dyDescent="0.35">
      <c r="A3" s="3" t="s">
        <v>4</v>
      </c>
      <c r="B3" s="59" t="s">
        <v>9</v>
      </c>
      <c r="C3" s="59"/>
      <c r="D3" s="59"/>
      <c r="E3" s="59"/>
      <c r="F3" s="59"/>
      <c r="G3" s="59"/>
      <c r="H3" s="59"/>
      <c r="I3" s="59"/>
      <c r="J3" s="59"/>
      <c r="K3" s="59"/>
      <c r="L3" s="59"/>
      <c r="M3" s="59"/>
    </row>
    <row r="4" spans="1:17" s="15" customFormat="1" ht="28.5" customHeight="1" x14ac:dyDescent="0.35">
      <c r="A4" s="7" t="s">
        <v>10</v>
      </c>
      <c r="B4" s="61" t="s">
        <v>28</v>
      </c>
      <c r="C4" s="61"/>
      <c r="D4" s="61"/>
      <c r="E4" s="61"/>
      <c r="F4" s="61"/>
      <c r="G4" s="61"/>
      <c r="H4" s="61"/>
      <c r="I4" s="61"/>
      <c r="J4" s="61"/>
      <c r="K4" s="61"/>
      <c r="L4" s="61"/>
      <c r="M4" s="61"/>
      <c r="N4" s="8"/>
      <c r="O4" s="8"/>
      <c r="P4" s="8"/>
      <c r="Q4" s="8"/>
    </row>
    <row r="5" spans="1:17" x14ac:dyDescent="0.35">
      <c r="A5" s="3" t="s">
        <v>11</v>
      </c>
      <c r="B5" s="59" t="s">
        <v>12</v>
      </c>
      <c r="C5" s="59"/>
      <c r="D5" s="59"/>
      <c r="E5" s="59"/>
      <c r="F5" s="59"/>
      <c r="G5" s="59"/>
      <c r="H5" s="59"/>
      <c r="I5" s="59"/>
      <c r="J5" s="59"/>
      <c r="K5" s="59"/>
      <c r="L5" s="59"/>
      <c r="M5" s="59"/>
    </row>
    <row r="7" spans="1:17" ht="15" thickBot="1" x14ac:dyDescent="0.4"/>
    <row r="8" spans="1:17" ht="19.5" thickTop="1" thickBot="1" x14ac:dyDescent="0.5">
      <c r="A8" s="20"/>
      <c r="B8" s="21">
        <v>2018</v>
      </c>
      <c r="C8" s="21">
        <v>2019</v>
      </c>
      <c r="D8" s="21">
        <v>2020</v>
      </c>
      <c r="E8" s="22">
        <v>2021</v>
      </c>
    </row>
    <row r="9" spans="1:17" ht="15" thickTop="1" x14ac:dyDescent="0.35">
      <c r="A9" s="39" t="s">
        <v>29</v>
      </c>
      <c r="B9" s="50">
        <f>(28) / 100</f>
        <v>0.28000000000000003</v>
      </c>
      <c r="C9" s="50">
        <f>(25.1) / 100</f>
        <v>0.251</v>
      </c>
      <c r="D9" s="42"/>
      <c r="E9" s="43"/>
      <c r="G9" s="14"/>
    </row>
    <row r="10" spans="1:17" ht="29.5" thickBot="1" x14ac:dyDescent="0.4">
      <c r="A10" s="41" t="s">
        <v>30</v>
      </c>
      <c r="B10" s="51">
        <f>(39.3) / 100</f>
        <v>0.39299999999999996</v>
      </c>
      <c r="C10" s="51">
        <f>(37.3) / 100</f>
        <v>0.373</v>
      </c>
      <c r="D10" s="48"/>
      <c r="E10" s="49"/>
    </row>
    <row r="11" spans="1:17"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Indicator_1</vt:lpstr>
      <vt:lpstr>Indicator_2</vt:lpstr>
      <vt:lpstr>Indicator_3</vt:lpstr>
      <vt:lpstr>Indicator_4</vt:lpstr>
      <vt:lpstr>Indicator_5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Erik Gjermeni</cp:lastModifiedBy>
  <dcterms:created xsi:type="dcterms:W3CDTF">2006-09-16T00:00:00Z</dcterms:created>
  <dcterms:modified xsi:type="dcterms:W3CDTF">2022-11-19T15:42:04Z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2022-10-02T17:36:22Z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3ad4e718-8cbd-4a35-9382-bd0f3b0fd195</vt:lpwstr>
  </property>
  <property fmtid="{D5CDD505-2E9C-101B-9397-08002B2CF9AE}" pid="8" name="MSIP_Label_ea60d57e-af5b-4752-ac57-3e4f28ca11dc_ContentBits">
    <vt:lpwstr>0</vt:lpwstr>
  </property>
</Properties>
</file>