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90" yWindow="6735" windowWidth="28755" windowHeight="5265" tabRatio="606"/>
  </bookViews>
  <sheets>
    <sheet name="Kapaku-Cover" sheetId="17" r:id="rId1"/>
    <sheet name="Permbajtja-Content" sheetId="15" r:id="rId2"/>
    <sheet name="sup19pp" sheetId="33" r:id="rId3"/>
    <sheet name="use19pp" sheetId="3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d" localSheetId="2">#REF!</definedName>
    <definedName name="ad" localSheetId="3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2">#REF!</definedName>
    <definedName name="datab" localSheetId="3">#REF!</definedName>
    <definedName name="datab">#REF!</definedName>
    <definedName name="_xlnm.Database" localSheetId="2">#REF!</definedName>
    <definedName name="_xlnm.Database" localSheetId="3">#REF!</definedName>
    <definedName name="_xlnm.Database">#REF!</definedName>
    <definedName name="dfd" localSheetId="2">#REF!</definedName>
    <definedName name="dfd" localSheetId="3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2">#REF!</definedName>
    <definedName name="SubPermbledhese" localSheetId="3">#REF!</definedName>
    <definedName name="SubPermbledhese">#REF!</definedName>
    <definedName name="Taxes_constp_2010" localSheetId="2">#REF!</definedName>
    <definedName name="Taxes_constp_2010" localSheetId="3">#REF!</definedName>
    <definedName name="Taxes_constp_2010">#REF!</definedName>
    <definedName name="x">[2]Temp!$L$4:$L$23</definedName>
    <definedName name="y">[2]Temp!$D$4:$D$23</definedName>
  </definedNames>
  <calcPr calcId="145621"/>
</workbook>
</file>

<file path=xl/calcChain.xml><?xml version="1.0" encoding="utf-8"?>
<calcChain xmlns="http://schemas.openxmlformats.org/spreadsheetml/2006/main">
  <c r="A35" i="17" l="1"/>
  <c r="A34" i="17"/>
  <c r="A41" i="17" l="1"/>
  <c r="B18" i="17"/>
  <c r="B8" i="15" l="1"/>
  <c r="B7" i="15"/>
  <c r="A37" i="17" l="1"/>
  <c r="B20" i="17"/>
  <c r="A42" i="17" l="1"/>
  <c r="A38" i="17" l="1"/>
  <c r="C4" i="17" l="1"/>
  <c r="A3" i="15" l="1"/>
</calcChain>
</file>

<file path=xl/sharedStrings.xml><?xml version="1.0" encoding="utf-8"?>
<sst xmlns="http://schemas.openxmlformats.org/spreadsheetml/2006/main" count="614" uniqueCount="284">
  <si>
    <t>Ndërtimi</t>
  </si>
  <si>
    <t>Construction</t>
  </si>
  <si>
    <t>Total</t>
  </si>
  <si>
    <t>Industria nxjerrëse</t>
  </si>
  <si>
    <t>Prodhimi i produkteve ushqimore, pijeve dhe duhanit</t>
  </si>
  <si>
    <t>Prodhimi i tekstileve, veshjeve; industria e lëkurës dhe këpucëve</t>
  </si>
  <si>
    <t>Prodhimi i produkteve prej druri, letre dhe të shtypshkrimit</t>
  </si>
  <si>
    <t>Përpunimi i koksit dhe produkteve të naftës së rafinuar</t>
  </si>
  <si>
    <t>Industria kimike dhe e produkteve farmaceutike</t>
  </si>
  <si>
    <t>Prodhimi i produkteve prej kauçuku, plastike dhe produkte të tjera minerale</t>
  </si>
  <si>
    <t>Prodhimi i produkteve metalike dhe me bazë metalike përveç makinerive</t>
  </si>
  <si>
    <t>Të tjera industri prodhuese, riparime dhe instalime të makinerive dhe pajisjeve</t>
  </si>
  <si>
    <t>Energjia elektrike, furnizimi me gaz, avull dhe ajër të kondicionuar</t>
  </si>
  <si>
    <t>Prodhimi dhe furnizimi me ujë</t>
  </si>
  <si>
    <t>Kanalizime dhe menaxhimi e trajtimi i mbetjeve</t>
  </si>
  <si>
    <t>Tregtia me shumicë dhe pakicë dhe riparimi i automjeteve dhe motorçikletave</t>
  </si>
  <si>
    <t>Tregtia me shumicë, përveç automjeteve dhe motorçikletave</t>
  </si>
  <si>
    <t>Tregtia me pakicë, përveç tregtisë së automjeteve dhe motorçikletave</t>
  </si>
  <si>
    <t>Transporti tokësor dhe me tubacione</t>
  </si>
  <si>
    <t>Transporti ujor, ajror dhe magazinimi</t>
  </si>
  <si>
    <t>Akomodimi dhe shërbimi ushqimor</t>
  </si>
  <si>
    <t>Aktivitete të publikimit, audiovizuale dhe transmetimit</t>
  </si>
  <si>
    <t>Telekomunikimi</t>
  </si>
  <si>
    <t>IT dhe të tjera shërbime informacioni</t>
  </si>
  <si>
    <t>Aktivitete financiare dhe të siguracionit</t>
  </si>
  <si>
    <t>Aktivitete të Real estate (Dhënies-Marrjes me qera)</t>
  </si>
  <si>
    <t>Aktivitete ligjore dhe kontabiliteti, drejtimi, arkitekture dhe inxhinierie</t>
  </si>
  <si>
    <t>Aktivitete administrative dhe shërbime mbështetëse</t>
  </si>
  <si>
    <t>Administrata publike dhe mbrojtja, sigurimi i detyruar social</t>
  </si>
  <si>
    <t>Arsimi</t>
  </si>
  <si>
    <t>Shëndetësia dhe aktivitete të punës sociale</t>
  </si>
  <si>
    <t>Arte,argëtim dhe çlodhje</t>
  </si>
  <si>
    <t>Aktivitete të tjera shërbimi dhe aktivitete të familjeve</t>
  </si>
  <si>
    <t>Agriculture, forestry and fishing</t>
  </si>
  <si>
    <t>Mining and quarrying</t>
  </si>
  <si>
    <t>Manufacture of food products, beverages and tobacco products</t>
  </si>
  <si>
    <t>Manufacture of textiles, wearing apparel and leather products</t>
  </si>
  <si>
    <t>Manufacture of wood and paper products, and printing</t>
  </si>
  <si>
    <t>Manufacture of coke and refined petroleum products</t>
  </si>
  <si>
    <t>Manufacture of chemical and pharmaceutical products</t>
  </si>
  <si>
    <t>Manufacture of rubber and plastic products and other non-metallic mineral products</t>
  </si>
  <si>
    <t>Manufacture of basic metals and fabricated metal products, except machinery and equipment</t>
  </si>
  <si>
    <t>Manufacture of furniture; other manufacturing; repair and installation of machinery and equipment</t>
  </si>
  <si>
    <t>Electricity, gas, steam and air-conditioning supply</t>
  </si>
  <si>
    <t>Water supply</t>
  </si>
  <si>
    <t>Sewerage, waste management and remediation activities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</si>
  <si>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</si>
  <si>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</si>
  <si>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</si>
  <si>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</si>
  <si>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and air transport; warehousing</t>
  </si>
  <si>
    <t>Postal and courier activities</t>
  </si>
  <si>
    <t>Accommodation and food service activities</t>
  </si>
  <si>
    <t>Publishing, audiovisual and broadcasting activities</t>
  </si>
  <si>
    <t>Telecommunications</t>
  </si>
  <si>
    <t>Computer programming, consultancy and related activities; information service activities</t>
  </si>
  <si>
    <t>Financial and insurance activities</t>
  </si>
  <si>
    <t>Real estate activities</t>
  </si>
  <si>
    <t>Legal and accounting activities; management consultancy activities; architectural and engineering activities</t>
  </si>
  <si>
    <t>Scientific research and development; other 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</si>
  <si>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</si>
  <si>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</si>
  <si>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</si>
  <si>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activities</t>
  </si>
  <si>
    <t>Arts, entertainment and recreation</t>
  </si>
  <si>
    <t>Other services and activities of households</t>
  </si>
  <si>
    <t xml:space="preserve"> </t>
  </si>
  <si>
    <t>94-98</t>
  </si>
  <si>
    <t>Përshkrimi</t>
  </si>
  <si>
    <t>Bujqësia, pyjet dhe peshkimi</t>
  </si>
  <si>
    <t>Aktivitete të postës dhe sherbimeve korier</t>
  </si>
  <si>
    <t>Importet (CIF)</t>
  </si>
  <si>
    <t>Marzhi i tregtisë dhe transportit</t>
  </si>
  <si>
    <t>Taksat minus subvencione mbi produktet</t>
  </si>
  <si>
    <t>NVE</t>
  </si>
  <si>
    <t>A01-03</t>
  </si>
  <si>
    <t>B</t>
  </si>
  <si>
    <t>C10-C12</t>
  </si>
  <si>
    <t>C13-C15</t>
  </si>
  <si>
    <t>C16-C18</t>
  </si>
  <si>
    <t>C19</t>
  </si>
  <si>
    <t>C20-C21</t>
  </si>
  <si>
    <t>C22-C23</t>
  </si>
  <si>
    <t>C24-C25</t>
  </si>
  <si>
    <t>C31-C33</t>
  </si>
  <si>
    <t>D35</t>
  </si>
  <si>
    <t>E36</t>
  </si>
  <si>
    <t>E37-E39</t>
  </si>
  <si>
    <t>F</t>
  </si>
  <si>
    <t>G45</t>
  </si>
  <si>
    <t>G46</t>
  </si>
  <si>
    <t>G47</t>
  </si>
  <si>
    <t>H49</t>
  </si>
  <si>
    <t>H50-H52</t>
  </si>
  <si>
    <t>H53</t>
  </si>
  <si>
    <t>I</t>
  </si>
  <si>
    <t>J58-J60</t>
  </si>
  <si>
    <t>J61</t>
  </si>
  <si>
    <t>J62_J63</t>
  </si>
  <si>
    <t>K64-K66</t>
  </si>
  <si>
    <t>L68</t>
  </si>
  <si>
    <t>M69-M71</t>
  </si>
  <si>
    <t>M72-M75</t>
  </si>
  <si>
    <t>N77-N82</t>
  </si>
  <si>
    <t>O84</t>
  </si>
  <si>
    <t>P85</t>
  </si>
  <si>
    <t>Q86-Q88</t>
  </si>
  <si>
    <t>R90-R93</t>
  </si>
  <si>
    <t>P7</t>
  </si>
  <si>
    <t>SUPBP</t>
  </si>
  <si>
    <t>P118</t>
  </si>
  <si>
    <t>D21_M_D31</t>
  </si>
  <si>
    <t>SUPPP</t>
  </si>
  <si>
    <t>Description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</si>
  <si>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</si>
  <si>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</si>
  <si>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</si>
  <si>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</si>
  <si>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</si>
  <si>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</si>
  <si>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CPA_A01-03</t>
  </si>
  <si>
    <t>Products of agriculture, forestry and fishing</t>
  </si>
  <si>
    <t>Produkte bujqësore, pyjore dhe të peshkimit</t>
  </si>
  <si>
    <t>CPA_B</t>
  </si>
  <si>
    <t>Produkte të industrisë nxjerrëse</t>
  </si>
  <si>
    <t>CPA_C10-C12</t>
  </si>
  <si>
    <t>Food products, beverages and tobacco products</t>
  </si>
  <si>
    <t>Produkte ushqimore, pije dhe produkte duhani</t>
  </si>
  <si>
    <t>CPA_C13-C15</t>
  </si>
  <si>
    <t>Textiles, wearing apparel and leather products</t>
  </si>
  <si>
    <t>Tekstile, veshje dhe produkte prej lëkure</t>
  </si>
  <si>
    <t>CPA_C16-C18</t>
  </si>
  <si>
    <t>Wood and of products of wood and cork, paper products and printing and recording services</t>
  </si>
  <si>
    <t>Produkte prej druri dhe letre dhe shërbime printimi</t>
  </si>
  <si>
    <t>CPA_C19</t>
  </si>
  <si>
    <t>Coke and refined petroleum products</t>
  </si>
  <si>
    <t>Produkte koksi dhe të rafinimit të naftës</t>
  </si>
  <si>
    <t>CPA_C20-C21</t>
  </si>
  <si>
    <t>Chemical products and basic pharmaceutical products and pharmaceutical preparations</t>
  </si>
  <si>
    <t>Produkte kimike, produkte farmaceutike dhe preparate farmaceutike</t>
  </si>
  <si>
    <t>CPA_C22-C23</t>
  </si>
  <si>
    <t>Plastics products and other non-metallic mineral products</t>
  </si>
  <si>
    <t>Produkte prej gome dhe plastike, dhe produkte  të tjera minerale jo metalike</t>
  </si>
  <si>
    <t>CPA_C24-C25</t>
  </si>
  <si>
    <t>Basic metals and fabricated metal products, except machinery and equipment</t>
  </si>
  <si>
    <t>Produkte me bazë metalike, përveç makinerive dhe pajisjeve</t>
  </si>
  <si>
    <t>CPA_C31-C33</t>
  </si>
  <si>
    <t>Furniture, other manufactured goods and repair and installation services</t>
  </si>
  <si>
    <t>Mobilie, produkte  të tjera, shërbime riparimi dhe instalimi i makinerive dhe pajisjeve</t>
  </si>
  <si>
    <t>CPA_D35</t>
  </si>
  <si>
    <t>Electricity, gas, steam and air-conditioning</t>
  </si>
  <si>
    <t>Energjia elektrike, gazi, avulli dhe ajri i kondicionuar</t>
  </si>
  <si>
    <t>CPA_E36</t>
  </si>
  <si>
    <t>Natural water; water treatment and supply services</t>
  </si>
  <si>
    <t>Shërbime të prodhimit dhe furnizimit me ujë</t>
  </si>
  <si>
    <t>CPA_E37-E39</t>
  </si>
  <si>
    <t xml:space="preserve">Sewerage; waste collection, treatment and disposal activities; materials recovery; remediation activities and other waste management services </t>
  </si>
  <si>
    <t>Shërbime të kanalizimeve, trajtimit dhe menaxhimit te mbetjeve</t>
  </si>
  <si>
    <t>CPA_F</t>
  </si>
  <si>
    <t>Constructions and construction works</t>
  </si>
  <si>
    <t>Shërbime të ndërtimit dhe punëve në ndërtim</t>
  </si>
  <si>
    <t>CPA_G45</t>
  </si>
  <si>
    <t>Wholesale and retail trade and repair services of motor vehicles and motorcycles</t>
  </si>
  <si>
    <t>Shërbime të tregtisë me shumicë dhe me pakicë, riparimi i automjeteve  dhe motoçikletave</t>
  </si>
  <si>
    <t>CPA_G46</t>
  </si>
  <si>
    <t>Wholesale trade services, except of motor vehicles and motorcycles</t>
  </si>
  <si>
    <t>Shërbime të tregëtisë me shumicë, përveç shërbimeve të tregëtisë të automjeteve dhe motorçikletave</t>
  </si>
  <si>
    <t>CPA_G47</t>
  </si>
  <si>
    <t>Retail trade services, except of motor vehicles and motorcycles</t>
  </si>
  <si>
    <t>Shërbime të tregtisë me pakicë, përveç shërbimeve të  tregtisë së automjeteve dhe motorçikletave</t>
  </si>
  <si>
    <t>CPA_H49</t>
  </si>
  <si>
    <t>Land transport services and transport services via pipelines</t>
  </si>
  <si>
    <t>Shërbime të transportit tokësor dhe me tubacione</t>
  </si>
  <si>
    <t>CPA_H50-H52</t>
  </si>
  <si>
    <t>Water, air transport, warehousing services</t>
  </si>
  <si>
    <t>Shërbime të transportit ujor, ajror dhe magazinimit</t>
  </si>
  <si>
    <t>CPA_H53</t>
  </si>
  <si>
    <t>Postal and courier services</t>
  </si>
  <si>
    <t>Shërbime postare</t>
  </si>
  <si>
    <t>CPA_I</t>
  </si>
  <si>
    <t>Accommodation and food services</t>
  </si>
  <si>
    <t>Shërbime të akomodimit dhe  ushqimit</t>
  </si>
  <si>
    <t>CPA_J58-J60</t>
  </si>
  <si>
    <t>Publishing , audiovisual and broadcasting services</t>
  </si>
  <si>
    <t>Shërbime publikimi, audovizive dhe transmetimi</t>
  </si>
  <si>
    <t>CPA_J61</t>
  </si>
  <si>
    <t>Telecommunications services</t>
  </si>
  <si>
    <t>Shërbime telekomunikacioni</t>
  </si>
  <si>
    <t>CPA_J62_J63</t>
  </si>
  <si>
    <t>Computer programming, consultancy and related services; information services</t>
  </si>
  <si>
    <t>Shërbime të teknologjisë së informacionit , konsulencë informatike dhe  shërbime informacioni</t>
  </si>
  <si>
    <t>CPA_K64-K66</t>
  </si>
  <si>
    <t>Financial and insurance services</t>
  </si>
  <si>
    <t>Shërbime financiare dhe të sigurimit</t>
  </si>
  <si>
    <t>CPA_L68</t>
  </si>
  <si>
    <t>Real estate services</t>
  </si>
  <si>
    <t>Shërbime të pasurive të paluajtshme</t>
  </si>
  <si>
    <t>CPA_M69_M71</t>
  </si>
  <si>
    <t>Legal, accounting, management consultancy and architectural and engineering services</t>
  </si>
  <si>
    <t>Shërbime ligjore dhe kontabiliteti, shërbime konsulence në fushën e menaxhimit; shërbime në fushën e arkitekturës dhe inxhinierisë</t>
  </si>
  <si>
    <t>CPA_M72-M75</t>
  </si>
  <si>
    <t>Scientific research and development; other professional, scientific and technical services</t>
  </si>
  <si>
    <t>Shërbime kërkim-zhvillimi shkencor dhe shërbime të tjera profesionale dhe teknike</t>
  </si>
  <si>
    <t>CPA_N77-N82</t>
  </si>
  <si>
    <t>Administrative and support service</t>
  </si>
  <si>
    <t>Shërbime administrative dhe mbështetëse</t>
  </si>
  <si>
    <t>CPA_O84</t>
  </si>
  <si>
    <t>Public administration and defence services; compulsory social security services</t>
  </si>
  <si>
    <t>Shërbime të administrimit publik dhe mbrojtja, shërbime të sigurimit shoqëror të detyrueshëm</t>
  </si>
  <si>
    <t>CPA_P85</t>
  </si>
  <si>
    <t>Education services</t>
  </si>
  <si>
    <t>Shërbime arsimi</t>
  </si>
  <si>
    <t>CPA_Q86-Q88</t>
  </si>
  <si>
    <t>Human health services</t>
  </si>
  <si>
    <t>Shërbime shëndetësore</t>
  </si>
  <si>
    <t>CPA_R90-R93</t>
  </si>
  <si>
    <t>Shërbime artistike, argëtuese dhe çlodhëse</t>
  </si>
  <si>
    <t>CPA_94-98</t>
  </si>
  <si>
    <t xml:space="preserve">Shërbime të tjera kolektive, sociale dhe personale             </t>
  </si>
  <si>
    <t>CPA_TOTAL</t>
  </si>
  <si>
    <t>Total output by activity</t>
  </si>
  <si>
    <t>Konsumi final i familjeve</t>
  </si>
  <si>
    <t>Konsumi final i qeverisë dhe OJF-ve</t>
  </si>
  <si>
    <t>Ndryshim gjendje</t>
  </si>
  <si>
    <t>Përdorimet finale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</si>
  <si>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</si>
  <si>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</si>
  <si>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</si>
  <si>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</si>
  <si>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</si>
  <si>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</si>
  <si>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</si>
  <si>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</si>
  <si>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</si>
  <si>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</si>
  <si>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</si>
  <si>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</si>
  <si>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</si>
  <si>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</si>
  <si>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</si>
  <si>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Final uses at purchasers' prices</t>
  </si>
  <si>
    <t>Total use at purchasers' prices</t>
  </si>
  <si>
    <t>Total intermediate consumption of industries</t>
  </si>
  <si>
    <t>B1G</t>
  </si>
  <si>
    <t>Value added of industries</t>
  </si>
  <si>
    <t>Vlera e Shtuar sipas aktiviteteve</t>
  </si>
  <si>
    <t>Tab 1</t>
  </si>
  <si>
    <t>Tab 2</t>
  </si>
  <si>
    <t>KODI</t>
  </si>
  <si>
    <t>Kërkim- zhvillim shkencor dhe aktivitete të tjera profesionale, shkencore e teknike</t>
  </si>
  <si>
    <t>Imports (CIF)</t>
  </si>
  <si>
    <t>Eksportet (FOB)</t>
  </si>
  <si>
    <t>Exports (FOB)</t>
  </si>
  <si>
    <t>Supply Table at basic prices, including a transformation into purchasers' prices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</si>
  <si>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</si>
  <si>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</si>
  <si>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 xml:space="preserve">                                                                   PRODHIMI SIPAS AKTIVITETEVE (NVE) - OUTPUT OF INDUSTRIES (NACE)</t>
  </si>
  <si>
    <t>Tabela e Burimeve me çmime bazë dhe transformimi me çmime tregu</t>
  </si>
  <si>
    <t>KONSUMI NDERMJETES I INDUSTRIVE(NVE) - INPUT OF INDUSTRIES (NACE)</t>
  </si>
  <si>
    <t>VALUIMI-VALUATION</t>
  </si>
  <si>
    <t>në milion Lekë/ in million ALL</t>
  </si>
  <si>
    <t xml:space="preserve">                    në milion Lekë/ in million ALL</t>
  </si>
  <si>
    <t>PERDORIMET FINALE-FINAL USES</t>
  </si>
  <si>
    <t>Shpenzimet e konsumit final</t>
  </si>
  <si>
    <t xml:space="preserve">Formimi bruto i kapitalit </t>
  </si>
  <si>
    <t>Formimi i  bruto i kapitalit fiks</t>
  </si>
  <si>
    <t xml:space="preserve">              35x35</t>
  </si>
  <si>
    <t xml:space="preserve">           35x35</t>
  </si>
  <si>
    <t>CPA_C26-C30</t>
  </si>
  <si>
    <t>Produkte elektronike dhe optike, pajisje elektrike dhe makineri dhe pajisje të paklasifikuara diku tjetër dhe mjete transporti</t>
  </si>
  <si>
    <t>Computer, electronic, optical products, electrical equipment and machinery and equipment n.e.c (including transport equipment).</t>
  </si>
  <si>
    <t>Prodhimi i makinerive dhe pajisjeve dhe mjeteve te transportit</t>
  </si>
  <si>
    <t>C26-C30</t>
  </si>
  <si>
    <t>Manufacture of machinery and equipment and transport equipment</t>
  </si>
  <si>
    <t>Use Table at purchasers' prices</t>
  </si>
  <si>
    <t>Tabela e Përdorimeve me çmime tregu</t>
  </si>
  <si>
    <t>Gjithsej</t>
  </si>
  <si>
    <t>Prodhimi gjithsej sipas aktiviteteve</t>
  </si>
  <si>
    <t>Burimet gjithsej me çmime bazë</t>
  </si>
  <si>
    <t>Burimet gjithsej me çmime tregu</t>
  </si>
  <si>
    <t>Konsumi Ndërmjetës gjithsej sipas aktiviteteve</t>
  </si>
  <si>
    <t>Përdorimet gjithsej me çmime tregu</t>
  </si>
  <si>
    <t>Year 2019 (at current prices)</t>
  </si>
  <si>
    <t>Viti 2019 (me çmime korrente)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</si>
</sst>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IR£&quot;#,##0;\-&quot;IR£&quot;#,##0"/>
    <numFmt numFmtId="169" formatCode="mmmm\ d\,\ yyyy"/>
    <numFmt numFmtId="170" formatCode="_-* #,##0_?_._-;\-* #,##0_?_._-;_-* &quot;-&quot;_?_._-;_-@_-"/>
    <numFmt numFmtId="171" formatCode="_-* #,##0.00_?_._-;\-* #,##0.00_?_._-;_-* &quot;-&quot;??_?_._-;_-@_-"/>
    <numFmt numFmtId="172" formatCode="@\ *."/>
    <numFmt numFmtId="173" formatCode="\ \ \ \ \ \ \ \ \ \ @\ *."/>
    <numFmt numFmtId="174" formatCode="\ \ \ \ \ \ \ \ \ \ \ \ @\ *."/>
    <numFmt numFmtId="175" formatCode="\ \ \ \ \ \ \ \ \ \ \ \ @"/>
    <numFmt numFmtId="176" formatCode="\ \ \ \ \ \ \ \ \ \ \ \ \ @\ *."/>
    <numFmt numFmtId="177" formatCode="\ @\ *."/>
    <numFmt numFmtId="178" formatCode="\ @"/>
    <numFmt numFmtId="179" formatCode="\ \ @\ *."/>
    <numFmt numFmtId="180" formatCode="\ \ @"/>
    <numFmt numFmtId="181" formatCode="\ \ \ @\ *."/>
    <numFmt numFmtId="182" formatCode="\ \ \ @"/>
    <numFmt numFmtId="183" formatCode="\ \ \ \ @\ *."/>
    <numFmt numFmtId="184" formatCode="\ \ \ \ @"/>
    <numFmt numFmtId="185" formatCode="\ \ \ \ \ \ @\ *."/>
    <numFmt numFmtId="186" formatCode="\ \ \ \ \ \ @"/>
    <numFmt numFmtId="187" formatCode="\ \ \ \ \ \ \ @\ *."/>
    <numFmt numFmtId="188" formatCode="\ \ \ \ \ \ \ \ \ @\ *."/>
    <numFmt numFmtId="189" formatCode="\ \ \ \ \ \ \ \ \ @"/>
    <numFmt numFmtId="190" formatCode="###\ ###\ ###\ "/>
    <numFmt numFmtId="191" formatCode="###\ ###\ ###\ ###"/>
    <numFmt numFmtId="192" formatCode="_(* #,##0_);_(* \(#,##0\);_(* &quot;-&quot;??_);_(@_)"/>
    <numFmt numFmtId="193" formatCode="_(* #,##0.000_);_(* \(#,##0.000\);_(* &quot;-&quot;??_);_(@_)"/>
    <numFmt numFmtId="194" formatCode="_(* #,##0.0000_);_(* \(#,##0.0000\);_(* &quot;-&quot;??_);_(@_)"/>
    <numFmt numFmtId="195" formatCode="_(* #,##0.00000_);_(* \(#,##0.00000\);_(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MetaNormalLF-Roman"/>
      <family val="2"/>
    </font>
    <font>
      <sz val="10"/>
      <name val="MetaNormalLF-Roman"/>
    </font>
    <font>
      <b/>
      <sz val="14"/>
      <name val="MetaNormalLF-Roman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24"/>
      <name val="MetaNormalLF-Roman"/>
      <family val="2"/>
    </font>
    <font>
      <sz val="2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sz val="9"/>
      <name val="Arial"/>
      <family val="2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name val="Helv"/>
      <charset val="204"/>
    </font>
    <font>
      <sz val="8"/>
      <name val="Arial"/>
      <family val="2"/>
      <charset val="162"/>
    </font>
    <font>
      <sz val="10"/>
      <color indexed="8"/>
      <name val="Arial"/>
      <family val="2"/>
      <charset val="238"/>
    </font>
    <font>
      <sz val="10"/>
      <name val="Arial"/>
      <family val="2"/>
      <charset val="16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color indexed="8"/>
      <name val="Arial"/>
      <family val="2"/>
      <charset val="238"/>
    </font>
    <font>
      <u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8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3" fillId="0" borderId="0" applyFill="0" applyBorder="0" applyAlignment="0" applyProtection="0"/>
    <xf numFmtId="168" fontId="3" fillId="0" borderId="0" applyFill="0" applyBorder="0" applyAlignment="0" applyProtection="0"/>
    <xf numFmtId="169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wrapText="1"/>
    </xf>
    <xf numFmtId="0" fontId="21" fillId="0" borderId="0"/>
    <xf numFmtId="0" fontId="22" fillId="7" borderId="5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Protection="0">
      <alignment horizontal="left" vertical="top" wrapText="1"/>
    </xf>
    <xf numFmtId="0" fontId="25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23" borderId="12" applyNumberFormat="0" applyFont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" fillId="0" borderId="0" applyFont="0" applyFill="0" applyBorder="0" applyProtection="0"/>
    <xf numFmtId="0" fontId="28" fillId="20" borderId="13" applyNumberFormat="0" applyAlignment="0" applyProtection="0"/>
    <xf numFmtId="9" fontId="3" fillId="0" borderId="0" applyFont="0" applyFill="0" applyBorder="0" applyAlignment="0" applyProtection="0"/>
    <xf numFmtId="3" fontId="24" fillId="0" borderId="0" applyFill="0" applyBorder="0" applyProtection="0">
      <alignment horizontal="right"/>
    </xf>
    <xf numFmtId="49" fontId="24" fillId="0" borderId="0" applyFill="0" applyBorder="0" applyProtection="0">
      <alignment horizontal="right"/>
    </xf>
    <xf numFmtId="49" fontId="24" fillId="0" borderId="0" applyFill="0" applyBorder="0" applyProtection="0">
      <alignment horizontal="left" vertical="top"/>
    </xf>
    <xf numFmtId="49" fontId="29" fillId="0" borderId="0" applyFill="0" applyBorder="0" applyProtection="0">
      <alignment horizontal="right"/>
    </xf>
    <xf numFmtId="49" fontId="4" fillId="0" borderId="0" applyFill="0" applyBorder="0" applyProtection="0">
      <alignment horizontal="left"/>
    </xf>
    <xf numFmtId="0" fontId="29" fillId="0" borderId="0" applyNumberFormat="0" applyFill="0" applyBorder="0" applyProtection="0"/>
    <xf numFmtId="49" fontId="29" fillId="0" borderId="11" applyFill="0" applyProtection="0">
      <alignment horizontal="center"/>
    </xf>
    <xf numFmtId="49" fontId="29" fillId="0" borderId="11" applyFill="0" applyProtection="0">
      <alignment horizontal="center" vertical="justify" wrapText="1"/>
    </xf>
    <xf numFmtId="49" fontId="30" fillId="0" borderId="11" applyFill="0" applyProtection="0">
      <alignment horizontal="center" vertical="top" wrapText="1"/>
    </xf>
    <xf numFmtId="49" fontId="29" fillId="0" borderId="0" applyFill="0" applyBorder="0" applyProtection="0">
      <alignment horizontal="right" vertical="top"/>
    </xf>
    <xf numFmtId="49" fontId="24" fillId="0" borderId="0" applyFill="0" applyBorder="0" applyProtection="0">
      <alignment horizontal="right" vertical="top" wrapText="1"/>
    </xf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29" fillId="0" borderId="14" applyFill="0" applyProtection="0">
      <alignment horizontal="center"/>
    </xf>
    <xf numFmtId="49" fontId="29" fillId="0" borderId="14" applyFill="0" applyProtection="0">
      <alignment horizontal="center" wrapText="1"/>
    </xf>
    <xf numFmtId="0" fontId="29" fillId="0" borderId="14" applyFill="0" applyProtection="0">
      <alignment horizontal="center"/>
    </xf>
    <xf numFmtId="0" fontId="30" fillId="0" borderId="14" applyFill="0" applyProtection="0">
      <alignment horizontal="center" vertical="top"/>
    </xf>
    <xf numFmtId="0" fontId="24" fillId="0" borderId="15" applyNumberFormat="0" applyFill="0" applyProtection="0">
      <alignment vertical="top"/>
    </xf>
    <xf numFmtId="49" fontId="29" fillId="0" borderId="15" applyFill="0" applyProtection="0">
      <alignment horizontal="center" vertical="justify" wrapText="1"/>
    </xf>
    <xf numFmtId="49" fontId="29" fillId="0" borderId="15" applyFill="0" applyProtection="0">
      <alignment horizontal="center"/>
    </xf>
    <xf numFmtId="0" fontId="29" fillId="0" borderId="15" applyFill="0" applyProtection="0">
      <alignment horizontal="center"/>
    </xf>
    <xf numFmtId="0" fontId="30" fillId="0" borderId="15" applyFill="0" applyProtection="0">
      <alignment horizontal="center" vertical="top"/>
    </xf>
    <xf numFmtId="0" fontId="29" fillId="0" borderId="0" applyNumberFormat="0" applyFill="0" applyBorder="0" applyProtection="0">
      <alignment horizontal="left"/>
    </xf>
    <xf numFmtId="0" fontId="24" fillId="24" borderId="11" applyNumberFormat="0" applyAlignment="0" applyProtection="0"/>
    <xf numFmtId="3" fontId="24" fillId="24" borderId="11">
      <alignment horizontal="right"/>
      <protection locked="0"/>
    </xf>
    <xf numFmtId="49" fontId="24" fillId="25" borderId="0" applyBorder="0">
      <alignment horizontal="right"/>
      <protection locked="0"/>
    </xf>
    <xf numFmtId="0" fontId="32" fillId="24" borderId="11" applyNumberFormat="0">
      <alignment horizontal="left" vertical="top" wrapText="1"/>
      <protection locked="0"/>
    </xf>
    <xf numFmtId="0" fontId="24" fillId="0" borderId="11" applyNumberFormat="0" applyFill="0" applyAlignment="0" applyProtection="0"/>
    <xf numFmtId="3" fontId="24" fillId="0" borderId="11" applyFill="0" applyProtection="0">
      <alignment horizontal="right"/>
    </xf>
    <xf numFmtId="0" fontId="32" fillId="0" borderId="11" applyNumberFormat="0" applyFill="0" applyProtection="0">
      <alignment horizontal="left" vertical="top" wrapText="1"/>
    </xf>
    <xf numFmtId="0" fontId="5" fillId="0" borderId="0"/>
    <xf numFmtId="0" fontId="33" fillId="0" borderId="0" applyNumberFormat="0" applyBorder="0" applyAlignment="0">
      <alignment horizontal="left" readingOrder="1"/>
    </xf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3" fillId="0" borderId="0"/>
    <xf numFmtId="167" fontId="3" fillId="0" borderId="0" applyFont="0" applyFill="0" applyBorder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172" fontId="43" fillId="0" borderId="0"/>
    <xf numFmtId="49" fontId="43" fillId="0" borderId="0"/>
    <xf numFmtId="173" fontId="43" fillId="0" borderId="0">
      <alignment horizontal="center"/>
    </xf>
    <xf numFmtId="174" fontId="43" fillId="0" borderId="0"/>
    <xf numFmtId="175" fontId="43" fillId="0" borderId="0"/>
    <xf numFmtId="176" fontId="43" fillId="0" borderId="0"/>
    <xf numFmtId="177" fontId="44" fillId="0" borderId="0"/>
    <xf numFmtId="178" fontId="4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9" fontId="45" fillId="0" borderId="0"/>
    <xf numFmtId="180" fontId="44" fillId="0" borderId="0"/>
    <xf numFmtId="181" fontId="43" fillId="0" borderId="0"/>
    <xf numFmtId="182" fontId="44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83" fontId="45" fillId="0" borderId="0"/>
    <xf numFmtId="184" fontId="44" fillId="0" borderId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85" fontId="43" fillId="0" borderId="0"/>
    <xf numFmtId="186" fontId="43" fillId="0" borderId="0">
      <alignment horizontal="center"/>
    </xf>
    <xf numFmtId="187" fontId="43" fillId="0" borderId="0">
      <alignment horizontal="center"/>
    </xf>
    <xf numFmtId="188" fontId="43" fillId="0" borderId="0"/>
    <xf numFmtId="189" fontId="43" fillId="0" borderId="0">
      <alignment horizontal="center"/>
    </xf>
    <xf numFmtId="0" fontId="43" fillId="0" borderId="4"/>
    <xf numFmtId="172" fontId="44" fillId="0" borderId="0"/>
    <xf numFmtId="49" fontId="44" fillId="0" borderId="0"/>
    <xf numFmtId="0" fontId="46" fillId="0" borderId="0"/>
    <xf numFmtId="0" fontId="3" fillId="0" borderId="0"/>
    <xf numFmtId="0" fontId="53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7" fillId="0" borderId="0">
      <alignment vertical="top"/>
    </xf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1"/>
    <xf numFmtId="0" fontId="2" fillId="0" borderId="0" xfId="0" applyFont="1"/>
    <xf numFmtId="0" fontId="0" fillId="0" borderId="0" xfId="0" applyFill="1"/>
    <xf numFmtId="0" fontId="40" fillId="0" borderId="0" xfId="158" applyFont="1" applyAlignment="1" applyProtection="1">
      <alignment horizontal="left" indent="1"/>
      <protection locked="0"/>
    </xf>
    <xf numFmtId="0" fontId="40" fillId="0" borderId="0" xfId="158" applyFont="1" applyAlignment="1">
      <alignment horizontal="left" indent="1"/>
    </xf>
    <xf numFmtId="0" fontId="3" fillId="0" borderId="0" xfId="158" applyAlignment="1">
      <alignment horizontal="left" indent="1"/>
    </xf>
    <xf numFmtId="0" fontId="42" fillId="0" borderId="0" xfId="158" applyFont="1" applyAlignment="1">
      <alignment horizontal="left" indent="1"/>
    </xf>
    <xf numFmtId="0" fontId="38" fillId="0" borderId="0" xfId="0" applyFont="1"/>
    <xf numFmtId="0" fontId="38" fillId="0" borderId="0" xfId="0" applyFont="1" applyFill="1"/>
    <xf numFmtId="0" fontId="26" fillId="0" borderId="0" xfId="158" applyNumberFormat="1" applyFont="1" applyProtection="1"/>
    <xf numFmtId="49" fontId="50" fillId="0" borderId="0" xfId="158" applyNumberFormat="1" applyFont="1" applyProtection="1">
      <protection locked="0"/>
    </xf>
    <xf numFmtId="0" fontId="50" fillId="0" borderId="0" xfId="158" applyNumberFormat="1" applyFont="1" applyAlignment="1" applyProtection="1">
      <alignment horizontal="center"/>
      <protection locked="0"/>
    </xf>
    <xf numFmtId="0" fontId="51" fillId="0" borderId="0" xfId="158" applyNumberFormat="1" applyFont="1" applyAlignment="1" applyProtection="1">
      <alignment horizontal="center"/>
      <protection locked="0"/>
    </xf>
    <xf numFmtId="0" fontId="39" fillId="0" borderId="0" xfId="157" applyAlignment="1" applyProtection="1"/>
    <xf numFmtId="0" fontId="52" fillId="0" borderId="0" xfId="203" applyAlignment="1" applyProtection="1"/>
    <xf numFmtId="1" fontId="54" fillId="0" borderId="0" xfId="202" applyNumberFormat="1" applyFont="1" applyBorder="1" applyAlignment="1">
      <alignment vertical="center"/>
    </xf>
    <xf numFmtId="0" fontId="54" fillId="0" borderId="0" xfId="202" applyFont="1" applyBorder="1" applyAlignment="1">
      <alignment vertical="center"/>
    </xf>
    <xf numFmtId="0" fontId="4" fillId="0" borderId="0" xfId="202" applyFont="1" applyAlignment="1" applyProtection="1">
      <alignment horizontal="center"/>
    </xf>
    <xf numFmtId="0" fontId="4" fillId="0" borderId="0" xfId="204" applyFont="1" applyAlignment="1" applyProtection="1">
      <alignment horizontal="center" vertical="center"/>
    </xf>
    <xf numFmtId="0" fontId="54" fillId="0" borderId="0" xfId="202" applyFont="1" applyAlignment="1">
      <alignment vertical="center"/>
    </xf>
    <xf numFmtId="0" fontId="3" fillId="0" borderId="22" xfId="202" applyNumberFormat="1" applyFont="1" applyFill="1" applyBorder="1" applyAlignment="1" applyProtection="1">
      <alignment horizontal="left" vertical="center"/>
    </xf>
    <xf numFmtId="0" fontId="56" fillId="0" borderId="22" xfId="202" applyNumberFormat="1" applyFont="1" applyFill="1" applyBorder="1" applyAlignment="1" applyProtection="1">
      <alignment horizontal="left" vertical="center"/>
    </xf>
    <xf numFmtId="0" fontId="3" fillId="0" borderId="23" xfId="202" applyNumberFormat="1" applyFont="1" applyFill="1" applyBorder="1" applyAlignment="1" applyProtection="1">
      <alignment horizontal="left" vertical="center"/>
    </xf>
    <xf numFmtId="0" fontId="56" fillId="0" borderId="23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Border="1" applyAlignment="1">
      <alignment vertical="center"/>
    </xf>
    <xf numFmtId="0" fontId="3" fillId="0" borderId="24" xfId="202" applyNumberFormat="1" applyFont="1" applyFill="1" applyBorder="1" applyAlignment="1" applyProtection="1">
      <alignment horizontal="left" vertical="center"/>
    </xf>
    <xf numFmtId="0" fontId="3" fillId="28" borderId="27" xfId="202" applyNumberFormat="1" applyFont="1" applyFill="1" applyBorder="1" applyAlignment="1" applyProtection="1">
      <alignment horizontal="left" vertical="center"/>
    </xf>
    <xf numFmtId="0" fontId="54" fillId="0" borderId="0" xfId="202" applyFont="1" applyFill="1" applyAlignment="1">
      <alignment vertical="center"/>
    </xf>
    <xf numFmtId="0" fontId="3" fillId="0" borderId="23" xfId="0" applyNumberFormat="1" applyFont="1" applyFill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1" fontId="3" fillId="0" borderId="33" xfId="202" applyNumberFormat="1" applyFont="1" applyFill="1" applyBorder="1" applyAlignment="1">
      <alignment horizontal="center" vertical="center" wrapText="1"/>
    </xf>
    <xf numFmtId="1" fontId="3" fillId="0" borderId="34" xfId="202" applyNumberFormat="1" applyFont="1" applyFill="1" applyBorder="1" applyAlignment="1">
      <alignment horizontal="center" vertical="center" wrapText="1"/>
    </xf>
    <xf numFmtId="1" fontId="3" fillId="0" borderId="35" xfId="202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1" xfId="202" applyNumberFormat="1" applyFont="1" applyFill="1" applyBorder="1" applyAlignment="1" applyProtection="1">
      <alignment horizontal="left" vertical="center"/>
    </xf>
    <xf numFmtId="0" fontId="3" fillId="0" borderId="42" xfId="202" applyNumberFormat="1" applyFont="1" applyFill="1" applyBorder="1" applyAlignment="1" applyProtection="1">
      <alignment horizontal="left" vertical="center"/>
    </xf>
    <xf numFmtId="3" fontId="61" fillId="27" borderId="33" xfId="202" applyNumberFormat="1" applyFont="1" applyFill="1" applyBorder="1" applyAlignment="1">
      <alignment vertical="center"/>
    </xf>
    <xf numFmtId="3" fontId="61" fillId="27" borderId="34" xfId="202" applyNumberFormat="1" applyFont="1" applyFill="1" applyBorder="1" applyAlignment="1">
      <alignment vertical="center"/>
    </xf>
    <xf numFmtId="3" fontId="61" fillId="27" borderId="36" xfId="202" applyNumberFormat="1" applyFont="1" applyFill="1" applyBorder="1" applyAlignment="1">
      <alignment vertical="center"/>
    </xf>
    <xf numFmtId="3" fontId="54" fillId="0" borderId="0" xfId="202" applyNumberFormat="1" applyFont="1" applyFill="1" applyBorder="1" applyAlignment="1">
      <alignment vertical="center"/>
    </xf>
    <xf numFmtId="1" fontId="3" fillId="26" borderId="20" xfId="202" applyNumberFormat="1" applyFont="1" applyFill="1" applyBorder="1" applyAlignment="1">
      <alignment horizontal="center" vertical="center" wrapText="1"/>
    </xf>
    <xf numFmtId="1" fontId="3" fillId="26" borderId="3" xfId="202" applyNumberFormat="1" applyFont="1" applyFill="1" applyBorder="1" applyAlignment="1">
      <alignment horizontal="center" vertical="center" wrapText="1"/>
    </xf>
    <xf numFmtId="1" fontId="3" fillId="26" borderId="21" xfId="202" applyNumberFormat="1" applyFont="1" applyFill="1" applyBorder="1" applyAlignment="1">
      <alignment horizontal="center" vertical="center" wrapText="1"/>
    </xf>
    <xf numFmtId="1" fontId="3" fillId="0" borderId="4" xfId="202" applyNumberFormat="1" applyFont="1" applyFill="1" applyBorder="1" applyAlignment="1">
      <alignment horizontal="center" vertical="center" wrapText="1"/>
    </xf>
    <xf numFmtId="1" fontId="3" fillId="0" borderId="28" xfId="202" applyNumberFormat="1" applyFont="1" applyFill="1" applyBorder="1" applyAlignment="1">
      <alignment horizontal="center" vertical="center" wrapText="1"/>
    </xf>
    <xf numFmtId="1" fontId="3" fillId="26" borderId="29" xfId="202" applyNumberFormat="1" applyFont="1" applyFill="1" applyBorder="1" applyAlignment="1">
      <alignment horizontal="center" vertical="center" wrapText="1"/>
    </xf>
    <xf numFmtId="3" fontId="61" fillId="27" borderId="30" xfId="202" applyNumberFormat="1" applyFont="1" applyFill="1" applyBorder="1" applyAlignment="1">
      <alignment vertical="center"/>
    </xf>
    <xf numFmtId="1" fontId="3" fillId="26" borderId="28" xfId="202" applyNumberFormat="1" applyFont="1" applyFill="1" applyBorder="1" applyAlignment="1">
      <alignment horizontal="center" vertical="center" wrapText="1"/>
    </xf>
    <xf numFmtId="1" fontId="3" fillId="26" borderId="1" xfId="202" applyNumberFormat="1" applyFont="1" applyFill="1" applyBorder="1" applyAlignment="1">
      <alignment horizontal="center" vertical="center" wrapText="1"/>
    </xf>
    <xf numFmtId="1" fontId="3" fillId="26" borderId="33" xfId="202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left" vertical="center"/>
    </xf>
    <xf numFmtId="1" fontId="60" fillId="0" borderId="43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>
      <alignment horizontal="center" vertical="center"/>
    </xf>
    <xf numFmtId="1" fontId="60" fillId="0" borderId="1" xfId="202" applyNumberFormat="1" applyFont="1" applyBorder="1" applyAlignment="1" applyProtection="1">
      <alignment horizontal="center" vertical="center"/>
      <protection locked="0"/>
    </xf>
    <xf numFmtId="1" fontId="60" fillId="0" borderId="26" xfId="202" applyNumberFormat="1" applyFont="1" applyBorder="1" applyAlignment="1" applyProtection="1">
      <alignment horizontal="center" vertical="center"/>
      <protection locked="0"/>
    </xf>
    <xf numFmtId="1" fontId="60" fillId="0" borderId="35" xfId="202" applyNumberFormat="1" applyFont="1" applyBorder="1" applyAlignment="1">
      <alignment horizontal="center" vertical="center"/>
    </xf>
    <xf numFmtId="0" fontId="3" fillId="28" borderId="45" xfId="202" applyNumberFormat="1" applyFont="1" applyFill="1" applyBorder="1" applyAlignment="1" applyProtection="1">
      <alignment horizontal="left" vertical="center"/>
    </xf>
    <xf numFmtId="1" fontId="60" fillId="0" borderId="19" xfId="202" applyNumberFormat="1" applyFont="1" applyBorder="1" applyAlignment="1" applyProtection="1">
      <alignment horizontal="center" vertical="center"/>
      <protection locked="0"/>
    </xf>
    <xf numFmtId="1" fontId="3" fillId="26" borderId="39" xfId="202" applyNumberFormat="1" applyFont="1" applyFill="1" applyBorder="1" applyAlignment="1">
      <alignment horizontal="center" vertical="center" wrapText="1"/>
    </xf>
    <xf numFmtId="3" fontId="61" fillId="27" borderId="46" xfId="202" applyNumberFormat="1" applyFont="1" applyFill="1" applyBorder="1" applyAlignment="1">
      <alignment vertical="center"/>
    </xf>
    <xf numFmtId="1" fontId="3" fillId="26" borderId="26" xfId="202" applyNumberFormat="1" applyFont="1" applyFill="1" applyBorder="1" applyAlignment="1">
      <alignment horizontal="center" vertical="center" wrapText="1"/>
    </xf>
    <xf numFmtId="1" fontId="3" fillId="0" borderId="1" xfId="202" applyNumberFormat="1" applyFont="1" applyFill="1" applyBorder="1" applyAlignment="1">
      <alignment horizontal="center" vertical="center" wrapText="1"/>
    </xf>
    <xf numFmtId="1" fontId="3" fillId="26" borderId="19" xfId="202" applyNumberFormat="1" applyFont="1" applyFill="1" applyBorder="1" applyAlignment="1">
      <alignment horizontal="center" vertical="center" wrapText="1"/>
    </xf>
    <xf numFmtId="1" fontId="3" fillId="26" borderId="2" xfId="20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26" borderId="47" xfId="202" applyNumberFormat="1" applyFont="1" applyFill="1" applyBorder="1" applyAlignment="1">
      <alignment horizontal="center" vertical="center" wrapText="1"/>
    </xf>
    <xf numFmtId="1" fontId="3" fillId="26" borderId="48" xfId="202" applyNumberFormat="1" applyFont="1" applyFill="1" applyBorder="1" applyAlignment="1">
      <alignment horizontal="center" vertical="center" wrapText="1"/>
    </xf>
    <xf numFmtId="0" fontId="58" fillId="0" borderId="0" xfId="1" applyFont="1" applyAlignment="1">
      <alignment horizontal="left"/>
    </xf>
    <xf numFmtId="0" fontId="62" fillId="0" borderId="0" xfId="1" applyFont="1" applyAlignment="1"/>
    <xf numFmtId="0" fontId="63" fillId="0" borderId="0" xfId="202" applyFont="1" applyBorder="1" applyAlignment="1">
      <alignment vertical="center"/>
    </xf>
    <xf numFmtId="1" fontId="60" fillId="0" borderId="26" xfId="202" applyNumberFormat="1" applyFont="1" applyBorder="1" applyAlignment="1">
      <alignment horizontal="center" vertical="center"/>
    </xf>
    <xf numFmtId="1" fontId="3" fillId="26" borderId="51" xfId="202" applyNumberFormat="1" applyFont="1" applyFill="1" applyBorder="1" applyAlignment="1">
      <alignment horizontal="center" vertical="center" wrapText="1"/>
    </xf>
    <xf numFmtId="0" fontId="66" fillId="0" borderId="0" xfId="202" applyFont="1" applyBorder="1" applyAlignment="1">
      <alignment vertical="center"/>
    </xf>
    <xf numFmtId="191" fontId="67" fillId="26" borderId="15" xfId="0" applyNumberFormat="1" applyFont="1" applyFill="1" applyBorder="1"/>
    <xf numFmtId="0" fontId="55" fillId="0" borderId="52" xfId="202" applyFont="1" applyBorder="1" applyAlignment="1">
      <alignment vertical="center"/>
    </xf>
    <xf numFmtId="0" fontId="54" fillId="0" borderId="53" xfId="202" applyFont="1" applyBorder="1" applyAlignment="1">
      <alignment vertical="center"/>
    </xf>
    <xf numFmtId="0" fontId="65" fillId="29" borderId="54" xfId="0" applyFont="1" applyFill="1" applyBorder="1" applyAlignment="1">
      <alignment vertical="center" wrapText="1"/>
    </xf>
    <xf numFmtId="0" fontId="65" fillId="29" borderId="53" xfId="0" applyFont="1" applyFill="1" applyBorder="1" applyAlignment="1">
      <alignment vertical="center" wrapText="1"/>
    </xf>
    <xf numFmtId="0" fontId="65" fillId="29" borderId="17" xfId="0" applyFont="1" applyFill="1" applyBorder="1" applyAlignment="1">
      <alignment vertical="center" wrapText="1"/>
    </xf>
    <xf numFmtId="0" fontId="65" fillId="29" borderId="58" xfId="0" applyFont="1" applyFill="1" applyBorder="1" applyAlignment="1">
      <alignment vertical="center" wrapText="1"/>
    </xf>
    <xf numFmtId="191" fontId="67" fillId="26" borderId="59" xfId="0" applyNumberFormat="1" applyFont="1" applyFill="1" applyBorder="1"/>
    <xf numFmtId="191" fontId="67" fillId="26" borderId="60" xfId="0" applyNumberFormat="1" applyFont="1" applyFill="1" applyBorder="1"/>
    <xf numFmtId="192" fontId="54" fillId="0" borderId="0" xfId="206" applyNumberFormat="1" applyFont="1" applyBorder="1" applyAlignment="1">
      <alignment vertical="center"/>
    </xf>
    <xf numFmtId="0" fontId="68" fillId="29" borderId="30" xfId="0" applyFont="1" applyFill="1" applyBorder="1" applyAlignment="1">
      <alignment horizontal="left"/>
    </xf>
    <xf numFmtId="192" fontId="54" fillId="0" borderId="0" xfId="206" applyNumberFormat="1" applyFont="1" applyFill="1" applyBorder="1" applyAlignment="1">
      <alignment vertical="center"/>
    </xf>
    <xf numFmtId="167" fontId="54" fillId="0" borderId="0" xfId="206" applyFont="1" applyFill="1" applyBorder="1" applyAlignment="1">
      <alignment vertical="center"/>
    </xf>
    <xf numFmtId="191" fontId="67" fillId="26" borderId="62" xfId="0" applyNumberFormat="1" applyFont="1" applyFill="1" applyBorder="1"/>
    <xf numFmtId="191" fontId="67" fillId="0" borderId="63" xfId="0" applyNumberFormat="1" applyFont="1" applyBorder="1"/>
    <xf numFmtId="191" fontId="67" fillId="26" borderId="64" xfId="0" applyNumberFormat="1" applyFont="1" applyFill="1" applyBorder="1"/>
    <xf numFmtId="191" fontId="67" fillId="26" borderId="65" xfId="0" applyNumberFormat="1" applyFont="1" applyFill="1" applyBorder="1"/>
    <xf numFmtId="191" fontId="67" fillId="26" borderId="66" xfId="0" applyNumberFormat="1" applyFont="1" applyFill="1" applyBorder="1"/>
    <xf numFmtId="191" fontId="67" fillId="26" borderId="67" xfId="0" applyNumberFormat="1" applyFont="1" applyFill="1" applyBorder="1"/>
    <xf numFmtId="191" fontId="67" fillId="26" borderId="68" xfId="0" applyNumberFormat="1" applyFont="1" applyFill="1" applyBorder="1"/>
    <xf numFmtId="191" fontId="67" fillId="26" borderId="69" xfId="0" applyNumberFormat="1" applyFont="1" applyFill="1" applyBorder="1"/>
    <xf numFmtId="191" fontId="67" fillId="26" borderId="63" xfId="0" applyNumberFormat="1" applyFont="1" applyFill="1" applyBorder="1"/>
    <xf numFmtId="191" fontId="67" fillId="26" borderId="61" xfId="0" applyNumberFormat="1" applyFont="1" applyFill="1" applyBorder="1"/>
    <xf numFmtId="191" fontId="67" fillId="26" borderId="71" xfId="0" applyNumberFormat="1" applyFont="1" applyFill="1" applyBorder="1"/>
    <xf numFmtId="190" fontId="3" fillId="25" borderId="72" xfId="202" applyNumberFormat="1" applyFont="1" applyFill="1" applyBorder="1" applyAlignment="1" applyProtection="1">
      <alignment horizontal="right" vertical="center"/>
      <protection locked="0"/>
    </xf>
    <xf numFmtId="190" fontId="3" fillId="25" borderId="73" xfId="202" applyNumberFormat="1" applyFont="1" applyFill="1" applyBorder="1" applyAlignment="1" applyProtection="1">
      <alignment horizontal="right" vertical="center"/>
      <protection locked="0"/>
    </xf>
    <xf numFmtId="190" fontId="3" fillId="25" borderId="74" xfId="202" applyNumberFormat="1" applyFont="1" applyFill="1" applyBorder="1" applyAlignment="1" applyProtection="1">
      <alignment horizontal="right" vertical="center"/>
      <protection locked="0"/>
    </xf>
    <xf numFmtId="191" fontId="54" fillId="0" borderId="0" xfId="202" applyNumberFormat="1" applyFont="1" applyFill="1" applyBorder="1" applyAlignment="1">
      <alignment vertical="center"/>
    </xf>
    <xf numFmtId="191" fontId="54" fillId="0" borderId="0" xfId="202" applyNumberFormat="1" applyFont="1" applyBorder="1" applyAlignment="1">
      <alignment vertical="center"/>
    </xf>
    <xf numFmtId="0" fontId="3" fillId="0" borderId="66" xfId="0" applyNumberFormat="1" applyFont="1" applyFill="1" applyBorder="1" applyAlignment="1" applyProtection="1">
      <alignment horizontal="left" vertical="center"/>
    </xf>
    <xf numFmtId="0" fontId="3" fillId="0" borderId="70" xfId="0" applyNumberFormat="1" applyFont="1" applyFill="1" applyBorder="1" applyAlignment="1" applyProtection="1">
      <alignment horizontal="left" vertical="center"/>
    </xf>
    <xf numFmtId="0" fontId="3" fillId="0" borderId="70" xfId="202" applyNumberFormat="1" applyFont="1" applyFill="1" applyBorder="1" applyAlignment="1" applyProtection="1">
      <alignment horizontal="left" vertical="center"/>
    </xf>
    <xf numFmtId="0" fontId="57" fillId="0" borderId="19" xfId="205" applyFont="1" applyBorder="1" applyProtection="1">
      <alignment vertical="top"/>
    </xf>
    <xf numFmtId="0" fontId="3" fillId="0" borderId="75" xfId="202" applyNumberFormat="1" applyFont="1" applyFill="1" applyBorder="1" applyAlignment="1" applyProtection="1">
      <alignment horizontal="left" vertical="center"/>
    </xf>
    <xf numFmtId="0" fontId="3" fillId="28" borderId="76" xfId="202" applyNumberFormat="1" applyFont="1" applyFill="1" applyBorder="1" applyAlignment="1" applyProtection="1">
      <alignment horizontal="left" vertical="center"/>
    </xf>
    <xf numFmtId="0" fontId="3" fillId="0" borderId="77" xfId="202" applyNumberFormat="1" applyFont="1" applyFill="1" applyBorder="1" applyAlignment="1" applyProtection="1">
      <alignment horizontal="left" vertical="center"/>
    </xf>
    <xf numFmtId="191" fontId="67" fillId="26" borderId="40" xfId="0" applyNumberFormat="1" applyFont="1" applyFill="1" applyBorder="1"/>
    <xf numFmtId="191" fontId="67" fillId="26" borderId="37" xfId="0" applyNumberFormat="1" applyFont="1" applyFill="1" applyBorder="1"/>
    <xf numFmtId="191" fontId="67" fillId="26" borderId="0" xfId="0" applyNumberFormat="1" applyFont="1" applyFill="1" applyBorder="1"/>
    <xf numFmtId="191" fontId="67" fillId="26" borderId="78" xfId="0" applyNumberFormat="1" applyFont="1" applyFill="1" applyBorder="1"/>
    <xf numFmtId="191" fontId="67" fillId="26" borderId="19" xfId="0" applyNumberFormat="1" applyFont="1" applyFill="1" applyBorder="1"/>
    <xf numFmtId="191" fontId="67" fillId="26" borderId="75" xfId="0" applyNumberFormat="1" applyFont="1" applyFill="1" applyBorder="1"/>
    <xf numFmtId="191" fontId="67" fillId="26" borderId="38" xfId="0" applyNumberFormat="1" applyFont="1" applyFill="1" applyBorder="1" applyAlignment="1">
      <alignment horizontal="left"/>
    </xf>
    <xf numFmtId="191" fontId="67" fillId="26" borderId="63" xfId="0" applyNumberFormat="1" applyFont="1" applyFill="1" applyBorder="1" applyAlignment="1">
      <alignment horizontal="left"/>
    </xf>
    <xf numFmtId="0" fontId="70" fillId="0" borderId="0" xfId="202" applyFont="1" applyFill="1" applyBorder="1" applyAlignment="1">
      <alignment vertical="center"/>
    </xf>
    <xf numFmtId="3" fontId="70" fillId="0" borderId="0" xfId="202" applyNumberFormat="1" applyFont="1" applyFill="1" applyBorder="1" applyAlignment="1">
      <alignment vertical="center"/>
    </xf>
    <xf numFmtId="192" fontId="70" fillId="0" borderId="0" xfId="206" applyNumberFormat="1" applyFont="1" applyFill="1" applyBorder="1" applyAlignment="1">
      <alignment vertical="center"/>
    </xf>
    <xf numFmtId="191" fontId="70" fillId="0" borderId="0" xfId="202" applyNumberFormat="1" applyFont="1" applyFill="1" applyBorder="1" applyAlignment="1">
      <alignment vertical="center"/>
    </xf>
    <xf numFmtId="192" fontId="54" fillId="0" borderId="0" xfId="202" applyNumberFormat="1" applyFont="1" applyFill="1" applyBorder="1" applyAlignment="1">
      <alignment vertical="center"/>
    </xf>
    <xf numFmtId="193" fontId="54" fillId="0" borderId="0" xfId="206" applyNumberFormat="1" applyFont="1" applyFill="1" applyBorder="1" applyAlignment="1">
      <alignment vertical="center"/>
    </xf>
    <xf numFmtId="0" fontId="37" fillId="0" borderId="0" xfId="0" applyFont="1" applyFill="1"/>
    <xf numFmtId="167" fontId="70" fillId="0" borderId="0" xfId="206" applyFont="1" applyFill="1" applyBorder="1" applyAlignment="1">
      <alignment vertical="center"/>
    </xf>
    <xf numFmtId="10" fontId="54" fillId="0" borderId="0" xfId="207" applyNumberFormat="1" applyFont="1" applyFill="1" applyBorder="1" applyAlignment="1">
      <alignment vertical="center"/>
    </xf>
    <xf numFmtId="0" fontId="4" fillId="0" borderId="0" xfId="202" applyFont="1" applyFill="1" applyAlignment="1" applyProtection="1">
      <alignment horizontal="left"/>
    </xf>
    <xf numFmtId="0" fontId="4" fillId="29" borderId="0" xfId="0" applyFont="1" applyFill="1" applyAlignment="1">
      <alignment horizontal="left"/>
    </xf>
    <xf numFmtId="0" fontId="71" fillId="0" borderId="30" xfId="0" applyFont="1" applyFill="1" applyBorder="1"/>
    <xf numFmtId="0" fontId="71" fillId="0" borderId="30" xfId="0" applyFont="1" applyBorder="1"/>
    <xf numFmtId="0" fontId="39" fillId="0" borderId="0" xfId="157" applyFill="1" applyAlignment="1" applyProtection="1"/>
    <xf numFmtId="3" fontId="61" fillId="27" borderId="4" xfId="202" applyNumberFormat="1" applyFont="1" applyFill="1" applyBorder="1" applyAlignment="1">
      <alignment vertical="center"/>
    </xf>
    <xf numFmtId="167" fontId="54" fillId="0" borderId="0" xfId="206" applyFont="1" applyBorder="1" applyAlignment="1">
      <alignment vertical="center"/>
    </xf>
    <xf numFmtId="191" fontId="67" fillId="0" borderId="79" xfId="0" applyNumberFormat="1" applyFont="1" applyBorder="1"/>
    <xf numFmtId="191" fontId="67" fillId="0" borderId="80" xfId="0" applyNumberFormat="1" applyFont="1" applyBorder="1"/>
    <xf numFmtId="191" fontId="67" fillId="0" borderId="81" xfId="0" applyNumberFormat="1" applyFont="1" applyBorder="1"/>
    <xf numFmtId="191" fontId="67" fillId="0" borderId="66" xfId="0" applyNumberFormat="1" applyFont="1" applyBorder="1"/>
    <xf numFmtId="191" fontId="67" fillId="0" borderId="65" xfId="0" applyNumberFormat="1" applyFont="1" applyBorder="1"/>
    <xf numFmtId="191" fontId="67" fillId="0" borderId="26" xfId="0" applyNumberFormat="1" applyFont="1" applyBorder="1"/>
    <xf numFmtId="191" fontId="67" fillId="26" borderId="3" xfId="0" applyNumberFormat="1" applyFont="1" applyFill="1" applyBorder="1"/>
    <xf numFmtId="191" fontId="67" fillId="26" borderId="26" xfId="0" applyNumberFormat="1" applyFont="1" applyFill="1" applyBorder="1"/>
    <xf numFmtId="191" fontId="67" fillId="26" borderId="29" xfId="0" applyNumberFormat="1" applyFont="1" applyFill="1" applyBorder="1"/>
    <xf numFmtId="191" fontId="67" fillId="26" borderId="48" xfId="0" applyNumberFormat="1" applyFont="1" applyFill="1" applyBorder="1"/>
    <xf numFmtId="191" fontId="67" fillId="26" borderId="82" xfId="0" applyNumberFormat="1" applyFont="1" applyFill="1" applyBorder="1"/>
    <xf numFmtId="194" fontId="54" fillId="0" borderId="0" xfId="206" applyNumberFormat="1" applyFont="1" applyFill="1" applyBorder="1" applyAlignment="1">
      <alignment vertical="center"/>
    </xf>
    <xf numFmtId="195" fontId="54" fillId="0" borderId="0" xfId="206" applyNumberFormat="1" applyFont="1" applyFill="1" applyBorder="1" applyAlignment="1">
      <alignment vertical="center"/>
    </xf>
    <xf numFmtId="0" fontId="47" fillId="0" borderId="0" xfId="158" applyFont="1" applyBorder="1" applyAlignment="1">
      <alignment horizontal="center" vertical="center"/>
    </xf>
    <xf numFmtId="0" fontId="48" fillId="0" borderId="0" xfId="158" applyFont="1" applyBorder="1" applyAlignment="1">
      <alignment horizontal="center" vertical="center"/>
    </xf>
    <xf numFmtId="0" fontId="49" fillId="0" borderId="0" xfId="1" applyFont="1" applyFill="1" applyAlignment="1">
      <alignment horizontal="center" vertical="top" wrapText="1"/>
    </xf>
    <xf numFmtId="0" fontId="65" fillId="29" borderId="56" xfId="0" applyFont="1" applyFill="1" applyBorder="1" applyAlignment="1">
      <alignment horizontal="center" vertical="center" wrapText="1"/>
    </xf>
    <xf numFmtId="0" fontId="65" fillId="29" borderId="57" xfId="0" applyFont="1" applyFill="1" applyBorder="1" applyAlignment="1">
      <alignment horizontal="center" vertical="center" wrapText="1"/>
    </xf>
    <xf numFmtId="0" fontId="59" fillId="0" borderId="18" xfId="202" applyFont="1" applyBorder="1" applyAlignment="1">
      <alignment horizontal="left" vertical="center"/>
    </xf>
    <xf numFmtId="0" fontId="59" fillId="0" borderId="25" xfId="202" applyFont="1" applyBorder="1" applyAlignment="1">
      <alignment horizontal="left" vertical="center"/>
    </xf>
    <xf numFmtId="0" fontId="59" fillId="0" borderId="44" xfId="202" applyFont="1" applyBorder="1" applyAlignment="1">
      <alignment horizontal="left" vertical="center"/>
    </xf>
    <xf numFmtId="0" fontId="59" fillId="0" borderId="31" xfId="202" applyFont="1" applyBorder="1" applyAlignment="1">
      <alignment horizontal="left" vertical="center"/>
    </xf>
    <xf numFmtId="0" fontId="4" fillId="0" borderId="0" xfId="204" applyFont="1" applyAlignment="1" applyProtection="1">
      <alignment horizontal="left" vertical="center"/>
    </xf>
    <xf numFmtId="0" fontId="65" fillId="29" borderId="54" xfId="0" applyFont="1" applyFill="1" applyBorder="1" applyAlignment="1">
      <alignment horizontal="center" vertical="center" wrapText="1"/>
    </xf>
    <xf numFmtId="0" fontId="65" fillId="29" borderId="53" xfId="0" applyFont="1" applyFill="1" applyBorder="1" applyAlignment="1">
      <alignment horizontal="center" vertical="center" wrapText="1"/>
    </xf>
    <xf numFmtId="0" fontId="65" fillId="29" borderId="55" xfId="0" applyFont="1" applyFill="1" applyBorder="1" applyAlignment="1">
      <alignment horizontal="center" vertical="center" wrapText="1"/>
    </xf>
    <xf numFmtId="0" fontId="64" fillId="29" borderId="53" xfId="0" applyFont="1" applyFill="1" applyBorder="1" applyAlignment="1">
      <alignment horizontal="center" vertical="center" wrapText="1"/>
    </xf>
    <xf numFmtId="0" fontId="64" fillId="29" borderId="58" xfId="0" applyFont="1" applyFill="1" applyBorder="1" applyAlignment="1">
      <alignment horizontal="center" vertical="center" wrapText="1"/>
    </xf>
    <xf numFmtId="0" fontId="59" fillId="0" borderId="49" xfId="202" applyFont="1" applyBorder="1" applyAlignment="1">
      <alignment horizontal="left" vertical="center"/>
    </xf>
    <xf numFmtId="0" fontId="59" fillId="0" borderId="50" xfId="202" applyFont="1" applyBorder="1" applyAlignment="1">
      <alignment horizontal="left" vertical="center"/>
    </xf>
    <xf numFmtId="0" fontId="64" fillId="29" borderId="55" xfId="0" applyFont="1" applyFill="1" applyBorder="1" applyAlignment="1">
      <alignment horizontal="center" vertical="center" wrapText="1"/>
    </xf>
  </cellXfs>
  <cellStyles count="208">
    <cellStyle name=" 1" xfId="3"/>
    <cellStyle name="%" xfId="4"/>
    <cellStyle name="_Administrata Publike" xfId="5"/>
    <cellStyle name="_Book1" xfId="6"/>
    <cellStyle name="_Bujqesia" xfId="7"/>
    <cellStyle name="_GDP Final 1996-2005 by 2 approaches" xfId="8"/>
    <cellStyle name="_GDP Final 1996-2005 by 2 approaches_Finale 2008 me Nace4" xfId="9"/>
    <cellStyle name="_gdp2009, varianti 4" xfId="10"/>
    <cellStyle name="_gdp2009, varianti 5" xfId="11"/>
    <cellStyle name="_gdp2009, varianti 5_Finale 2008 me Nace4" xfId="12"/>
    <cellStyle name="_Per vjetoren nga 3_mujoret" xfId="13"/>
    <cellStyle name="_TAB1" xfId="14"/>
    <cellStyle name="_TAB2" xfId="15"/>
    <cellStyle name="_TAB3" xfId="16"/>
    <cellStyle name="_TAB4" xfId="17"/>
    <cellStyle name="_TAB5" xfId="18"/>
    <cellStyle name="_VA-cons_TOT" xfId="19"/>
    <cellStyle name="_VA-cons_TOT_Finale 2008 me Nace4" xfId="20"/>
    <cellStyle name="_VA-cons_TOT_Ledjoni energjia" xfId="21"/>
    <cellStyle name="_VA-cons_TOT_Ledjoni energjia_Finale 2008 me Nace4" xfId="22"/>
    <cellStyle name="_Workbook for QGDP(dt.24 Prill, 2008)" xfId="23"/>
    <cellStyle name="0mitP" xfId="160"/>
    <cellStyle name="0ohneP" xfId="161"/>
    <cellStyle name="10mitP" xfId="162"/>
    <cellStyle name="12mitP" xfId="163"/>
    <cellStyle name="12ohneP" xfId="164"/>
    <cellStyle name="13mitP" xfId="165"/>
    <cellStyle name="1mitP" xfId="166"/>
    <cellStyle name="1ohneP" xfId="167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20% - Akzent1" xfId="168"/>
    <cellStyle name="20% - Akzent2" xfId="169"/>
    <cellStyle name="20% - Akzent3" xfId="170"/>
    <cellStyle name="20% - Akzent4" xfId="171"/>
    <cellStyle name="20% - Akzent5" xfId="172"/>
    <cellStyle name="20% - Akzent6" xfId="173"/>
    <cellStyle name="2mitP" xfId="174"/>
    <cellStyle name="2ohneP" xfId="175"/>
    <cellStyle name="3mitP" xfId="176"/>
    <cellStyle name="3ohneP" xfId="177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40% - Akzent1" xfId="178"/>
    <cellStyle name="40% - Akzent2" xfId="179"/>
    <cellStyle name="40% - Akzent3" xfId="180"/>
    <cellStyle name="40% - Akzent4" xfId="181"/>
    <cellStyle name="40% - Akzent5" xfId="182"/>
    <cellStyle name="40% - Akzent6" xfId="183"/>
    <cellStyle name="4mitP" xfId="184"/>
    <cellStyle name="4ohneP" xfId="18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60% - Akzent1" xfId="186"/>
    <cellStyle name="60% - Akzent2" xfId="187"/>
    <cellStyle name="60% - Akzent3" xfId="188"/>
    <cellStyle name="60% - Akzent4" xfId="189"/>
    <cellStyle name="60% - Akzent5" xfId="190"/>
    <cellStyle name="60% - Akzent6" xfId="191"/>
    <cellStyle name="6mitP" xfId="192"/>
    <cellStyle name="6ohneP" xfId="193"/>
    <cellStyle name="7mitP" xfId="194"/>
    <cellStyle name="9mitP" xfId="195"/>
    <cellStyle name="9ohneP" xfId="196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Comma" xfId="206" builtinId="3"/>
    <cellStyle name="Comma 17" xfId="51"/>
    <cellStyle name="Comma 2" xfId="52"/>
    <cellStyle name="Comma 2 2" xfId="53"/>
    <cellStyle name="Comma 2 3" xfId="54"/>
    <cellStyle name="Comma 3" xfId="55"/>
    <cellStyle name="Comma 3 2" xfId="56"/>
    <cellStyle name="Comma 3 3" xfId="57"/>
    <cellStyle name="Comma 3 3 2" xfId="58"/>
    <cellStyle name="Comma 3 4" xfId="59"/>
    <cellStyle name="Comma 4" xfId="60"/>
    <cellStyle name="Comma 5" xfId="61"/>
    <cellStyle name="Comma 5 2" xfId="62"/>
    <cellStyle name="Comma 5 3" xfId="63"/>
    <cellStyle name="Comma 6" xfId="64"/>
    <cellStyle name="Comma 7" xfId="65"/>
    <cellStyle name="Comma 7 2" xfId="66"/>
    <cellStyle name="Comma 8" xfId="67"/>
    <cellStyle name="Comma0" xfId="68"/>
    <cellStyle name="Currency0" xfId="69"/>
    <cellStyle name="Date" xfId="70"/>
    <cellStyle name="Excel Built-in Normal" xfId="204"/>
    <cellStyle name="Explanatory Text 2" xfId="71"/>
    <cellStyle name="Fixed" xfId="72"/>
    <cellStyle name="Fuss" xfId="197"/>
    <cellStyle name="Good 2" xfId="73"/>
    <cellStyle name="Heading 1 2" xfId="74"/>
    <cellStyle name="Heading 2 2" xfId="75"/>
    <cellStyle name="Heading 3 2" xfId="76"/>
    <cellStyle name="Heading 4 2" xfId="77"/>
    <cellStyle name="Hyperlink" xfId="157" builtinId="8"/>
    <cellStyle name="Hyperlink 2" xfId="78"/>
    <cellStyle name="Hyperlink 3" xfId="203"/>
    <cellStyle name="Iau?iue_?ac?.oaa.90-92" xfId="79"/>
    <cellStyle name="Îáû÷íûé_93ãîä (2)" xfId="80"/>
    <cellStyle name="Input 2" xfId="81"/>
    <cellStyle name="Linked Cell 2" xfId="82"/>
    <cellStyle name="m49048872" xfId="83"/>
    <cellStyle name="mitP" xfId="198"/>
    <cellStyle name="Neutral 2" xfId="84"/>
    <cellStyle name="Normal" xfId="0" builtinId="0"/>
    <cellStyle name="Normal 10" xfId="85"/>
    <cellStyle name="Normal 11" xfId="86"/>
    <cellStyle name="Normal 12" xfId="87"/>
    <cellStyle name="Normal 13" xfId="1"/>
    <cellStyle name="Normal 13 2" xfId="88"/>
    <cellStyle name="Normal 14" xfId="2"/>
    <cellStyle name="Normal 15" xfId="89"/>
    <cellStyle name="Normal 16" xfId="159"/>
    <cellStyle name="Normal 17" xfId="202"/>
    <cellStyle name="Normal 18" xfId="90"/>
    <cellStyle name="Normal 2" xfId="91"/>
    <cellStyle name="Normal 2 2" xfId="92"/>
    <cellStyle name="Normal 2 2 2" xfId="93"/>
    <cellStyle name="Normal 3" xfId="94"/>
    <cellStyle name="Normal 3 2" xfId="95"/>
    <cellStyle name="Normal 3 3" xfId="96"/>
    <cellStyle name="Normal 4" xfId="97"/>
    <cellStyle name="Normal 4 2" xfId="98"/>
    <cellStyle name="Normal 4 3" xfId="99"/>
    <cellStyle name="Normal 5" xfId="100"/>
    <cellStyle name="Normal 5 2" xfId="101"/>
    <cellStyle name="Normal 5 3" xfId="102"/>
    <cellStyle name="Normal 6" xfId="103"/>
    <cellStyle name="Normal 6 2" xfId="104"/>
    <cellStyle name="Normal 7" xfId="105"/>
    <cellStyle name="Normal 8" xfId="106"/>
    <cellStyle name="Normal 9" xfId="107"/>
    <cellStyle name="Normal 9 2" xfId="108"/>
    <cellStyle name="Normál_Felhasznalas_tabla_1999" xfId="109"/>
    <cellStyle name="normální_Mez_02rr" xfId="205"/>
    <cellStyle name="Note 2" xfId="110"/>
    <cellStyle name="ohneP" xfId="199"/>
    <cellStyle name="Ouny?e [0]_Eeno1" xfId="111"/>
    <cellStyle name="Ouny?e_Eeno1" xfId="112"/>
    <cellStyle name="Òûñÿ÷è_Sheet1" xfId="113"/>
    <cellStyle name="Output 2" xfId="114"/>
    <cellStyle name="Percent" xfId="207" builtinId="5"/>
    <cellStyle name="Percent 2" xfId="115"/>
    <cellStyle name="s24" xfId="116"/>
    <cellStyle name="s30" xfId="117"/>
    <cellStyle name="s32" xfId="118"/>
    <cellStyle name="s33" xfId="119"/>
    <cellStyle name="s35" xfId="120"/>
    <cellStyle name="s37" xfId="121"/>
    <cellStyle name="s44" xfId="122"/>
    <cellStyle name="s45" xfId="123"/>
    <cellStyle name="s48" xfId="124"/>
    <cellStyle name="s56" xfId="125"/>
    <cellStyle name="s57" xfId="126"/>
    <cellStyle name="s58" xfId="127"/>
    <cellStyle name="s59" xfId="128"/>
    <cellStyle name="s62" xfId="129"/>
    <cellStyle name="s63" xfId="130"/>
    <cellStyle name="s64" xfId="131"/>
    <cellStyle name="s65" xfId="132"/>
    <cellStyle name="s66" xfId="133"/>
    <cellStyle name="s67" xfId="134"/>
    <cellStyle name="s68" xfId="135"/>
    <cellStyle name="s69" xfId="136"/>
    <cellStyle name="s70" xfId="137"/>
    <cellStyle name="s73" xfId="138"/>
    <cellStyle name="s78" xfId="139"/>
    <cellStyle name="s80" xfId="140"/>
    <cellStyle name="s82" xfId="141"/>
    <cellStyle name="s85" xfId="142"/>
    <cellStyle name="s93" xfId="143"/>
    <cellStyle name="s94" xfId="144"/>
    <cellStyle name="s95" xfId="145"/>
    <cellStyle name="Standard 2" xfId="200"/>
    <cellStyle name="Standard 3" xfId="201"/>
    <cellStyle name="Standard 3 2" xfId="158"/>
    <cellStyle name="Style 1" xfId="146"/>
    <cellStyle name="Text_e" xfId="147"/>
    <cellStyle name="Title 2" xfId="148"/>
    <cellStyle name="Total 2" xfId="149"/>
    <cellStyle name="Warning Text 2" xfId="150"/>
    <cellStyle name="Денежный [0]_BBПиндекс" xfId="151"/>
    <cellStyle name="Денежный_BBПиндекс" xfId="152"/>
    <cellStyle name="Обычный_5_QUART" xfId="153"/>
    <cellStyle name="Тысячи_Sheet1" xfId="154"/>
    <cellStyle name="Финансовый [0]_BBПиндекс" xfId="155"/>
    <cellStyle name="Финансовый_BBПиндекс" xfId="15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483704" y="401487"/>
          <a:ext cx="9370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/>
        <xdr:cNvSpPr/>
      </xdr:nvSpPr>
      <xdr:spPr>
        <a:xfrm>
          <a:off x="6506137" y="1158688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6225"/>
          <a:ext cx="13260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/>
        <xdr:cNvSpPr/>
      </xdr:nvSpPr>
      <xdr:spPr>
        <a:xfrm>
          <a:off x="7302499" y="222250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30941" y="2857501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1440656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965383"/>
          <a:ext cx="2393156" cy="17111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10</xdr:row>
      <xdr:rowOff>2382</xdr:rowOff>
    </xdr:from>
    <xdr:to>
      <xdr:col>2</xdr:col>
      <xdr:colOff>87966</xdr:colOff>
      <xdr:row>10</xdr:row>
      <xdr:rowOff>2382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59882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22244"/>
          <a:ext cx="2238374" cy="16842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8441" y="2819401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45216" y="2819401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K43"/>
  <sheetViews>
    <sheetView showGridLines="0" tabSelected="1" zoomScaleNormal="100" workbookViewId="0">
      <selection activeCell="E55" sqref="E55"/>
    </sheetView>
  </sheetViews>
  <sheetFormatPr defaultRowHeight="12.75"/>
  <cols>
    <col min="1" max="1" width="9.140625" style="1"/>
    <col min="2" max="2" width="10.140625" style="1" customWidth="1"/>
    <col min="3" max="7" width="9.140625" style="1"/>
    <col min="8" max="8" width="10.7109375" style="1" customWidth="1"/>
    <col min="9" max="9" width="10.28515625" style="1" customWidth="1"/>
    <col min="10" max="10" width="10" style="1" customWidth="1"/>
    <col min="11" max="16384" width="9.140625" style="1"/>
  </cols>
  <sheetData>
    <row r="3" spans="3:9" hidden="1"/>
    <row r="4" spans="3:9" ht="47.25" customHeight="1">
      <c r="C4" s="148" t="str">
        <f>CHOOSE('Permbajtja-Content'!$A$1,"Instituti i Statistikave","Institute of Statistics")</f>
        <v>Instituti i Statistikave</v>
      </c>
      <c r="D4" s="149"/>
      <c r="E4" s="149"/>
      <c r="F4" s="149"/>
      <c r="G4" s="149"/>
      <c r="H4" s="149"/>
      <c r="I4" s="149"/>
    </row>
    <row r="18" spans="1:11" ht="54.75" customHeight="1">
      <c r="B18" s="150" t="str">
        <f>CHOOSE('Permbajtja-Content'!$A$1,"Tabelat e Burim, Përdorimeve në Shqipëri, 2019","Supply and Use tables in Albania, 2019")</f>
        <v>Tabelat e Burim, Përdorimeve në Shqipëri, 2019</v>
      </c>
      <c r="C18" s="150"/>
      <c r="D18" s="150"/>
      <c r="E18" s="150"/>
      <c r="F18" s="150"/>
      <c r="G18" s="150"/>
      <c r="H18" s="150"/>
    </row>
    <row r="20" spans="1:11">
      <c r="A20" s="1" t="s">
        <v>66</v>
      </c>
      <c r="B20" s="70" t="str">
        <f>CHOOSE('Permbajtja-Content'!$A$1,"(Rezultatet sipas klasifikimit NP 2008 dhe NVE Rev.2 në nivel (P35*A35)","(Results by CPA 2008 and NACE Rev.2 classifications at (P35*A35) level)")</f>
        <v>(Rezultatet sipas klasifikimit NP 2008 dhe NVE Rev.2 në nivel (P35*A35)</v>
      </c>
      <c r="C20" s="70"/>
      <c r="D20" s="70"/>
      <c r="E20" s="70"/>
      <c r="F20" s="70"/>
      <c r="G20" s="70"/>
      <c r="I20" s="69"/>
      <c r="J20" s="69"/>
      <c r="K20" s="69"/>
    </row>
    <row r="21" spans="1:11" ht="19.5" customHeight="1"/>
    <row r="23" spans="1:11" ht="18.75">
      <c r="E23" s="12"/>
    </row>
    <row r="24" spans="1:11" ht="18.75">
      <c r="C24" s="11"/>
      <c r="E24" s="13"/>
    </row>
    <row r="26" spans="1:11" ht="14.25">
      <c r="E26" s="13"/>
    </row>
    <row r="34" spans="1:11">
      <c r="A34" s="4" t="str">
        <f>CHOOSE('Permbajtja-Content'!$A$1,"Publikuar: 28.09.2022","Published: 28.09.2022")</f>
        <v>Publikuar: 28.09.2022</v>
      </c>
      <c r="C34" s="4"/>
      <c r="D34" s="4"/>
      <c r="E34" s="4"/>
      <c r="F34" s="4"/>
      <c r="G34" s="4"/>
      <c r="H34" s="4"/>
    </row>
    <row r="35" spans="1:11">
      <c r="A35" s="4" t="str">
        <f>CHOOSE('Permbajtja-Content'!$A$1,"Përditësimi i fundit: Shtator 2022","Last updated: September 2022")</f>
        <v>Përditësimi i fundit: Shtator 2022</v>
      </c>
      <c r="C35" s="4"/>
      <c r="D35" s="4"/>
      <c r="E35" s="4"/>
      <c r="F35" s="4"/>
      <c r="G35" s="4"/>
      <c r="H35" s="4"/>
    </row>
    <row r="36" spans="1:11">
      <c r="A36" s="5"/>
      <c r="C36" s="5"/>
      <c r="D36" s="5"/>
      <c r="E36" s="5"/>
      <c r="F36" s="5"/>
      <c r="G36" s="5"/>
      <c r="H36" s="5"/>
    </row>
    <row r="37" spans="1:11">
      <c r="A37" s="4" t="str">
        <f>CHOOSE('Permbajtja-Content'!$A$1,"Për pyetje në lidhje me këtë publikim ju lutemi të kontaktoni:","For inquiries about this publication please contact:")</f>
        <v>Për pyetje në lidhje me këtë publikim ju lutemi të kontaktoni:</v>
      </c>
      <c r="C37" s="4"/>
      <c r="D37" s="4"/>
      <c r="E37" s="4"/>
      <c r="F37" s="4"/>
      <c r="G37" s="4"/>
      <c r="H37" s="4"/>
    </row>
    <row r="38" spans="1:11">
      <c r="A38" s="4" t="str">
        <f>CHOOSE('Permbajtja-Content'!$A$1,"Tel +(355) 4 2222411 / +(355) 4 2233356 | Fax +(355) 4 2228300 ose E-Mail: info@instat.gov.al","Tel + (355) 4 2222411 / + (355) 4 2233356 | Fax + (355) 4 2228300 or E-Mail: info@instat.gov.al")</f>
        <v>Tel +(355) 4 2222411 / +(355) 4 2233356 | Fax +(355) 4 2228300 ose E-Mail: info@instat.gov.al</v>
      </c>
      <c r="C38" s="4"/>
      <c r="D38" s="4"/>
      <c r="E38" s="4"/>
      <c r="F38" s="4"/>
      <c r="G38" s="4"/>
      <c r="H38" s="4"/>
    </row>
    <row r="39" spans="1:11">
      <c r="A39" s="4"/>
      <c r="C39" s="4"/>
      <c r="D39" s="4"/>
      <c r="E39" s="4"/>
      <c r="F39" s="4"/>
      <c r="G39" s="4"/>
      <c r="H39" s="4"/>
    </row>
    <row r="40" spans="1:11">
      <c r="A40" s="6"/>
      <c r="C40" s="5"/>
      <c r="D40" s="5"/>
      <c r="E40" s="5"/>
      <c r="F40" s="5"/>
      <c r="G40" s="5"/>
      <c r="H40" s="5"/>
    </row>
    <row r="41" spans="1:11" ht="18">
      <c r="A41" s="7" t="str">
        <f>CHOOSE('Permbajtja-Content'!$A$1,"© Instituti i Statistikave, Tiranë 2022","© Institute of Statistics, Tirana 2022")</f>
        <v>© Instituti i Statistikave, Tiranë 2022</v>
      </c>
      <c r="C41" s="5"/>
      <c r="D41" s="5"/>
      <c r="E41" s="5"/>
      <c r="F41" s="5"/>
      <c r="G41" s="5"/>
      <c r="H41" s="5"/>
    </row>
    <row r="42" spans="1:11">
      <c r="A42" s="5" t="str">
        <f>CHOOSE('Permbajtja-Content'!$A$1,"Riprodhimi dhe shpërndarja e plotë apo e pjesshme janë të lejuara duke marrë të mirëqënë referimin si burim.","Reproduction and distribution of the full or partial are allowed assuming referral source." )</f>
        <v>Riprodhimi dhe shpërndarja e plotë apo e pjesshme janë të lejuara duke marrë të mirëqënë referimin si burim.</v>
      </c>
      <c r="C42" s="5"/>
      <c r="D42" s="5"/>
      <c r="E42" s="5"/>
      <c r="F42" s="5"/>
      <c r="G42" s="5"/>
      <c r="H42" s="5"/>
    </row>
    <row r="43" spans="1:11">
      <c r="B43" s="5"/>
      <c r="C43" s="5"/>
      <c r="D43" s="5"/>
      <c r="E43" s="5"/>
      <c r="F43" s="5"/>
      <c r="G43" s="5"/>
      <c r="H43" s="5"/>
      <c r="K43" s="1" t="s">
        <v>66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4"/>
  <sheetViews>
    <sheetView showGridLines="0" zoomScale="90" zoomScaleNormal="90" workbookViewId="0">
      <selection activeCell="G25" sqref="G25"/>
    </sheetView>
  </sheetViews>
  <sheetFormatPr defaultRowHeight="15"/>
  <cols>
    <col min="1" max="1" width="11.140625" customWidth="1"/>
  </cols>
  <sheetData>
    <row r="1" spans="1:10">
      <c r="A1" s="2">
        <v>1</v>
      </c>
    </row>
    <row r="2" spans="1:10">
      <c r="A2" s="2"/>
    </row>
    <row r="3" spans="1:10" ht="15.75">
      <c r="A3" s="10" t="str">
        <f>CHOOSE(A1,"PËRMBAJTJA","CONTENT")</f>
        <v>PËRMBAJTJA</v>
      </c>
    </row>
    <row r="5" spans="1:10">
      <c r="A5" s="3"/>
      <c r="E5" s="8"/>
      <c r="F5" s="8"/>
      <c r="G5" s="8"/>
    </row>
    <row r="6" spans="1:10">
      <c r="A6" s="130"/>
      <c r="B6" s="131"/>
      <c r="C6" s="85">
        <v>2019</v>
      </c>
      <c r="D6" s="131"/>
      <c r="E6" s="131"/>
      <c r="F6" s="131"/>
      <c r="G6" s="131"/>
      <c r="H6" s="131"/>
      <c r="I6" s="131"/>
      <c r="J6" s="131"/>
    </row>
    <row r="7" spans="1:10">
      <c r="A7" s="132" t="s">
        <v>246</v>
      </c>
      <c r="B7" s="8" t="str">
        <f>CHOOSE($A$1,sup19pp!$A$1,sup19pp!$A$3)</f>
        <v>Tabela e Burimeve me çmime bazë dhe transformimi me çmime tregu</v>
      </c>
    </row>
    <row r="8" spans="1:10">
      <c r="A8" s="132" t="s">
        <v>247</v>
      </c>
      <c r="B8" s="8" t="str">
        <f>CHOOSE($A$1,use19pp!$A$1,use19pp!$A$3)</f>
        <v>Tabela e Përdorimeve me çmime tregu</v>
      </c>
      <c r="C8" s="125"/>
      <c r="D8" s="125"/>
      <c r="E8" s="125"/>
      <c r="F8" s="9"/>
      <c r="G8" s="9"/>
      <c r="H8" s="9"/>
      <c r="I8" s="3"/>
    </row>
    <row r="9" spans="1:10">
      <c r="A9" s="132"/>
      <c r="B9" s="8"/>
    </row>
    <row r="10" spans="1:10">
      <c r="A10" s="3"/>
    </row>
    <row r="11" spans="1:10">
      <c r="A11" s="3"/>
    </row>
    <row r="12" spans="1:10">
      <c r="A12" s="3"/>
    </row>
    <row r="13" spans="1:10">
      <c r="A13" s="3"/>
    </row>
    <row r="14" spans="1:10">
      <c r="A14" s="3"/>
      <c r="B14" s="14"/>
    </row>
    <row r="15" spans="1:10">
      <c r="A15" s="3"/>
      <c r="B15" s="14"/>
    </row>
    <row r="16" spans="1:10">
      <c r="A16" s="3"/>
      <c r="B16" s="14"/>
    </row>
    <row r="17" spans="1:2">
      <c r="A17" s="3"/>
      <c r="B17" s="14"/>
    </row>
    <row r="18" spans="1:2">
      <c r="A18" s="3"/>
      <c r="B18" s="14"/>
    </row>
    <row r="19" spans="1:2">
      <c r="A19" s="3"/>
      <c r="B19" s="14"/>
    </row>
    <row r="20" spans="1:2">
      <c r="A20" s="3"/>
      <c r="B20" s="14"/>
    </row>
    <row r="21" spans="1:2">
      <c r="A21" s="3"/>
      <c r="B21" s="14"/>
    </row>
    <row r="22" spans="1:2">
      <c r="A22" s="3"/>
    </row>
    <row r="23" spans="1:2">
      <c r="A23" s="3"/>
    </row>
    <row r="24" spans="1:2">
      <c r="A24" s="3"/>
    </row>
  </sheetData>
  <hyperlinks>
    <hyperlink ref="A7" location="sup17pp!A1" display="Tab 1"/>
    <hyperlink ref="A8" location="use17pp!A1" display="Tab 2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9"/>
  <sheetViews>
    <sheetView showGridLines="0" zoomScale="80" zoomScaleNormal="80" workbookViewId="0">
      <pane xSplit="2" ySplit="10" topLeftCell="C11" activePane="bottomRight" state="frozen"/>
      <selection activeCell="U54" sqref="U54"/>
      <selection pane="topRight" activeCell="U54" sqref="U54"/>
      <selection pane="bottomLeft" activeCell="U54" sqref="U54"/>
      <selection pane="bottomRight" sqref="A1:XFD1048576"/>
    </sheetView>
  </sheetViews>
  <sheetFormatPr defaultRowHeight="14.25"/>
  <cols>
    <col min="1" max="1" width="14.28515625" style="20" customWidth="1"/>
    <col min="2" max="2" width="21.7109375" style="20" customWidth="1"/>
    <col min="3" max="3" width="21.5703125" style="20" customWidth="1"/>
    <col min="4" max="7" width="10.7109375" style="17" customWidth="1"/>
    <col min="8" max="8" width="10.7109375" style="17" bestFit="1" customWidth="1"/>
    <col min="9" max="10" width="10.7109375" style="17" customWidth="1"/>
    <col min="11" max="11" width="10.85546875" style="17" customWidth="1"/>
    <col min="12" max="19" width="10.7109375" style="17" customWidth="1"/>
    <col min="20" max="20" width="10.7109375" style="17" bestFit="1" customWidth="1"/>
    <col min="21" max="22" width="10.7109375" style="17" customWidth="1"/>
    <col min="23" max="23" width="10.7109375" style="17" bestFit="1" customWidth="1"/>
    <col min="24" max="24" width="10.7109375" style="17" customWidth="1"/>
    <col min="25" max="25" width="10.7109375" style="17" bestFit="1" customWidth="1"/>
    <col min="26" max="29" width="10.7109375" style="17" customWidth="1"/>
    <col min="30" max="30" width="15.7109375" style="17" bestFit="1" customWidth="1"/>
    <col min="31" max="34" width="10.7109375" style="17" customWidth="1"/>
    <col min="35" max="37" width="10.7109375" style="17" bestFit="1" customWidth="1"/>
    <col min="38" max="38" width="10.85546875" style="17" customWidth="1"/>
    <col min="39" max="39" width="10.7109375" style="17" customWidth="1"/>
    <col min="40" max="40" width="10.85546875" style="17" customWidth="1"/>
    <col min="41" max="41" width="10.7109375" style="17" customWidth="1"/>
    <col min="42" max="42" width="10.85546875" style="17" customWidth="1"/>
    <col min="43" max="43" width="14" style="17" customWidth="1"/>
    <col min="44" max="44" width="10.85546875" style="17" customWidth="1"/>
    <col min="45" max="45" width="9.140625" style="17"/>
    <col min="46" max="46" width="15.7109375" style="84" bestFit="1" customWidth="1"/>
    <col min="47" max="16384" width="9.140625" style="17"/>
  </cols>
  <sheetData>
    <row r="1" spans="1:48">
      <c r="A1" s="129" t="s">
        <v>257</v>
      </c>
      <c r="B1" s="129"/>
      <c r="C1" s="129"/>
      <c r="D1" s="129"/>
      <c r="E1" s="129"/>
    </row>
    <row r="2" spans="1:48" ht="15" customHeight="1">
      <c r="A2" s="157" t="s">
        <v>283</v>
      </c>
      <c r="B2" s="157"/>
      <c r="C2" s="15"/>
      <c r="D2" s="16"/>
      <c r="G2" s="17" t="s">
        <v>66</v>
      </c>
      <c r="J2" s="17" t="s">
        <v>66</v>
      </c>
      <c r="L2" s="17" t="s">
        <v>66</v>
      </c>
      <c r="AN2" s="17" t="s">
        <v>66</v>
      </c>
    </row>
    <row r="3" spans="1:48" ht="15">
      <c r="A3" s="129" t="s">
        <v>253</v>
      </c>
      <c r="B3" s="129"/>
      <c r="C3" s="129"/>
      <c r="D3" s="71"/>
      <c r="E3" s="71"/>
      <c r="F3" s="71"/>
      <c r="AJ3" s="17" t="s">
        <v>66</v>
      </c>
    </row>
    <row r="4" spans="1:48" ht="15" thickBot="1">
      <c r="A4" s="157" t="s">
        <v>282</v>
      </c>
      <c r="B4" s="157"/>
      <c r="C4" s="19"/>
      <c r="D4" s="16"/>
      <c r="H4" s="17" t="s">
        <v>66</v>
      </c>
      <c r="AP4" s="74" t="s">
        <v>261</v>
      </c>
      <c r="AQ4" s="74"/>
      <c r="AR4" s="74"/>
    </row>
    <row r="5" spans="1:48" ht="15" customHeight="1">
      <c r="A5" s="76"/>
      <c r="B5" s="77"/>
      <c r="C5" s="77"/>
      <c r="D5" s="158" t="s">
        <v>254</v>
      </c>
      <c r="E5" s="159"/>
      <c r="F5" s="159"/>
      <c r="G5" s="159"/>
      <c r="H5" s="159"/>
      <c r="I5" s="159"/>
      <c r="J5" s="158" t="s">
        <v>255</v>
      </c>
      <c r="K5" s="159"/>
      <c r="L5" s="159"/>
      <c r="M5" s="159"/>
      <c r="N5" s="159"/>
      <c r="O5" s="159"/>
      <c r="P5" s="159"/>
      <c r="Q5" s="160"/>
      <c r="R5" s="158"/>
      <c r="S5" s="159"/>
      <c r="T5" s="159"/>
      <c r="U5" s="159"/>
      <c r="V5" s="159"/>
      <c r="W5" s="159"/>
      <c r="X5" s="158" t="s">
        <v>256</v>
      </c>
      <c r="Y5" s="159"/>
      <c r="Z5" s="159"/>
      <c r="AA5" s="159"/>
      <c r="AB5" s="159"/>
      <c r="AC5" s="159"/>
      <c r="AD5" s="159"/>
      <c r="AE5" s="159"/>
      <c r="AF5" s="160"/>
      <c r="AG5" s="78"/>
      <c r="AH5" s="79"/>
      <c r="AI5" s="79"/>
      <c r="AJ5" s="79"/>
      <c r="AK5" s="79"/>
      <c r="AL5" s="79"/>
      <c r="AM5" s="80"/>
      <c r="AN5" s="79"/>
      <c r="AO5" s="79"/>
      <c r="AP5" s="151" t="s">
        <v>259</v>
      </c>
      <c r="AQ5" s="152"/>
      <c r="AR5" s="81"/>
    </row>
    <row r="6" spans="1:48" ht="53.25" customHeight="1">
      <c r="A6" s="153" t="s">
        <v>266</v>
      </c>
      <c r="B6" s="154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73" t="s">
        <v>276</v>
      </c>
      <c r="AN6" s="30" t="s">
        <v>71</v>
      </c>
      <c r="AO6" s="62" t="s">
        <v>278</v>
      </c>
      <c r="AP6" s="35" t="s">
        <v>72</v>
      </c>
      <c r="AQ6" s="30" t="s">
        <v>73</v>
      </c>
      <c r="AR6" s="68" t="s">
        <v>279</v>
      </c>
    </row>
    <row r="7" spans="1:48" ht="15.75" customHeight="1">
      <c r="A7" s="153"/>
      <c r="B7" s="154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42"/>
      <c r="AN7" s="63" t="s">
        <v>108</v>
      </c>
      <c r="AO7" s="64" t="s">
        <v>109</v>
      </c>
      <c r="AP7" s="31" t="s">
        <v>110</v>
      </c>
      <c r="AQ7" s="33" t="s">
        <v>111</v>
      </c>
      <c r="AR7" s="44" t="s">
        <v>112</v>
      </c>
    </row>
    <row r="8" spans="1:48" ht="50.25" customHeight="1">
      <c r="A8" s="153"/>
      <c r="B8" s="154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42" t="s">
        <v>2</v>
      </c>
      <c r="AN8" s="34" t="s">
        <v>250</v>
      </c>
      <c r="AO8" s="42" t="s">
        <v>114</v>
      </c>
      <c r="AP8" s="30" t="s">
        <v>115</v>
      </c>
      <c r="AQ8" s="30" t="s">
        <v>116</v>
      </c>
      <c r="AR8" s="44" t="s">
        <v>117</v>
      </c>
    </row>
    <row r="9" spans="1:48" ht="17.25" customHeight="1">
      <c r="A9" s="155"/>
      <c r="B9" s="156"/>
      <c r="C9" s="56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45" t="s">
        <v>108</v>
      </c>
      <c r="AO9" s="43" t="s">
        <v>109</v>
      </c>
      <c r="AP9" s="46" t="s">
        <v>110</v>
      </c>
      <c r="AQ9" s="45" t="s">
        <v>111</v>
      </c>
      <c r="AR9" s="47" t="s">
        <v>112</v>
      </c>
    </row>
    <row r="10" spans="1:48">
      <c r="A10" s="53" t="s">
        <v>248</v>
      </c>
      <c r="B10" s="57" t="s">
        <v>68</v>
      </c>
      <c r="C10" s="57" t="s">
        <v>113</v>
      </c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133"/>
      <c r="AP10" s="39"/>
      <c r="AQ10" s="39"/>
      <c r="AR10" s="40"/>
    </row>
    <row r="11" spans="1:48">
      <c r="A11" s="36" t="s">
        <v>120</v>
      </c>
      <c r="B11" s="52" t="s">
        <v>122</v>
      </c>
      <c r="C11" s="104" t="s">
        <v>121</v>
      </c>
      <c r="D11" s="135">
        <v>314158.34614863578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41">
        <v>314158.34614863578</v>
      </c>
      <c r="AN11" s="138">
        <v>25470.091967768436</v>
      </c>
      <c r="AO11" s="141">
        <v>339628.43811640423</v>
      </c>
      <c r="AP11" s="138">
        <v>74940.972735954085</v>
      </c>
      <c r="AQ11" s="138">
        <v>6397.628883992581</v>
      </c>
      <c r="AR11" s="143">
        <v>420967.03973635088</v>
      </c>
      <c r="AU11" s="103"/>
      <c r="AV11" s="17" t="s">
        <v>66</v>
      </c>
    </row>
    <row r="12" spans="1:48">
      <c r="A12" s="37" t="s">
        <v>123</v>
      </c>
      <c r="B12" s="29" t="s">
        <v>124</v>
      </c>
      <c r="C12" s="105" t="s">
        <v>34</v>
      </c>
      <c r="D12" s="136">
        <v>0</v>
      </c>
      <c r="E12" s="136">
        <v>65998.314554822646</v>
      </c>
      <c r="F12" s="136">
        <v>0</v>
      </c>
      <c r="G12" s="136">
        <v>0</v>
      </c>
      <c r="H12" s="136">
        <v>2.9671572684456664</v>
      </c>
      <c r="I12" s="136">
        <v>0</v>
      </c>
      <c r="J12" s="136">
        <v>0</v>
      </c>
      <c r="K12" s="136">
        <v>455.82434425570051</v>
      </c>
      <c r="L12" s="136">
        <v>1455.4731110308135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3689.6544801652612</v>
      </c>
      <c r="S12" s="136">
        <v>0</v>
      </c>
      <c r="T12" s="136">
        <v>59.431933046666011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136">
        <v>0</v>
      </c>
      <c r="AA12" s="136">
        <v>0</v>
      </c>
      <c r="AB12" s="136">
        <v>15.283551517941095</v>
      </c>
      <c r="AC12" s="136">
        <v>0</v>
      </c>
      <c r="AD12" s="136">
        <v>0</v>
      </c>
      <c r="AE12" s="136">
        <v>10.171152601297832</v>
      </c>
      <c r="AF12" s="136">
        <v>0</v>
      </c>
      <c r="AG12" s="136">
        <v>0</v>
      </c>
      <c r="AH12" s="136">
        <v>0</v>
      </c>
      <c r="AI12" s="136">
        <v>0</v>
      </c>
      <c r="AJ12" s="136">
        <v>0</v>
      </c>
      <c r="AK12" s="136">
        <v>0</v>
      </c>
      <c r="AL12" s="136">
        <v>123.83476850579343</v>
      </c>
      <c r="AM12" s="115">
        <v>71810.95505321458</v>
      </c>
      <c r="AN12" s="139">
        <v>2165.0749537878783</v>
      </c>
      <c r="AO12" s="115">
        <v>73976.030007002453</v>
      </c>
      <c r="AP12" s="139">
        <v>6635.652174589688</v>
      </c>
      <c r="AQ12" s="139">
        <v>5275.929618556489</v>
      </c>
      <c r="AR12" s="144">
        <v>85887.611800148632</v>
      </c>
      <c r="AU12" s="103"/>
    </row>
    <row r="13" spans="1:48">
      <c r="A13" s="37" t="s">
        <v>125</v>
      </c>
      <c r="B13" s="29" t="s">
        <v>127</v>
      </c>
      <c r="C13" s="105" t="s">
        <v>126</v>
      </c>
      <c r="D13" s="136">
        <v>116691.57739140416</v>
      </c>
      <c r="E13" s="136">
        <v>500</v>
      </c>
      <c r="F13" s="136">
        <v>57777.538363368083</v>
      </c>
      <c r="G13" s="136">
        <v>34.450807964664826</v>
      </c>
      <c r="H13" s="136">
        <v>0</v>
      </c>
      <c r="I13" s="136">
        <v>0</v>
      </c>
      <c r="J13" s="136">
        <v>0</v>
      </c>
      <c r="K13" s="136">
        <v>0</v>
      </c>
      <c r="L13" s="136">
        <v>5.2798442583822638</v>
      </c>
      <c r="M13" s="136">
        <v>0</v>
      </c>
      <c r="N13" s="136">
        <v>14.573913075505324</v>
      </c>
      <c r="O13" s="136">
        <v>0</v>
      </c>
      <c r="P13" s="136">
        <v>14.491908275846063</v>
      </c>
      <c r="Q13" s="136">
        <v>0</v>
      </c>
      <c r="R13" s="136">
        <v>8000</v>
      </c>
      <c r="S13" s="136">
        <v>0</v>
      </c>
      <c r="T13" s="136">
        <v>179.69507554197571</v>
      </c>
      <c r="U13" s="136">
        <v>29.117467300858006</v>
      </c>
      <c r="V13" s="136">
        <v>1.9304719940578678</v>
      </c>
      <c r="W13" s="136">
        <v>0</v>
      </c>
      <c r="X13" s="136">
        <v>0</v>
      </c>
      <c r="Y13" s="136">
        <v>122.18946242498265</v>
      </c>
      <c r="Z13" s="136">
        <v>0</v>
      </c>
      <c r="AA13" s="136">
        <v>0</v>
      </c>
      <c r="AB13" s="136">
        <v>3.7991107983068604</v>
      </c>
      <c r="AC13" s="136">
        <v>0</v>
      </c>
      <c r="AD13" s="136">
        <v>0</v>
      </c>
      <c r="AE13" s="136">
        <v>0</v>
      </c>
      <c r="AF13" s="136">
        <v>0</v>
      </c>
      <c r="AG13" s="136">
        <v>0</v>
      </c>
      <c r="AH13" s="136">
        <v>0</v>
      </c>
      <c r="AI13" s="136">
        <v>0</v>
      </c>
      <c r="AJ13" s="136">
        <v>0</v>
      </c>
      <c r="AK13" s="136">
        <v>0</v>
      </c>
      <c r="AL13" s="136">
        <v>315.77262021062285</v>
      </c>
      <c r="AM13" s="115">
        <v>183690.41643661744</v>
      </c>
      <c r="AN13" s="139">
        <v>71000.492867257097</v>
      </c>
      <c r="AO13" s="115">
        <v>254690.90930387453</v>
      </c>
      <c r="AP13" s="139">
        <v>69214.116927982046</v>
      </c>
      <c r="AQ13" s="139">
        <v>40274.425419569234</v>
      </c>
      <c r="AR13" s="144">
        <v>364179.4516514258</v>
      </c>
      <c r="AU13" s="103"/>
    </row>
    <row r="14" spans="1:48">
      <c r="A14" s="37" t="s">
        <v>128</v>
      </c>
      <c r="B14" s="29" t="s">
        <v>130</v>
      </c>
      <c r="C14" s="105" t="s">
        <v>129</v>
      </c>
      <c r="D14" s="136">
        <v>42.899050743483059</v>
      </c>
      <c r="E14" s="136">
        <v>0</v>
      </c>
      <c r="F14" s="136">
        <v>0</v>
      </c>
      <c r="G14" s="136">
        <v>66521.880881598772</v>
      </c>
      <c r="H14" s="136">
        <v>22.203694961959346</v>
      </c>
      <c r="I14" s="136">
        <v>0</v>
      </c>
      <c r="J14" s="136">
        <v>0</v>
      </c>
      <c r="K14" s="136">
        <v>0</v>
      </c>
      <c r="L14" s="136">
        <v>124.94617032204332</v>
      </c>
      <c r="M14" s="136">
        <v>0</v>
      </c>
      <c r="N14" s="136">
        <v>37.09456748594414</v>
      </c>
      <c r="O14" s="136">
        <v>0</v>
      </c>
      <c r="P14" s="136">
        <v>0</v>
      </c>
      <c r="Q14" s="136">
        <v>0</v>
      </c>
      <c r="R14" s="136">
        <v>196.72740784966902</v>
      </c>
      <c r="S14" s="136">
        <v>0</v>
      </c>
      <c r="T14" s="136">
        <v>272.80067562041899</v>
      </c>
      <c r="U14" s="136">
        <v>5.061652351085951</v>
      </c>
      <c r="V14" s="136">
        <v>0</v>
      </c>
      <c r="W14" s="136">
        <v>0</v>
      </c>
      <c r="X14" s="136">
        <v>0</v>
      </c>
      <c r="Y14" s="136">
        <v>0</v>
      </c>
      <c r="Z14" s="136">
        <v>0</v>
      </c>
      <c r="AA14" s="136">
        <v>0</v>
      </c>
      <c r="AB14" s="136">
        <v>0</v>
      </c>
      <c r="AC14" s="136">
        <v>0</v>
      </c>
      <c r="AD14" s="136">
        <v>0</v>
      </c>
      <c r="AE14" s="136">
        <v>0</v>
      </c>
      <c r="AF14" s="136">
        <v>0</v>
      </c>
      <c r="AG14" s="136">
        <v>0</v>
      </c>
      <c r="AH14" s="136">
        <v>0</v>
      </c>
      <c r="AI14" s="136">
        <v>0</v>
      </c>
      <c r="AJ14" s="136">
        <v>0</v>
      </c>
      <c r="AK14" s="136">
        <v>0</v>
      </c>
      <c r="AL14" s="136">
        <v>426.70923815487362</v>
      </c>
      <c r="AM14" s="115">
        <v>67650.323339088238</v>
      </c>
      <c r="AN14" s="139">
        <v>29724.336391790406</v>
      </c>
      <c r="AO14" s="115">
        <v>97374.659730878644</v>
      </c>
      <c r="AP14" s="139">
        <v>18361.160153192657</v>
      </c>
      <c r="AQ14" s="139">
        <v>7866.7382195377668</v>
      </c>
      <c r="AR14" s="144">
        <v>123602.55810360907</v>
      </c>
      <c r="AU14" s="103"/>
    </row>
    <row r="15" spans="1:48">
      <c r="A15" s="37" t="s">
        <v>131</v>
      </c>
      <c r="B15" s="29" t="s">
        <v>133</v>
      </c>
      <c r="C15" s="105" t="s">
        <v>132</v>
      </c>
      <c r="D15" s="136">
        <v>0</v>
      </c>
      <c r="E15" s="136">
        <v>1182.217646067545</v>
      </c>
      <c r="F15" s="136">
        <v>0</v>
      </c>
      <c r="G15" s="136">
        <v>602.04471293597067</v>
      </c>
      <c r="H15" s="136">
        <v>18996.748297130063</v>
      </c>
      <c r="I15" s="136">
        <v>0</v>
      </c>
      <c r="J15" s="136">
        <v>0</v>
      </c>
      <c r="K15" s="136">
        <v>378.09819777094259</v>
      </c>
      <c r="L15" s="136">
        <v>460.49556593718074</v>
      </c>
      <c r="M15" s="136">
        <v>226.92484073799247</v>
      </c>
      <c r="N15" s="136">
        <v>660.84458840124967</v>
      </c>
      <c r="O15" s="136">
        <v>0</v>
      </c>
      <c r="P15" s="136">
        <v>0</v>
      </c>
      <c r="Q15" s="136">
        <v>874.45133281386165</v>
      </c>
      <c r="R15" s="136">
        <v>0</v>
      </c>
      <c r="S15" s="136">
        <v>0</v>
      </c>
      <c r="T15" s="136">
        <v>64.149907066851497</v>
      </c>
      <c r="U15" s="136">
        <v>0</v>
      </c>
      <c r="V15" s="136">
        <v>0</v>
      </c>
      <c r="W15" s="136">
        <v>0</v>
      </c>
      <c r="X15" s="136">
        <v>0</v>
      </c>
      <c r="Y15" s="136">
        <v>0</v>
      </c>
      <c r="Z15" s="136">
        <v>0</v>
      </c>
      <c r="AA15" s="136">
        <v>0</v>
      </c>
      <c r="AB15" s="136">
        <v>0</v>
      </c>
      <c r="AC15" s="136">
        <v>0</v>
      </c>
      <c r="AD15" s="136">
        <v>0</v>
      </c>
      <c r="AE15" s="136">
        <v>0</v>
      </c>
      <c r="AF15" s="136">
        <v>389.25645280118937</v>
      </c>
      <c r="AG15" s="136">
        <v>0</v>
      </c>
      <c r="AH15" s="136">
        <v>159.08548529843205</v>
      </c>
      <c r="AI15" s="136">
        <v>0</v>
      </c>
      <c r="AJ15" s="136">
        <v>0</v>
      </c>
      <c r="AK15" s="136">
        <v>0</v>
      </c>
      <c r="AL15" s="136">
        <v>0</v>
      </c>
      <c r="AM15" s="115">
        <v>23994.317026961275</v>
      </c>
      <c r="AN15" s="139">
        <v>17818.41741693829</v>
      </c>
      <c r="AO15" s="115">
        <v>41812.734443899564</v>
      </c>
      <c r="AP15" s="139">
        <v>13085.248449770797</v>
      </c>
      <c r="AQ15" s="139">
        <v>4650.9783978561236</v>
      </c>
      <c r="AR15" s="144">
        <v>59548.961291526488</v>
      </c>
      <c r="AU15" s="103"/>
    </row>
    <row r="16" spans="1:48">
      <c r="A16" s="37" t="s">
        <v>134</v>
      </c>
      <c r="B16" s="29" t="s">
        <v>136</v>
      </c>
      <c r="C16" s="105" t="s">
        <v>135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2004.8466414065579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911.53014403122631</v>
      </c>
      <c r="U16" s="136">
        <v>25.931795855301672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0</v>
      </c>
      <c r="AB16" s="136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6">
        <v>0</v>
      </c>
      <c r="AJ16" s="136">
        <v>0</v>
      </c>
      <c r="AK16" s="136">
        <v>0</v>
      </c>
      <c r="AL16" s="136">
        <v>0</v>
      </c>
      <c r="AM16" s="115">
        <v>2942.3085812930858</v>
      </c>
      <c r="AN16" s="139">
        <v>45460.735086790417</v>
      </c>
      <c r="AO16" s="115">
        <v>48403.043668083505</v>
      </c>
      <c r="AP16" s="139">
        <v>19550.668337787418</v>
      </c>
      <c r="AQ16" s="139">
        <v>39509.308642826531</v>
      </c>
      <c r="AR16" s="144">
        <v>107463.02064869745</v>
      </c>
      <c r="AU16" s="103"/>
    </row>
    <row r="17" spans="1:47">
      <c r="A17" s="37" t="s">
        <v>137</v>
      </c>
      <c r="B17" s="29" t="s">
        <v>139</v>
      </c>
      <c r="C17" s="105" t="s">
        <v>138</v>
      </c>
      <c r="D17" s="136">
        <v>0</v>
      </c>
      <c r="E17" s="136">
        <v>163.95462769270193</v>
      </c>
      <c r="F17" s="136">
        <v>0</v>
      </c>
      <c r="G17" s="136">
        <v>0</v>
      </c>
      <c r="H17" s="136">
        <v>3000</v>
      </c>
      <c r="I17" s="136">
        <v>0</v>
      </c>
      <c r="J17" s="136">
        <v>7006.247618832067</v>
      </c>
      <c r="K17" s="136">
        <v>17.009655887263641</v>
      </c>
      <c r="L17" s="136">
        <v>4.7675827116996423</v>
      </c>
      <c r="M17" s="136">
        <v>0</v>
      </c>
      <c r="N17" s="136">
        <v>49.750706084310536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15.285888418846003</v>
      </c>
      <c r="U17" s="136">
        <v>3.3808380030023808</v>
      </c>
      <c r="V17" s="136">
        <v>0</v>
      </c>
      <c r="W17" s="136">
        <v>0</v>
      </c>
      <c r="X17" s="136">
        <v>0</v>
      </c>
      <c r="Y17" s="136">
        <v>0</v>
      </c>
      <c r="Z17" s="136">
        <v>0</v>
      </c>
      <c r="AA17" s="136">
        <v>0</v>
      </c>
      <c r="AB17" s="136">
        <v>0</v>
      </c>
      <c r="AC17" s="136">
        <v>0</v>
      </c>
      <c r="AD17" s="136">
        <v>0</v>
      </c>
      <c r="AE17" s="136">
        <v>0</v>
      </c>
      <c r="AF17" s="136">
        <v>0</v>
      </c>
      <c r="AG17" s="136">
        <v>0</v>
      </c>
      <c r="AH17" s="136">
        <v>0</v>
      </c>
      <c r="AI17" s="136">
        <v>0</v>
      </c>
      <c r="AJ17" s="136">
        <v>0</v>
      </c>
      <c r="AK17" s="136">
        <v>0</v>
      </c>
      <c r="AL17" s="136">
        <v>0</v>
      </c>
      <c r="AM17" s="115">
        <v>10260.396917629891</v>
      </c>
      <c r="AN17" s="139">
        <v>61502.699090810027</v>
      </c>
      <c r="AO17" s="115">
        <v>71763.096008439912</v>
      </c>
      <c r="AP17" s="139">
        <v>30146.036488636237</v>
      </c>
      <c r="AQ17" s="139">
        <v>8109.0783893848638</v>
      </c>
      <c r="AR17" s="144">
        <v>110018.21088646102</v>
      </c>
      <c r="AU17" s="103"/>
    </row>
    <row r="18" spans="1:47">
      <c r="A18" s="37" t="s">
        <v>140</v>
      </c>
      <c r="B18" s="23" t="s">
        <v>142</v>
      </c>
      <c r="C18" s="106" t="s">
        <v>141</v>
      </c>
      <c r="D18" s="136">
        <v>0</v>
      </c>
      <c r="E18" s="136">
        <v>3263.9920769162209</v>
      </c>
      <c r="F18" s="136">
        <v>0</v>
      </c>
      <c r="G18" s="136">
        <v>232.36727284812247</v>
      </c>
      <c r="H18" s="136">
        <v>197.14381990744735</v>
      </c>
      <c r="I18" s="136">
        <v>0</v>
      </c>
      <c r="J18" s="136">
        <v>1841.8259989276939</v>
      </c>
      <c r="K18" s="136">
        <v>40345.216371714538</v>
      </c>
      <c r="L18" s="136">
        <v>17.072003625086168</v>
      </c>
      <c r="M18" s="136">
        <v>143.11416052704556</v>
      </c>
      <c r="N18" s="136">
        <v>26.376521518560132</v>
      </c>
      <c r="O18" s="136">
        <v>0</v>
      </c>
      <c r="P18" s="136">
        <v>0</v>
      </c>
      <c r="Q18" s="136">
        <v>0</v>
      </c>
      <c r="R18" s="136">
        <v>40464.43370081899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36">
        <v>0</v>
      </c>
      <c r="AC18" s="136">
        <v>0</v>
      </c>
      <c r="AD18" s="136">
        <v>0</v>
      </c>
      <c r="AE18" s="136">
        <v>0</v>
      </c>
      <c r="AF18" s="136">
        <v>0</v>
      </c>
      <c r="AG18" s="136">
        <v>0</v>
      </c>
      <c r="AH18" s="136">
        <v>0</v>
      </c>
      <c r="AI18" s="136">
        <v>0</v>
      </c>
      <c r="AJ18" s="136">
        <v>0</v>
      </c>
      <c r="AK18" s="136">
        <v>0</v>
      </c>
      <c r="AL18" s="136">
        <v>4.0945118466380315</v>
      </c>
      <c r="AM18" s="115">
        <v>86535.636438650341</v>
      </c>
      <c r="AN18" s="139">
        <v>32812.775507379454</v>
      </c>
      <c r="AO18" s="115">
        <v>119348.4119460298</v>
      </c>
      <c r="AP18" s="139">
        <v>38057.296279907627</v>
      </c>
      <c r="AQ18" s="139">
        <v>13221.944870823139</v>
      </c>
      <c r="AR18" s="144">
        <v>170627.65309676056</v>
      </c>
      <c r="AU18" s="103"/>
    </row>
    <row r="19" spans="1:47">
      <c r="A19" s="37" t="s">
        <v>143</v>
      </c>
      <c r="B19" s="23" t="s">
        <v>145</v>
      </c>
      <c r="C19" s="106" t="s">
        <v>144</v>
      </c>
      <c r="D19" s="136">
        <v>0</v>
      </c>
      <c r="E19" s="136">
        <v>3.3919326081609671</v>
      </c>
      <c r="F19" s="136">
        <v>0</v>
      </c>
      <c r="G19" s="136">
        <v>142.43890808372976</v>
      </c>
      <c r="H19" s="136">
        <v>13.549280205016888</v>
      </c>
      <c r="I19" s="136">
        <v>0</v>
      </c>
      <c r="J19" s="136">
        <v>12.629797122269972</v>
      </c>
      <c r="K19" s="136">
        <v>360.63002904534233</v>
      </c>
      <c r="L19" s="136">
        <v>52984.972446827262</v>
      </c>
      <c r="M19" s="136">
        <v>392.87670175260683</v>
      </c>
      <c r="N19" s="136">
        <v>89.488456162656362</v>
      </c>
      <c r="O19" s="136">
        <v>0</v>
      </c>
      <c r="P19" s="136">
        <v>0</v>
      </c>
      <c r="Q19" s="136">
        <v>0</v>
      </c>
      <c r="R19" s="136">
        <v>797.87825550316904</v>
      </c>
      <c r="S19" s="136">
        <v>0</v>
      </c>
      <c r="T19" s="136">
        <v>44.304629286710814</v>
      </c>
      <c r="U19" s="136">
        <v>0</v>
      </c>
      <c r="V19" s="136">
        <v>0</v>
      </c>
      <c r="W19" s="136">
        <v>0</v>
      </c>
      <c r="X19" s="136">
        <v>0</v>
      </c>
      <c r="Y19" s="136">
        <v>116.40768704951496</v>
      </c>
      <c r="Z19" s="136">
        <v>0</v>
      </c>
      <c r="AA19" s="136">
        <v>0</v>
      </c>
      <c r="AB19" s="136">
        <v>0</v>
      </c>
      <c r="AC19" s="136">
        <v>0</v>
      </c>
      <c r="AD19" s="136">
        <v>0</v>
      </c>
      <c r="AE19" s="136">
        <v>0</v>
      </c>
      <c r="AF19" s="136">
        <v>0</v>
      </c>
      <c r="AG19" s="136">
        <v>0</v>
      </c>
      <c r="AH19" s="136">
        <v>0</v>
      </c>
      <c r="AI19" s="136">
        <v>0</v>
      </c>
      <c r="AJ19" s="136">
        <v>84.009467703048429</v>
      </c>
      <c r="AK19" s="136">
        <v>0</v>
      </c>
      <c r="AL19" s="136">
        <v>0</v>
      </c>
      <c r="AM19" s="115">
        <v>55042.57759134948</v>
      </c>
      <c r="AN19" s="139">
        <v>39422.634888634726</v>
      </c>
      <c r="AO19" s="115">
        <v>94465.212479984213</v>
      </c>
      <c r="AP19" s="139">
        <v>17637.381386509456</v>
      </c>
      <c r="AQ19" s="139">
        <v>10907.138894588228</v>
      </c>
      <c r="AR19" s="144">
        <v>123009.73276108189</v>
      </c>
      <c r="AU19" s="103"/>
    </row>
    <row r="20" spans="1:47">
      <c r="A20" s="37" t="s">
        <v>268</v>
      </c>
      <c r="B20" s="23" t="s">
        <v>269</v>
      </c>
      <c r="C20" s="106" t="s">
        <v>270</v>
      </c>
      <c r="D20" s="136">
        <v>0</v>
      </c>
      <c r="E20" s="136">
        <v>199.4324695900435</v>
      </c>
      <c r="F20" s="136">
        <v>0</v>
      </c>
      <c r="G20" s="136">
        <v>13.548198686964701</v>
      </c>
      <c r="H20" s="136">
        <v>0</v>
      </c>
      <c r="I20" s="136">
        <v>0</v>
      </c>
      <c r="J20" s="136">
        <v>27.604690069427452</v>
      </c>
      <c r="K20" s="136">
        <v>0</v>
      </c>
      <c r="L20" s="136">
        <v>432.04443161002382</v>
      </c>
      <c r="M20" s="136">
        <v>3119.8879838298517</v>
      </c>
      <c r="N20" s="136">
        <v>1.9190965400260124E-4</v>
      </c>
      <c r="O20" s="136">
        <v>0</v>
      </c>
      <c r="P20" s="136">
        <v>0</v>
      </c>
      <c r="Q20" s="136">
        <v>0</v>
      </c>
      <c r="R20" s="136">
        <v>200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6">
        <v>0</v>
      </c>
      <c r="Y20" s="136">
        <v>0</v>
      </c>
      <c r="Z20" s="136">
        <v>0</v>
      </c>
      <c r="AA20" s="136">
        <v>0</v>
      </c>
      <c r="AB20" s="136">
        <v>0</v>
      </c>
      <c r="AC20" s="136">
        <v>0</v>
      </c>
      <c r="AD20" s="136">
        <v>0</v>
      </c>
      <c r="AE20" s="136">
        <v>0</v>
      </c>
      <c r="AF20" s="136">
        <v>0</v>
      </c>
      <c r="AG20" s="136">
        <v>0</v>
      </c>
      <c r="AH20" s="136">
        <v>0</v>
      </c>
      <c r="AI20" s="136">
        <v>0</v>
      </c>
      <c r="AJ20" s="136">
        <v>0</v>
      </c>
      <c r="AK20" s="136">
        <v>0</v>
      </c>
      <c r="AL20" s="136">
        <v>0</v>
      </c>
      <c r="AM20" s="115">
        <v>3992.5179656959654</v>
      </c>
      <c r="AN20" s="139">
        <v>131241.82533245828</v>
      </c>
      <c r="AO20" s="115">
        <v>135234.34329815424</v>
      </c>
      <c r="AP20" s="139">
        <v>33301.806182426779</v>
      </c>
      <c r="AQ20" s="139">
        <v>29450.530792015907</v>
      </c>
      <c r="AR20" s="144">
        <v>197986.68027259695</v>
      </c>
      <c r="AU20" s="103"/>
    </row>
    <row r="21" spans="1:47">
      <c r="A21" s="37" t="s">
        <v>146</v>
      </c>
      <c r="B21" s="23" t="s">
        <v>148</v>
      </c>
      <c r="C21" s="106" t="s">
        <v>147</v>
      </c>
      <c r="D21" s="136">
        <v>400</v>
      </c>
      <c r="E21" s="136">
        <v>0</v>
      </c>
      <c r="F21" s="136">
        <v>0</v>
      </c>
      <c r="G21" s="136">
        <v>1.6752240687331665</v>
      </c>
      <c r="H21" s="136">
        <v>2215.2395660859747</v>
      </c>
      <c r="I21" s="136">
        <v>0</v>
      </c>
      <c r="J21" s="136">
        <v>0</v>
      </c>
      <c r="K21" s="136">
        <v>1307.5776977138873</v>
      </c>
      <c r="L21" s="136">
        <v>1203.2973012609755</v>
      </c>
      <c r="M21" s="136">
        <v>0</v>
      </c>
      <c r="N21" s="136">
        <v>15229.548871565092</v>
      </c>
      <c r="O21" s="136">
        <v>0</v>
      </c>
      <c r="P21" s="136">
        <v>0</v>
      </c>
      <c r="Q21" s="136">
        <v>23.199391054375706</v>
      </c>
      <c r="R21" s="136">
        <v>200</v>
      </c>
      <c r="S21" s="136">
        <v>0</v>
      </c>
      <c r="T21" s="136">
        <v>26.744514623730939</v>
      </c>
      <c r="U21" s="136">
        <v>0</v>
      </c>
      <c r="V21" s="136">
        <v>91.83983158616283</v>
      </c>
      <c r="W21" s="136">
        <v>0</v>
      </c>
      <c r="X21" s="136">
        <v>0</v>
      </c>
      <c r="Y21" s="136">
        <v>63.430899400180081</v>
      </c>
      <c r="Z21" s="136">
        <v>0</v>
      </c>
      <c r="AA21" s="136">
        <v>0</v>
      </c>
      <c r="AB21" s="136">
        <v>0</v>
      </c>
      <c r="AC21" s="136">
        <v>0</v>
      </c>
      <c r="AD21" s="136">
        <v>0</v>
      </c>
      <c r="AE21" s="136">
        <v>0</v>
      </c>
      <c r="AF21" s="136">
        <v>0</v>
      </c>
      <c r="AG21" s="136">
        <v>0</v>
      </c>
      <c r="AH21" s="136">
        <v>0</v>
      </c>
      <c r="AI21" s="136">
        <v>0</v>
      </c>
      <c r="AJ21" s="136">
        <v>16.645992029530341</v>
      </c>
      <c r="AK21" s="136">
        <v>0</v>
      </c>
      <c r="AL21" s="136">
        <v>38.677727497543124</v>
      </c>
      <c r="AM21" s="115">
        <v>20817.877016886185</v>
      </c>
      <c r="AN21" s="139">
        <v>12954.593005251529</v>
      </c>
      <c r="AO21" s="115">
        <v>33772.470022137713</v>
      </c>
      <c r="AP21" s="139">
        <v>14674.518321204618</v>
      </c>
      <c r="AQ21" s="139">
        <v>3852.8181195537895</v>
      </c>
      <c r="AR21" s="144">
        <v>52299.806462896122</v>
      </c>
      <c r="AU21" s="103"/>
    </row>
    <row r="22" spans="1:47">
      <c r="A22" s="37" t="s">
        <v>149</v>
      </c>
      <c r="B22" s="23" t="s">
        <v>151</v>
      </c>
      <c r="C22" s="106" t="s">
        <v>150</v>
      </c>
      <c r="D22" s="136">
        <v>400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50348.416133190804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0</v>
      </c>
      <c r="X22" s="136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36">
        <v>0</v>
      </c>
      <c r="AE22" s="136">
        <v>0</v>
      </c>
      <c r="AF22" s="136">
        <v>0</v>
      </c>
      <c r="AG22" s="136">
        <v>0</v>
      </c>
      <c r="AH22" s="136">
        <v>0</v>
      </c>
      <c r="AI22" s="136">
        <v>0</v>
      </c>
      <c r="AJ22" s="136">
        <v>0</v>
      </c>
      <c r="AK22" s="136">
        <v>0</v>
      </c>
      <c r="AL22" s="136">
        <v>0</v>
      </c>
      <c r="AM22" s="115">
        <v>50748.416133190804</v>
      </c>
      <c r="AN22" s="139">
        <v>10977.773846731499</v>
      </c>
      <c r="AO22" s="115">
        <v>61726.189979922303</v>
      </c>
      <c r="AP22" s="139">
        <v>0</v>
      </c>
      <c r="AQ22" s="139">
        <v>10561.579557883422</v>
      </c>
      <c r="AR22" s="144">
        <v>72287.769537805725</v>
      </c>
      <c r="AU22" s="103"/>
    </row>
    <row r="23" spans="1:47">
      <c r="A23" s="37" t="s">
        <v>152</v>
      </c>
      <c r="B23" s="23" t="s">
        <v>154</v>
      </c>
      <c r="C23" s="106" t="s">
        <v>153</v>
      </c>
      <c r="D23" s="136">
        <v>0</v>
      </c>
      <c r="E23" s="136">
        <v>0</v>
      </c>
      <c r="F23" s="136">
        <v>6.885140379189238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16140.05098915752</v>
      </c>
      <c r="Q23" s="136">
        <v>0</v>
      </c>
      <c r="R23" s="136">
        <v>35.808558383621602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68.10042628029241</v>
      </c>
      <c r="AI23" s="136">
        <v>0</v>
      </c>
      <c r="AJ23" s="136">
        <v>0</v>
      </c>
      <c r="AK23" s="136">
        <v>0</v>
      </c>
      <c r="AL23" s="136">
        <v>0</v>
      </c>
      <c r="AM23" s="115">
        <v>16250.845114200623</v>
      </c>
      <c r="AN23" s="139">
        <v>0</v>
      </c>
      <c r="AO23" s="115">
        <v>16250.845114200623</v>
      </c>
      <c r="AP23" s="139">
        <v>1517</v>
      </c>
      <c r="AQ23" s="139">
        <v>136.43358074993171</v>
      </c>
      <c r="AR23" s="144">
        <v>17904.278694950553</v>
      </c>
      <c r="AU23" s="103"/>
    </row>
    <row r="24" spans="1:47">
      <c r="A24" s="37" t="s">
        <v>155</v>
      </c>
      <c r="B24" s="23" t="s">
        <v>157</v>
      </c>
      <c r="C24" s="106" t="s">
        <v>156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2964.4169255429242</v>
      </c>
      <c r="R24" s="136">
        <v>0</v>
      </c>
      <c r="S24" s="136">
        <v>0</v>
      </c>
      <c r="T24" s="136">
        <v>0.53976685115369516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64.933879090499488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15">
        <v>3029.8905714845773</v>
      </c>
      <c r="AN24" s="139">
        <v>12837.173664753274</v>
      </c>
      <c r="AO24" s="115">
        <v>15867.064236237851</v>
      </c>
      <c r="AP24" s="139">
        <v>3385.3010653066367</v>
      </c>
      <c r="AQ24" s="139">
        <v>405.29958806643594</v>
      </c>
      <c r="AR24" s="144">
        <v>19657.664889610925</v>
      </c>
      <c r="AU24" s="103"/>
    </row>
    <row r="25" spans="1:47">
      <c r="A25" s="37" t="s">
        <v>158</v>
      </c>
      <c r="B25" s="23" t="s">
        <v>160</v>
      </c>
      <c r="C25" s="106" t="s">
        <v>159</v>
      </c>
      <c r="D25" s="136">
        <v>0</v>
      </c>
      <c r="E25" s="136">
        <v>4845.3149325455524</v>
      </c>
      <c r="F25" s="136">
        <v>0</v>
      </c>
      <c r="G25" s="136">
        <v>0</v>
      </c>
      <c r="H25" s="136">
        <v>517.18271690772929</v>
      </c>
      <c r="I25" s="136">
        <v>0</v>
      </c>
      <c r="J25" s="136">
        <v>0</v>
      </c>
      <c r="K25" s="136">
        <v>1152.2179348650745</v>
      </c>
      <c r="L25" s="136">
        <v>1014.3793003616262</v>
      </c>
      <c r="M25" s="136">
        <v>0</v>
      </c>
      <c r="N25" s="136">
        <v>1985.32521290258</v>
      </c>
      <c r="O25" s="136">
        <v>0</v>
      </c>
      <c r="P25" s="136">
        <v>0</v>
      </c>
      <c r="Q25" s="136">
        <v>5948.9073449775051</v>
      </c>
      <c r="R25" s="136">
        <v>337349.81918595108</v>
      </c>
      <c r="S25" s="136">
        <v>0</v>
      </c>
      <c r="T25" s="136">
        <v>867.2419200540561</v>
      </c>
      <c r="U25" s="136">
        <v>345.93272307311747</v>
      </c>
      <c r="V25" s="136">
        <v>353.82070472075037</v>
      </c>
      <c r="W25" s="136">
        <v>2324.9763548333999</v>
      </c>
      <c r="X25" s="136">
        <v>0</v>
      </c>
      <c r="Y25" s="136">
        <v>1006.851375564219</v>
      </c>
      <c r="Z25" s="136">
        <v>237.1561621233792</v>
      </c>
      <c r="AA25" s="136">
        <v>0</v>
      </c>
      <c r="AB25" s="136">
        <v>983.90040604863646</v>
      </c>
      <c r="AC25" s="136">
        <v>0</v>
      </c>
      <c r="AD25" s="136">
        <v>3841.4102330496135</v>
      </c>
      <c r="AE25" s="136">
        <v>1973.910354554853</v>
      </c>
      <c r="AF25" s="136">
        <v>256.6029923798925</v>
      </c>
      <c r="AG25" s="136">
        <v>5317.6514721446283</v>
      </c>
      <c r="AH25" s="136">
        <v>0</v>
      </c>
      <c r="AI25" s="136">
        <v>0</v>
      </c>
      <c r="AJ25" s="136">
        <v>13.008290104345562</v>
      </c>
      <c r="AK25" s="136">
        <v>335.88801671683382</v>
      </c>
      <c r="AL25" s="136">
        <v>147.10845597415266</v>
      </c>
      <c r="AM25" s="115">
        <v>370818.60608985298</v>
      </c>
      <c r="AN25" s="139">
        <v>238.24612464360311</v>
      </c>
      <c r="AO25" s="115">
        <v>371056.85221449658</v>
      </c>
      <c r="AP25" s="139">
        <v>0</v>
      </c>
      <c r="AQ25" s="139">
        <v>10517.205432384777</v>
      </c>
      <c r="AR25" s="144">
        <v>381574.05764688138</v>
      </c>
      <c r="AU25" s="103"/>
    </row>
    <row r="26" spans="1:47">
      <c r="A26" s="37" t="s">
        <v>161</v>
      </c>
      <c r="B26" s="23" t="s">
        <v>163</v>
      </c>
      <c r="C26" s="106" t="s">
        <v>162</v>
      </c>
      <c r="D26" s="136">
        <v>0</v>
      </c>
      <c r="E26" s="136">
        <v>0</v>
      </c>
      <c r="F26" s="136">
        <v>0</v>
      </c>
      <c r="G26" s="136">
        <v>57.22825582163923</v>
      </c>
      <c r="H26" s="136">
        <v>0</v>
      </c>
      <c r="I26" s="136">
        <v>0</v>
      </c>
      <c r="J26" s="136">
        <v>0</v>
      </c>
      <c r="K26" s="136">
        <v>0</v>
      </c>
      <c r="L26" s="136">
        <v>34.306307938230198</v>
      </c>
      <c r="M26" s="136">
        <v>0</v>
      </c>
      <c r="N26" s="136">
        <v>118.58050803605549</v>
      </c>
      <c r="O26" s="136">
        <v>0</v>
      </c>
      <c r="P26" s="136">
        <v>0</v>
      </c>
      <c r="Q26" s="136">
        <v>0</v>
      </c>
      <c r="R26" s="136">
        <v>9.782586066429916</v>
      </c>
      <c r="S26" s="136">
        <v>13868.018562666659</v>
      </c>
      <c r="T26" s="136">
        <v>13539.448090594609</v>
      </c>
      <c r="U26" s="136">
        <v>4011.0079647624289</v>
      </c>
      <c r="V26" s="136">
        <v>297.42876953695179</v>
      </c>
      <c r="W26" s="136">
        <v>16.991943944151792</v>
      </c>
      <c r="X26" s="136">
        <v>0</v>
      </c>
      <c r="Y26" s="136">
        <v>94.105914338945382</v>
      </c>
      <c r="Z26" s="136">
        <v>0</v>
      </c>
      <c r="AA26" s="136">
        <v>1.1659107787487895</v>
      </c>
      <c r="AB26" s="136">
        <v>0</v>
      </c>
      <c r="AC26" s="136">
        <v>0</v>
      </c>
      <c r="AD26" s="136">
        <v>0</v>
      </c>
      <c r="AE26" s="136">
        <v>10.217710694191098</v>
      </c>
      <c r="AF26" s="136">
        <v>0</v>
      </c>
      <c r="AG26" s="136">
        <v>364.97603349944967</v>
      </c>
      <c r="AH26" s="136">
        <v>0</v>
      </c>
      <c r="AI26" s="136">
        <v>313.27373436593081</v>
      </c>
      <c r="AJ26" s="136">
        <v>1.8559703699922332</v>
      </c>
      <c r="AK26" s="136">
        <v>0</v>
      </c>
      <c r="AL26" s="136">
        <v>165.01719511802898</v>
      </c>
      <c r="AM26" s="115">
        <v>32903.405458532448</v>
      </c>
      <c r="AN26" s="139">
        <v>429.18390903760474</v>
      </c>
      <c r="AO26" s="115">
        <v>33332.58936757005</v>
      </c>
      <c r="AP26" s="139">
        <v>-5311.5541621530938</v>
      </c>
      <c r="AQ26" s="139">
        <v>417.65473884380765</v>
      </c>
      <c r="AR26" s="144">
        <v>28438.689944260765</v>
      </c>
      <c r="AU26" s="103"/>
    </row>
    <row r="27" spans="1:47">
      <c r="A27" s="37" t="s">
        <v>164</v>
      </c>
      <c r="B27" s="24" t="s">
        <v>166</v>
      </c>
      <c r="C27" s="106" t="s">
        <v>165</v>
      </c>
      <c r="D27" s="136">
        <v>21.379271037996446</v>
      </c>
      <c r="E27" s="136">
        <v>6208.0810771610368</v>
      </c>
      <c r="F27" s="136">
        <v>1157.502998040686</v>
      </c>
      <c r="G27" s="136">
        <v>1817.8256242717741</v>
      </c>
      <c r="H27" s="136">
        <v>221.55756773467746</v>
      </c>
      <c r="I27" s="136">
        <v>289.79724982592137</v>
      </c>
      <c r="J27" s="136">
        <v>147.72264405948243</v>
      </c>
      <c r="K27" s="136">
        <v>128.12023031750175</v>
      </c>
      <c r="L27" s="136">
        <v>1367.7542449898413</v>
      </c>
      <c r="M27" s="136">
        <v>0</v>
      </c>
      <c r="N27" s="136">
        <v>792.74606749670806</v>
      </c>
      <c r="O27" s="136">
        <v>0</v>
      </c>
      <c r="P27" s="136">
        <v>0</v>
      </c>
      <c r="Q27" s="136">
        <v>1478.2746671240261</v>
      </c>
      <c r="R27" s="136">
        <v>1510.0629194952785</v>
      </c>
      <c r="S27" s="136">
        <v>467.42243063199192</v>
      </c>
      <c r="T27" s="136">
        <v>150415.87745893528</v>
      </c>
      <c r="U27" s="136">
        <v>3124.1647818144402</v>
      </c>
      <c r="V27" s="136">
        <v>470.04777759578201</v>
      </c>
      <c r="W27" s="136">
        <v>213.9948433181161</v>
      </c>
      <c r="X27" s="136">
        <v>0</v>
      </c>
      <c r="Y27" s="136">
        <v>487.34280718363044</v>
      </c>
      <c r="Z27" s="136">
        <v>55.055497913447631</v>
      </c>
      <c r="AA27" s="136">
        <v>0</v>
      </c>
      <c r="AB27" s="136">
        <v>0</v>
      </c>
      <c r="AC27" s="136">
        <v>0</v>
      </c>
      <c r="AD27" s="136">
        <v>265.91672557149633</v>
      </c>
      <c r="AE27" s="136">
        <v>530.90014256601717</v>
      </c>
      <c r="AF27" s="136">
        <v>0</v>
      </c>
      <c r="AG27" s="136">
        <v>596.04553139527741</v>
      </c>
      <c r="AH27" s="136">
        <v>0</v>
      </c>
      <c r="AI27" s="136">
        <v>0</v>
      </c>
      <c r="AJ27" s="136">
        <v>0</v>
      </c>
      <c r="AK27" s="136">
        <v>0</v>
      </c>
      <c r="AL27" s="136">
        <v>2079.8983119201052</v>
      </c>
      <c r="AM27" s="115">
        <v>173847.49087040051</v>
      </c>
      <c r="AN27" s="139">
        <v>221.09474101937212</v>
      </c>
      <c r="AO27" s="115">
        <v>174068.58561141987</v>
      </c>
      <c r="AP27" s="139">
        <v>-177937.06443212865</v>
      </c>
      <c r="AQ27" s="139">
        <v>5924.1690673880048</v>
      </c>
      <c r="AR27" s="144">
        <v>2055.6902466792089</v>
      </c>
      <c r="AU27" s="103"/>
    </row>
    <row r="28" spans="1:47">
      <c r="A28" s="37" t="s">
        <v>167</v>
      </c>
      <c r="B28" s="23" t="s">
        <v>169</v>
      </c>
      <c r="C28" s="106" t="s">
        <v>168</v>
      </c>
      <c r="D28" s="136">
        <v>0</v>
      </c>
      <c r="E28" s="136">
        <v>164.35151016961004</v>
      </c>
      <c r="F28" s="136">
        <v>321.05318495476888</v>
      </c>
      <c r="G28" s="136">
        <v>318.07845511184786</v>
      </c>
      <c r="H28" s="136">
        <v>913.99816772617942</v>
      </c>
      <c r="I28" s="136">
        <v>0</v>
      </c>
      <c r="J28" s="136">
        <v>4.398970599625585</v>
      </c>
      <c r="K28" s="136">
        <v>1047.1222406256411</v>
      </c>
      <c r="L28" s="136">
        <v>415.10936919048646</v>
      </c>
      <c r="M28" s="136">
        <v>334.08970769914595</v>
      </c>
      <c r="N28" s="136">
        <v>190.38816263343287</v>
      </c>
      <c r="O28" s="136">
        <v>0</v>
      </c>
      <c r="P28" s="136">
        <v>0</v>
      </c>
      <c r="Q28" s="136">
        <v>714.87266434697722</v>
      </c>
      <c r="R28" s="136">
        <v>3400.9985271570145</v>
      </c>
      <c r="S28" s="136">
        <v>65.500257031284519</v>
      </c>
      <c r="T28" s="136">
        <v>3056.5674705888441</v>
      </c>
      <c r="U28" s="136">
        <v>70166.787275581999</v>
      </c>
      <c r="V28" s="136">
        <v>297.90347576499886</v>
      </c>
      <c r="W28" s="136">
        <v>0</v>
      </c>
      <c r="X28" s="136">
        <v>0</v>
      </c>
      <c r="Y28" s="136">
        <v>2512.2946064823564</v>
      </c>
      <c r="Z28" s="136">
        <v>15.470428767122762</v>
      </c>
      <c r="AA28" s="136">
        <v>294.14360763743582</v>
      </c>
      <c r="AB28" s="136">
        <v>176.33232345635918</v>
      </c>
      <c r="AC28" s="136">
        <v>0</v>
      </c>
      <c r="AD28" s="136">
        <v>123.9102912425448</v>
      </c>
      <c r="AE28" s="136">
        <v>148.49602564260167</v>
      </c>
      <c r="AF28" s="136">
        <v>28.33002124474805</v>
      </c>
      <c r="AG28" s="136">
        <v>104.71602397748318</v>
      </c>
      <c r="AH28" s="136">
        <v>0</v>
      </c>
      <c r="AI28" s="136">
        <v>169.64795884538538</v>
      </c>
      <c r="AJ28" s="136">
        <v>280.55260550662592</v>
      </c>
      <c r="AK28" s="136">
        <v>68.746181680268691</v>
      </c>
      <c r="AL28" s="136">
        <v>1081.7998750177139</v>
      </c>
      <c r="AM28" s="115">
        <v>86415.659388682485</v>
      </c>
      <c r="AN28" s="139">
        <v>0</v>
      </c>
      <c r="AO28" s="115">
        <v>86415.659388682485</v>
      </c>
      <c r="AP28" s="139">
        <v>-87329.089513372935</v>
      </c>
      <c r="AQ28" s="139">
        <v>2844.5419853915064</v>
      </c>
      <c r="AR28" s="144">
        <v>1931.1118607010576</v>
      </c>
      <c r="AU28" s="103"/>
    </row>
    <row r="29" spans="1:47">
      <c r="A29" s="37" t="s">
        <v>170</v>
      </c>
      <c r="B29" s="23" t="s">
        <v>172</v>
      </c>
      <c r="C29" s="106" t="s">
        <v>171</v>
      </c>
      <c r="D29" s="136">
        <v>0</v>
      </c>
      <c r="E29" s="136">
        <v>61.242102409636416</v>
      </c>
      <c r="F29" s="136">
        <v>95.480953838203618</v>
      </c>
      <c r="G29" s="136">
        <v>0</v>
      </c>
      <c r="H29" s="136">
        <v>0</v>
      </c>
      <c r="I29" s="136">
        <v>0</v>
      </c>
      <c r="J29" s="136">
        <v>0</v>
      </c>
      <c r="K29" s="136">
        <v>188.95138591951297</v>
      </c>
      <c r="L29" s="136">
        <v>40.448374601919838</v>
      </c>
      <c r="M29" s="136">
        <v>0</v>
      </c>
      <c r="N29" s="136">
        <v>0</v>
      </c>
      <c r="O29" s="136">
        <v>0</v>
      </c>
      <c r="P29" s="136">
        <v>0</v>
      </c>
      <c r="Q29" s="136">
        <v>553.36071329222818</v>
      </c>
      <c r="R29" s="136">
        <v>14531.626897663355</v>
      </c>
      <c r="S29" s="136">
        <v>57.178829251299419</v>
      </c>
      <c r="T29" s="136">
        <v>372.98822265654985</v>
      </c>
      <c r="U29" s="136">
        <v>37.977567985544475</v>
      </c>
      <c r="V29" s="136">
        <v>63185.038271898782</v>
      </c>
      <c r="W29" s="136">
        <v>266.77735882607931</v>
      </c>
      <c r="X29" s="136">
        <v>0</v>
      </c>
      <c r="Y29" s="136">
        <v>3.4437810757728009</v>
      </c>
      <c r="Z29" s="136">
        <v>0</v>
      </c>
      <c r="AA29" s="136">
        <v>0</v>
      </c>
      <c r="AB29" s="136">
        <v>0</v>
      </c>
      <c r="AC29" s="136">
        <v>0</v>
      </c>
      <c r="AD29" s="136">
        <v>15.750960985073991</v>
      </c>
      <c r="AE29" s="136">
        <v>30.314690561156869</v>
      </c>
      <c r="AF29" s="136">
        <v>0</v>
      </c>
      <c r="AG29" s="136">
        <v>22.352942776092554</v>
      </c>
      <c r="AH29" s="136">
        <v>0</v>
      </c>
      <c r="AI29" s="136">
        <v>0</v>
      </c>
      <c r="AJ29" s="136">
        <v>0</v>
      </c>
      <c r="AK29" s="136">
        <v>0</v>
      </c>
      <c r="AL29" s="136">
        <v>4.2376921474035738</v>
      </c>
      <c r="AM29" s="115">
        <v>79467.170745888594</v>
      </c>
      <c r="AN29" s="139">
        <v>25498.382411867722</v>
      </c>
      <c r="AO29" s="115">
        <v>104965.55315775631</v>
      </c>
      <c r="AP29" s="139">
        <v>-59184.885880769427</v>
      </c>
      <c r="AQ29" s="139">
        <v>336.16767586196852</v>
      </c>
      <c r="AR29" s="144">
        <v>46116.834952848847</v>
      </c>
      <c r="AT29" s="84" t="s">
        <v>66</v>
      </c>
      <c r="AU29" s="103"/>
    </row>
    <row r="30" spans="1:47">
      <c r="A30" s="37" t="s">
        <v>173</v>
      </c>
      <c r="B30" s="23" t="s">
        <v>175</v>
      </c>
      <c r="C30" s="106" t="s">
        <v>174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0.84402923533938223</v>
      </c>
      <c r="S30" s="136">
        <v>0.51302375347821672</v>
      </c>
      <c r="T30" s="136">
        <v>20.996544502595434</v>
      </c>
      <c r="U30" s="136">
        <v>1.5551854813810952</v>
      </c>
      <c r="V30" s="136">
        <v>411.35509956004887</v>
      </c>
      <c r="W30" s="136">
        <v>39782.187608017295</v>
      </c>
      <c r="X30" s="136">
        <v>0</v>
      </c>
      <c r="Y30" s="136">
        <v>0</v>
      </c>
      <c r="Z30" s="136">
        <v>0</v>
      </c>
      <c r="AA30" s="136">
        <v>0</v>
      </c>
      <c r="AB30" s="136">
        <v>214.13007975803455</v>
      </c>
      <c r="AC30" s="136">
        <v>0</v>
      </c>
      <c r="AD30" s="136">
        <v>1.755959976039464</v>
      </c>
      <c r="AE30" s="136">
        <v>0</v>
      </c>
      <c r="AF30" s="136">
        <v>5.597974609355683</v>
      </c>
      <c r="AG30" s="136">
        <v>25.305172810499929</v>
      </c>
      <c r="AH30" s="136">
        <v>321.39009149740104</v>
      </c>
      <c r="AI30" s="136">
        <v>0</v>
      </c>
      <c r="AJ30" s="136">
        <v>0</v>
      </c>
      <c r="AK30" s="136">
        <v>0</v>
      </c>
      <c r="AL30" s="136">
        <v>14.802526309161573</v>
      </c>
      <c r="AM30" s="115">
        <v>40800.433295510629</v>
      </c>
      <c r="AN30" s="139">
        <v>46375.213517508848</v>
      </c>
      <c r="AO30" s="115">
        <v>87175.64681301947</v>
      </c>
      <c r="AP30" s="139">
        <v>-11989.237389974291</v>
      </c>
      <c r="AQ30" s="139">
        <v>368.57949141601893</v>
      </c>
      <c r="AR30" s="144">
        <v>75554.988914461195</v>
      </c>
      <c r="AU30" s="103"/>
    </row>
    <row r="31" spans="1:47">
      <c r="A31" s="37" t="s">
        <v>176</v>
      </c>
      <c r="B31" s="23" t="s">
        <v>178</v>
      </c>
      <c r="C31" s="106" t="s">
        <v>177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36">
        <v>0</v>
      </c>
      <c r="T31" s="136">
        <v>0</v>
      </c>
      <c r="U31" s="136">
        <v>0</v>
      </c>
      <c r="V31" s="136">
        <v>1494.3277352692039</v>
      </c>
      <c r="W31" s="136">
        <v>0</v>
      </c>
      <c r="X31" s="136">
        <v>9724.4368792009082</v>
      </c>
      <c r="Y31" s="136">
        <v>0</v>
      </c>
      <c r="Z31" s="136">
        <v>2.9630113733187762</v>
      </c>
      <c r="AA31" s="136">
        <v>0</v>
      </c>
      <c r="AB31" s="136">
        <v>0</v>
      </c>
      <c r="AC31" s="136">
        <v>0</v>
      </c>
      <c r="AD31" s="136">
        <v>0</v>
      </c>
      <c r="AE31" s="136">
        <v>0</v>
      </c>
      <c r="AF31" s="136">
        <v>0</v>
      </c>
      <c r="AG31" s="136">
        <v>18.340206957153661</v>
      </c>
      <c r="AH31" s="136">
        <v>0</v>
      </c>
      <c r="AI31" s="136">
        <v>0</v>
      </c>
      <c r="AJ31" s="136">
        <v>0</v>
      </c>
      <c r="AK31" s="136">
        <v>0</v>
      </c>
      <c r="AL31" s="136">
        <v>0</v>
      </c>
      <c r="AM31" s="115">
        <v>11240.067832800583</v>
      </c>
      <c r="AN31" s="139">
        <v>347.8001200403703</v>
      </c>
      <c r="AO31" s="115">
        <v>11587.867952840954</v>
      </c>
      <c r="AP31" s="139">
        <v>246.37002182183622</v>
      </c>
      <c r="AQ31" s="139">
        <v>57.903762794588275</v>
      </c>
      <c r="AR31" s="144">
        <v>11892.141737457378</v>
      </c>
      <c r="AU31" s="103"/>
    </row>
    <row r="32" spans="1:47">
      <c r="A32" s="37" t="s">
        <v>179</v>
      </c>
      <c r="B32" s="23" t="s">
        <v>181</v>
      </c>
      <c r="C32" s="106" t="s">
        <v>180</v>
      </c>
      <c r="D32" s="136">
        <v>262.38913458441397</v>
      </c>
      <c r="E32" s="136">
        <v>49.039989515580245</v>
      </c>
      <c r="F32" s="136">
        <v>439.58397814804869</v>
      </c>
      <c r="G32" s="136">
        <v>262.09537468387157</v>
      </c>
      <c r="H32" s="136">
        <v>0</v>
      </c>
      <c r="I32" s="136">
        <v>0</v>
      </c>
      <c r="J32" s="136">
        <v>0</v>
      </c>
      <c r="K32" s="136">
        <v>70.791249767861004</v>
      </c>
      <c r="L32" s="136">
        <v>118.3324172836855</v>
      </c>
      <c r="M32" s="136">
        <v>0</v>
      </c>
      <c r="N32" s="136">
        <v>30.724365639377851</v>
      </c>
      <c r="O32" s="136">
        <v>0</v>
      </c>
      <c r="P32" s="136">
        <v>0</v>
      </c>
      <c r="Q32" s="136">
        <v>447.18009899709909</v>
      </c>
      <c r="R32" s="136">
        <v>2788.7611405961316</v>
      </c>
      <c r="S32" s="136">
        <v>35.519290821348548</v>
      </c>
      <c r="T32" s="136">
        <v>122.72619063552654</v>
      </c>
      <c r="U32" s="136">
        <v>430.77792624755585</v>
      </c>
      <c r="V32" s="136">
        <v>281.12735766581727</v>
      </c>
      <c r="W32" s="136">
        <v>251.79360446788283</v>
      </c>
      <c r="X32" s="136">
        <v>0</v>
      </c>
      <c r="Y32" s="136">
        <v>84283.819677637235</v>
      </c>
      <c r="Z32" s="136">
        <v>13.766085400467853</v>
      </c>
      <c r="AA32" s="136">
        <v>1.265456377402195</v>
      </c>
      <c r="AB32" s="136">
        <v>0</v>
      </c>
      <c r="AC32" s="136">
        <v>0</v>
      </c>
      <c r="AD32" s="136">
        <v>206.16140758687334</v>
      </c>
      <c r="AE32" s="136">
        <v>834.86118431972147</v>
      </c>
      <c r="AF32" s="136">
        <v>0</v>
      </c>
      <c r="AG32" s="136">
        <v>300.25370300053794</v>
      </c>
      <c r="AH32" s="136">
        <v>0</v>
      </c>
      <c r="AI32" s="136">
        <v>42.907071303307589</v>
      </c>
      <c r="AJ32" s="136">
        <v>154.44146365227411</v>
      </c>
      <c r="AK32" s="136">
        <v>152.17650842204631</v>
      </c>
      <c r="AL32" s="136">
        <v>161.42031515029581</v>
      </c>
      <c r="AM32" s="115">
        <v>91741.91499190437</v>
      </c>
      <c r="AN32" s="139">
        <v>55450.211332009778</v>
      </c>
      <c r="AO32" s="115">
        <v>147192.12632391416</v>
      </c>
      <c r="AP32" s="139">
        <v>0</v>
      </c>
      <c r="AQ32" s="139">
        <v>2470.3270759175675</v>
      </c>
      <c r="AR32" s="144">
        <v>149662.45339983172</v>
      </c>
      <c r="AU32" s="103"/>
    </row>
    <row r="33" spans="1:47">
      <c r="A33" s="37" t="s">
        <v>182</v>
      </c>
      <c r="B33" s="23" t="s">
        <v>184</v>
      </c>
      <c r="C33" s="106" t="s">
        <v>183</v>
      </c>
      <c r="D33" s="136">
        <v>0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1.336010874380152</v>
      </c>
      <c r="O33" s="136">
        <v>0</v>
      </c>
      <c r="P33" s="136">
        <v>0</v>
      </c>
      <c r="Q33" s="136">
        <v>0</v>
      </c>
      <c r="R33" s="136">
        <v>200</v>
      </c>
      <c r="S33" s="136">
        <v>0</v>
      </c>
      <c r="T33" s="136">
        <v>0</v>
      </c>
      <c r="U33" s="136">
        <v>0.16443166650966126</v>
      </c>
      <c r="V33" s="136">
        <v>0</v>
      </c>
      <c r="W33" s="136">
        <v>0</v>
      </c>
      <c r="X33" s="136">
        <v>0</v>
      </c>
      <c r="Y33" s="136">
        <v>0</v>
      </c>
      <c r="Z33" s="136">
        <v>26191.784496451619</v>
      </c>
      <c r="AA33" s="136">
        <v>107.87061070517308</v>
      </c>
      <c r="AB33" s="136">
        <v>0</v>
      </c>
      <c r="AC33" s="136">
        <v>0</v>
      </c>
      <c r="AD33" s="136">
        <v>0</v>
      </c>
      <c r="AE33" s="136">
        <v>0</v>
      </c>
      <c r="AF33" s="136">
        <v>64.855701370742068</v>
      </c>
      <c r="AG33" s="136">
        <v>0</v>
      </c>
      <c r="AH33" s="136">
        <v>67.908333190249692</v>
      </c>
      <c r="AI33" s="136">
        <v>0</v>
      </c>
      <c r="AJ33" s="136">
        <v>0</v>
      </c>
      <c r="AK33" s="136">
        <v>13.295339466121641</v>
      </c>
      <c r="AL33" s="136">
        <v>0</v>
      </c>
      <c r="AM33" s="115">
        <v>26647.214923724798</v>
      </c>
      <c r="AN33" s="139">
        <v>5100.9680839736529</v>
      </c>
      <c r="AO33" s="115">
        <v>31748.183007698452</v>
      </c>
      <c r="AP33" s="139">
        <v>895.31010645122842</v>
      </c>
      <c r="AQ33" s="139">
        <v>1455.4525215358908</v>
      </c>
      <c r="AR33" s="144">
        <v>34098.945635685574</v>
      </c>
      <c r="AU33" s="103"/>
    </row>
    <row r="34" spans="1:47">
      <c r="A34" s="37" t="s">
        <v>185</v>
      </c>
      <c r="B34" s="23" t="s">
        <v>187</v>
      </c>
      <c r="C34" s="106" t="s">
        <v>186</v>
      </c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0</v>
      </c>
      <c r="R34" s="136">
        <v>0</v>
      </c>
      <c r="S34" s="136">
        <v>0</v>
      </c>
      <c r="T34" s="136">
        <v>106.78055143496645</v>
      </c>
      <c r="U34" s="136">
        <v>36.606791849781686</v>
      </c>
      <c r="V34" s="136">
        <v>0</v>
      </c>
      <c r="W34" s="136">
        <v>0</v>
      </c>
      <c r="X34" s="136">
        <v>0</v>
      </c>
      <c r="Y34" s="136">
        <v>2.2440815225656494</v>
      </c>
      <c r="Z34" s="136">
        <v>19.373171056871087</v>
      </c>
      <c r="AA34" s="136">
        <v>69958.729458110494</v>
      </c>
      <c r="AB34" s="136">
        <v>362.87380452474309</v>
      </c>
      <c r="AC34" s="136">
        <v>0</v>
      </c>
      <c r="AD34" s="136">
        <v>2.2066563698895933</v>
      </c>
      <c r="AE34" s="136">
        <v>0</v>
      </c>
      <c r="AF34" s="136">
        <v>2.4094883972516916</v>
      </c>
      <c r="AG34" s="136">
        <v>0</v>
      </c>
      <c r="AH34" s="136">
        <v>0</v>
      </c>
      <c r="AI34" s="136">
        <v>0</v>
      </c>
      <c r="AJ34" s="136">
        <v>0</v>
      </c>
      <c r="AK34" s="136">
        <v>10.899662952772367</v>
      </c>
      <c r="AL34" s="136">
        <v>0</v>
      </c>
      <c r="AM34" s="115">
        <v>70502.123666219341</v>
      </c>
      <c r="AN34" s="139">
        <v>14619.779040768113</v>
      </c>
      <c r="AO34" s="115">
        <v>85121.902706987457</v>
      </c>
      <c r="AP34" s="139">
        <v>0</v>
      </c>
      <c r="AQ34" s="139">
        <v>1902.3082861354965</v>
      </c>
      <c r="AR34" s="144">
        <v>87024.21099312295</v>
      </c>
      <c r="AU34" s="103"/>
    </row>
    <row r="35" spans="1:47">
      <c r="A35" s="37" t="s">
        <v>188</v>
      </c>
      <c r="B35" s="23" t="s">
        <v>190</v>
      </c>
      <c r="C35" s="106" t="s">
        <v>189</v>
      </c>
      <c r="D35" s="136">
        <v>0</v>
      </c>
      <c r="E35" s="136">
        <v>0</v>
      </c>
      <c r="F35" s="136">
        <v>0</v>
      </c>
      <c r="G35" s="136">
        <v>0</v>
      </c>
      <c r="H35" s="136">
        <v>700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36">
        <v>0</v>
      </c>
      <c r="T35" s="136">
        <v>13.583596299474516</v>
      </c>
      <c r="U35" s="136">
        <v>45.122661755980637</v>
      </c>
      <c r="V35" s="136">
        <v>0</v>
      </c>
      <c r="W35" s="136">
        <v>0</v>
      </c>
      <c r="X35" s="136">
        <v>0</v>
      </c>
      <c r="Y35" s="136">
        <v>0</v>
      </c>
      <c r="Z35" s="136">
        <v>180.59342382679804</v>
      </c>
      <c r="AA35" s="136">
        <v>0</v>
      </c>
      <c r="AB35" s="136">
        <v>10079.203426463921</v>
      </c>
      <c r="AC35" s="136">
        <v>0</v>
      </c>
      <c r="AD35" s="136">
        <v>0</v>
      </c>
      <c r="AE35" s="136">
        <v>2583.9040148596373</v>
      </c>
      <c r="AF35" s="136">
        <v>16.70031617530346</v>
      </c>
      <c r="AG35" s="136">
        <v>136.20872842864426</v>
      </c>
      <c r="AH35" s="136">
        <v>0</v>
      </c>
      <c r="AI35" s="136">
        <v>0</v>
      </c>
      <c r="AJ35" s="136">
        <v>0</v>
      </c>
      <c r="AK35" s="136">
        <v>3.1455047678243404</v>
      </c>
      <c r="AL35" s="136">
        <v>0</v>
      </c>
      <c r="AM35" s="115">
        <v>13758.461672577585</v>
      </c>
      <c r="AN35" s="139">
        <v>5436.0121731505742</v>
      </c>
      <c r="AO35" s="115">
        <v>19194.47384572816</v>
      </c>
      <c r="AP35" s="139">
        <v>0</v>
      </c>
      <c r="AQ35" s="139">
        <v>559.71329254981697</v>
      </c>
      <c r="AR35" s="144">
        <v>19754.187138277975</v>
      </c>
      <c r="AU35" s="103"/>
    </row>
    <row r="36" spans="1:47">
      <c r="A36" s="37" t="s">
        <v>191</v>
      </c>
      <c r="B36" s="23" t="s">
        <v>193</v>
      </c>
      <c r="C36" s="106" t="s">
        <v>192</v>
      </c>
      <c r="D36" s="136">
        <v>0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  <c r="T36" s="136">
        <v>0</v>
      </c>
      <c r="U36" s="136">
        <v>0</v>
      </c>
      <c r="V36" s="136">
        <v>0</v>
      </c>
      <c r="W36" s="136">
        <v>0</v>
      </c>
      <c r="X36" s="136">
        <v>0</v>
      </c>
      <c r="Y36" s="136">
        <v>0</v>
      </c>
      <c r="Z36" s="136">
        <v>0</v>
      </c>
      <c r="AA36" s="136">
        <v>0</v>
      </c>
      <c r="AB36" s="136">
        <v>0</v>
      </c>
      <c r="AC36" s="136">
        <v>60773.689775370127</v>
      </c>
      <c r="AD36" s="136">
        <v>0</v>
      </c>
      <c r="AE36" s="136">
        <v>0</v>
      </c>
      <c r="AF36" s="136">
        <v>0</v>
      </c>
      <c r="AG36" s="136">
        <v>11.163599605556723</v>
      </c>
      <c r="AH36" s="136">
        <v>0</v>
      </c>
      <c r="AI36" s="136">
        <v>0</v>
      </c>
      <c r="AJ36" s="136">
        <v>0</v>
      </c>
      <c r="AK36" s="136">
        <v>0</v>
      </c>
      <c r="AL36" s="136">
        <v>0</v>
      </c>
      <c r="AM36" s="115">
        <v>60784.853374975683</v>
      </c>
      <c r="AN36" s="139">
        <v>8374.4235169957319</v>
      </c>
      <c r="AO36" s="115">
        <v>69159.276891971414</v>
      </c>
      <c r="AP36" s="139">
        <v>0</v>
      </c>
      <c r="AQ36" s="139">
        <v>327.77982763891083</v>
      </c>
      <c r="AR36" s="144">
        <v>69487.056719610322</v>
      </c>
      <c r="AU36" s="103"/>
    </row>
    <row r="37" spans="1:47">
      <c r="A37" s="37" t="s">
        <v>194</v>
      </c>
      <c r="B37" s="21" t="s">
        <v>196</v>
      </c>
      <c r="C37" s="107" t="s">
        <v>195</v>
      </c>
      <c r="D37" s="136">
        <v>0</v>
      </c>
      <c r="E37" s="136">
        <v>17.676461944631736</v>
      </c>
      <c r="F37" s="136">
        <v>0.45588932573481133</v>
      </c>
      <c r="G37" s="136">
        <v>19.326780759125985</v>
      </c>
      <c r="H37" s="136">
        <v>61.894426589152317</v>
      </c>
      <c r="I37" s="136">
        <v>0</v>
      </c>
      <c r="J37" s="136">
        <v>18.080228987171914</v>
      </c>
      <c r="K37" s="136">
        <v>7.485855624434965</v>
      </c>
      <c r="L37" s="136">
        <v>2.6475299739438443</v>
      </c>
      <c r="M37" s="136">
        <v>0</v>
      </c>
      <c r="N37" s="136">
        <v>1.554159744470387</v>
      </c>
      <c r="O37" s="136">
        <v>0</v>
      </c>
      <c r="P37" s="136">
        <v>0</v>
      </c>
      <c r="Q37" s="136">
        <v>2.367284801466909</v>
      </c>
      <c r="R37" s="136">
        <v>1985.9987920306082</v>
      </c>
      <c r="S37" s="136">
        <v>24.596244560286163</v>
      </c>
      <c r="T37" s="136">
        <v>13.673986338314913</v>
      </c>
      <c r="U37" s="136">
        <v>87.626710804181258</v>
      </c>
      <c r="V37" s="136">
        <v>22.662475326964579</v>
      </c>
      <c r="W37" s="136">
        <v>4.3787486159385791</v>
      </c>
      <c r="X37" s="136">
        <v>0</v>
      </c>
      <c r="Y37" s="136">
        <v>9.034102037219311</v>
      </c>
      <c r="Z37" s="136">
        <v>0</v>
      </c>
      <c r="AA37" s="136">
        <v>0</v>
      </c>
      <c r="AB37" s="136">
        <v>9207.2934453894286</v>
      </c>
      <c r="AC37" s="136">
        <v>0</v>
      </c>
      <c r="AD37" s="136">
        <v>108680.45949974188</v>
      </c>
      <c r="AE37" s="136">
        <v>894.14865887650592</v>
      </c>
      <c r="AF37" s="136">
        <v>31.721856119682201</v>
      </c>
      <c r="AG37" s="136">
        <v>82.388167258522429</v>
      </c>
      <c r="AH37" s="136">
        <v>0</v>
      </c>
      <c r="AI37" s="136">
        <v>0</v>
      </c>
      <c r="AJ37" s="136">
        <v>0</v>
      </c>
      <c r="AK37" s="136">
        <v>33.008280472090789</v>
      </c>
      <c r="AL37" s="136">
        <v>36.34029027692192</v>
      </c>
      <c r="AM37" s="115">
        <v>121244.81987559867</v>
      </c>
      <c r="AN37" s="139">
        <v>0</v>
      </c>
      <c r="AO37" s="115">
        <v>121244.81987559867</v>
      </c>
      <c r="AP37" s="139">
        <v>0</v>
      </c>
      <c r="AQ37" s="139">
        <v>341.66110125682576</v>
      </c>
      <c r="AR37" s="144">
        <v>121586.4809768555</v>
      </c>
      <c r="AU37" s="103"/>
    </row>
    <row r="38" spans="1:47">
      <c r="A38" s="37" t="s">
        <v>197</v>
      </c>
      <c r="B38" s="23" t="s">
        <v>199</v>
      </c>
      <c r="C38" s="106" t="s">
        <v>198</v>
      </c>
      <c r="D38" s="136">
        <v>0</v>
      </c>
      <c r="E38" s="136">
        <v>0</v>
      </c>
      <c r="F38" s="136">
        <v>34.815426823070112</v>
      </c>
      <c r="G38" s="136">
        <v>0</v>
      </c>
      <c r="H38" s="136">
        <v>0</v>
      </c>
      <c r="I38" s="136">
        <v>0</v>
      </c>
      <c r="J38" s="136">
        <v>5.4841521970245095</v>
      </c>
      <c r="K38" s="136">
        <v>0</v>
      </c>
      <c r="L38" s="136">
        <v>0</v>
      </c>
      <c r="M38" s="136">
        <v>0</v>
      </c>
      <c r="N38" s="136">
        <v>0</v>
      </c>
      <c r="O38" s="136">
        <v>222.3979376037089</v>
      </c>
      <c r="P38" s="136">
        <v>0</v>
      </c>
      <c r="Q38" s="136">
        <v>0</v>
      </c>
      <c r="R38" s="136">
        <v>4806.1094443186303</v>
      </c>
      <c r="S38" s="136">
        <v>388.77619338806198</v>
      </c>
      <c r="T38" s="136">
        <v>217.64280821813867</v>
      </c>
      <c r="U38" s="136">
        <v>0.17749399515762501</v>
      </c>
      <c r="V38" s="136">
        <v>0</v>
      </c>
      <c r="W38" s="136">
        <v>397.10091420796192</v>
      </c>
      <c r="X38" s="136">
        <v>0</v>
      </c>
      <c r="Y38" s="136">
        <v>142.84700053313381</v>
      </c>
      <c r="Z38" s="136">
        <v>578.77837210134612</v>
      </c>
      <c r="AA38" s="136">
        <v>0</v>
      </c>
      <c r="AB38" s="136">
        <v>196.18972433632703</v>
      </c>
      <c r="AC38" s="136">
        <v>0</v>
      </c>
      <c r="AD38" s="136">
        <v>52.998774210151112</v>
      </c>
      <c r="AE38" s="136">
        <v>75651.904805465951</v>
      </c>
      <c r="AF38" s="136">
        <v>322.63930941805017</v>
      </c>
      <c r="AG38" s="136">
        <v>424.87010751104572</v>
      </c>
      <c r="AH38" s="136">
        <v>0</v>
      </c>
      <c r="AI38" s="136">
        <v>60.790808107661903</v>
      </c>
      <c r="AJ38" s="136">
        <v>0</v>
      </c>
      <c r="AK38" s="136">
        <v>5.59560945015577</v>
      </c>
      <c r="AL38" s="136">
        <v>0</v>
      </c>
      <c r="AM38" s="115">
        <v>83509.118881885574</v>
      </c>
      <c r="AN38" s="139">
        <v>13193.068585882824</v>
      </c>
      <c r="AO38" s="115">
        <v>96702.187467768395</v>
      </c>
      <c r="AP38" s="139">
        <v>0</v>
      </c>
      <c r="AQ38" s="139">
        <v>1808.1694015172443</v>
      </c>
      <c r="AR38" s="144">
        <v>98510.356869285635</v>
      </c>
      <c r="AU38" s="103"/>
    </row>
    <row r="39" spans="1:47">
      <c r="A39" s="37" t="s">
        <v>200</v>
      </c>
      <c r="B39" s="23" t="s">
        <v>202</v>
      </c>
      <c r="C39" s="106" t="s">
        <v>201</v>
      </c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46.436520120968837</v>
      </c>
      <c r="S39" s="136">
        <v>0</v>
      </c>
      <c r="T39" s="136">
        <v>16.983033774440099</v>
      </c>
      <c r="U39" s="136">
        <v>5.9429753486867991</v>
      </c>
      <c r="V39" s="136">
        <v>0</v>
      </c>
      <c r="W39" s="136">
        <v>0</v>
      </c>
      <c r="X39" s="136">
        <v>0</v>
      </c>
      <c r="Y39" s="136">
        <v>20.769071497750961</v>
      </c>
      <c r="Z39" s="136">
        <v>2.3864347921497493</v>
      </c>
      <c r="AA39" s="136">
        <v>0</v>
      </c>
      <c r="AB39" s="136">
        <v>0.71258038236852961</v>
      </c>
      <c r="AC39" s="136">
        <v>1230</v>
      </c>
      <c r="AD39" s="136">
        <v>0</v>
      </c>
      <c r="AE39" s="136">
        <v>219.55364051759236</v>
      </c>
      <c r="AF39" s="136">
        <v>17487.60827678068</v>
      </c>
      <c r="AG39" s="136">
        <v>206.54660985687201</v>
      </c>
      <c r="AH39" s="136">
        <v>281.91610667674178</v>
      </c>
      <c r="AI39" s="136">
        <v>0</v>
      </c>
      <c r="AJ39" s="136">
        <v>143.96968378959752</v>
      </c>
      <c r="AK39" s="136">
        <v>9.1048712155429889</v>
      </c>
      <c r="AL39" s="136">
        <v>15.988892095190584</v>
      </c>
      <c r="AM39" s="115">
        <v>19687.918696848581</v>
      </c>
      <c r="AN39" s="139">
        <v>4527.2229182385336</v>
      </c>
      <c r="AO39" s="115">
        <v>24215.141615087115</v>
      </c>
      <c r="AP39" s="139">
        <v>102.77675119819754</v>
      </c>
      <c r="AQ39" s="139">
        <v>1248.1940518709039</v>
      </c>
      <c r="AR39" s="144">
        <v>25566.112418156215</v>
      </c>
      <c r="AU39" s="103"/>
    </row>
    <row r="40" spans="1:47">
      <c r="A40" s="37" t="s">
        <v>203</v>
      </c>
      <c r="B40" s="23" t="s">
        <v>205</v>
      </c>
      <c r="C40" s="106" t="s">
        <v>204</v>
      </c>
      <c r="D40" s="136">
        <v>0</v>
      </c>
      <c r="E40" s="136">
        <v>45.518919398687281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2.8093081209081556</v>
      </c>
      <c r="L40" s="136">
        <v>0</v>
      </c>
      <c r="M40" s="136">
        <v>0</v>
      </c>
      <c r="N40" s="136">
        <v>111.33551192298827</v>
      </c>
      <c r="O40" s="136">
        <v>0</v>
      </c>
      <c r="P40" s="136">
        <v>0</v>
      </c>
      <c r="Q40" s="136">
        <v>3040.7299817882154</v>
      </c>
      <c r="R40" s="136">
        <v>2800.619266811796</v>
      </c>
      <c r="S40" s="136">
        <v>4.1533632532085267</v>
      </c>
      <c r="T40" s="136">
        <v>88.161490124788756</v>
      </c>
      <c r="U40" s="136">
        <v>3.840324622501341</v>
      </c>
      <c r="V40" s="136">
        <v>1238.7142550068204</v>
      </c>
      <c r="W40" s="136">
        <v>2.5048841397478778</v>
      </c>
      <c r="X40" s="136">
        <v>0</v>
      </c>
      <c r="Y40" s="136">
        <v>277.59687357385951</v>
      </c>
      <c r="Z40" s="136">
        <v>33.967502516000081</v>
      </c>
      <c r="AA40" s="136">
        <v>38.307328183170753</v>
      </c>
      <c r="AB40" s="136">
        <v>2908.3539352490716</v>
      </c>
      <c r="AC40" s="136">
        <v>170</v>
      </c>
      <c r="AD40" s="136">
        <v>32.095046228721316</v>
      </c>
      <c r="AE40" s="136">
        <v>1397.6737137163595</v>
      </c>
      <c r="AF40" s="136">
        <v>102.7614781648481</v>
      </c>
      <c r="AG40" s="136">
        <v>86418.468332317614</v>
      </c>
      <c r="AH40" s="136">
        <v>1287.7997588529706</v>
      </c>
      <c r="AI40" s="136">
        <v>1.6850145410610671</v>
      </c>
      <c r="AJ40" s="136">
        <v>77.783336475962727</v>
      </c>
      <c r="AK40" s="136">
        <v>5.0578166776053184</v>
      </c>
      <c r="AL40" s="136">
        <v>187.25766908193808</v>
      </c>
      <c r="AM40" s="115">
        <v>100277.19511076884</v>
      </c>
      <c r="AN40" s="139">
        <v>21467.113940684365</v>
      </c>
      <c r="AO40" s="115">
        <v>121744.30905145319</v>
      </c>
      <c r="AP40" s="139">
        <v>0</v>
      </c>
      <c r="AQ40" s="139">
        <v>1057.9983975017119</v>
      </c>
      <c r="AR40" s="144">
        <v>122802.3074489549</v>
      </c>
      <c r="AU40" s="103"/>
    </row>
    <row r="41" spans="1:47">
      <c r="A41" s="37" t="s">
        <v>206</v>
      </c>
      <c r="B41" s="23" t="s">
        <v>208</v>
      </c>
      <c r="C41" s="106" t="s">
        <v>207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700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136">
        <v>0</v>
      </c>
      <c r="AA41" s="136">
        <v>0</v>
      </c>
      <c r="AB41" s="136">
        <v>0</v>
      </c>
      <c r="AC41" s="136">
        <v>0</v>
      </c>
      <c r="AD41" s="136">
        <v>0</v>
      </c>
      <c r="AE41" s="136">
        <v>0</v>
      </c>
      <c r="AF41" s="136">
        <v>0</v>
      </c>
      <c r="AG41" s="136">
        <v>2153</v>
      </c>
      <c r="AH41" s="136">
        <v>95468.878292509587</v>
      </c>
      <c r="AI41" s="136">
        <v>0</v>
      </c>
      <c r="AJ41" s="136">
        <v>0</v>
      </c>
      <c r="AK41" s="136">
        <v>0</v>
      </c>
      <c r="AL41" s="136">
        <v>0</v>
      </c>
      <c r="AM41" s="115">
        <v>98321.878292509587</v>
      </c>
      <c r="AN41" s="139">
        <v>9834.1290898499537</v>
      </c>
      <c r="AO41" s="115">
        <v>108156.00738235954</v>
      </c>
      <c r="AP41" s="139">
        <v>0</v>
      </c>
      <c r="AQ41" s="139">
        <v>53.432539889453103</v>
      </c>
      <c r="AR41" s="144">
        <v>108209.439922249</v>
      </c>
      <c r="AU41" s="103"/>
    </row>
    <row r="42" spans="1:47">
      <c r="A42" s="37" t="s">
        <v>209</v>
      </c>
      <c r="B42" s="23" t="s">
        <v>211</v>
      </c>
      <c r="C42" s="106" t="s">
        <v>210</v>
      </c>
      <c r="D42" s="136">
        <v>0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4.9081618920307797</v>
      </c>
      <c r="S42" s="136">
        <v>0</v>
      </c>
      <c r="T42" s="136">
        <v>8.0653005119050043</v>
      </c>
      <c r="U42" s="136">
        <v>4.4915201242160041</v>
      </c>
      <c r="V42" s="136">
        <v>0</v>
      </c>
      <c r="W42" s="136">
        <v>0</v>
      </c>
      <c r="X42" s="136">
        <v>0</v>
      </c>
      <c r="Y42" s="136">
        <v>25.251348264627111</v>
      </c>
      <c r="Z42" s="136">
        <v>7.3578317724538884</v>
      </c>
      <c r="AA42" s="136">
        <v>0</v>
      </c>
      <c r="AB42" s="136">
        <v>0</v>
      </c>
      <c r="AC42" s="136">
        <v>0</v>
      </c>
      <c r="AD42" s="136">
        <v>9.5738840026951664</v>
      </c>
      <c r="AE42" s="136">
        <v>0</v>
      </c>
      <c r="AF42" s="136">
        <v>0</v>
      </c>
      <c r="AG42" s="136">
        <v>1.0564223929309542</v>
      </c>
      <c r="AH42" s="136">
        <v>2430.8165082392516</v>
      </c>
      <c r="AI42" s="136">
        <v>85237.760787114021</v>
      </c>
      <c r="AJ42" s="136">
        <v>68.156936473859659</v>
      </c>
      <c r="AK42" s="136">
        <v>0</v>
      </c>
      <c r="AL42" s="136">
        <v>3957.8114270805554</v>
      </c>
      <c r="AM42" s="115">
        <v>91755.250127868538</v>
      </c>
      <c r="AN42" s="139">
        <v>4158.1468388229405</v>
      </c>
      <c r="AO42" s="115">
        <v>95913.396966691478</v>
      </c>
      <c r="AP42" s="139">
        <v>0</v>
      </c>
      <c r="AQ42" s="139">
        <v>58.295616715892351</v>
      </c>
      <c r="AR42" s="144">
        <v>95971.692583407377</v>
      </c>
      <c r="AU42" s="103"/>
    </row>
    <row r="43" spans="1:47">
      <c r="A43" s="37" t="s">
        <v>212</v>
      </c>
      <c r="B43" s="23" t="s">
        <v>214</v>
      </c>
      <c r="C43" s="106" t="s">
        <v>213</v>
      </c>
      <c r="D43" s="136">
        <v>0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5.9561497240188546</v>
      </c>
      <c r="O43" s="136">
        <v>0</v>
      </c>
      <c r="P43" s="136">
        <v>0</v>
      </c>
      <c r="Q43" s="136">
        <v>0</v>
      </c>
      <c r="R43" s="136">
        <v>891.11255464563374</v>
      </c>
      <c r="S43" s="136">
        <v>0</v>
      </c>
      <c r="T43" s="136">
        <v>0</v>
      </c>
      <c r="U43" s="136">
        <v>55.952484763552697</v>
      </c>
      <c r="V43" s="136">
        <v>0</v>
      </c>
      <c r="W43" s="136">
        <v>0</v>
      </c>
      <c r="X43" s="136">
        <v>0</v>
      </c>
      <c r="Y43" s="136">
        <v>3.395224205610853</v>
      </c>
      <c r="Z43" s="136">
        <v>0</v>
      </c>
      <c r="AA43" s="136">
        <v>0</v>
      </c>
      <c r="AB43" s="136">
        <v>0</v>
      </c>
      <c r="AC43" s="136">
        <v>0</v>
      </c>
      <c r="AD43" s="136">
        <v>0</v>
      </c>
      <c r="AE43" s="136">
        <v>2201.7586706531911</v>
      </c>
      <c r="AF43" s="136">
        <v>4.6441530427318352</v>
      </c>
      <c r="AG43" s="136">
        <v>0</v>
      </c>
      <c r="AH43" s="136">
        <v>2475.5880293885384</v>
      </c>
      <c r="AI43" s="136">
        <v>0</v>
      </c>
      <c r="AJ43" s="136">
        <v>77592.479264925933</v>
      </c>
      <c r="AK43" s="136">
        <v>0</v>
      </c>
      <c r="AL43" s="136">
        <v>4024.8498505566427</v>
      </c>
      <c r="AM43" s="115">
        <v>87255.736381905852</v>
      </c>
      <c r="AN43" s="139">
        <v>6666.2651640470476</v>
      </c>
      <c r="AO43" s="115">
        <v>93922.001545952895</v>
      </c>
      <c r="AP43" s="139">
        <v>0</v>
      </c>
      <c r="AQ43" s="139">
        <v>174.95882220337381</v>
      </c>
      <c r="AR43" s="144">
        <v>94096.960368156273</v>
      </c>
      <c r="AU43" s="103"/>
    </row>
    <row r="44" spans="1:47" s="25" customFormat="1">
      <c r="A44" s="37" t="s">
        <v>215</v>
      </c>
      <c r="B44" s="23" t="s">
        <v>216</v>
      </c>
      <c r="C44" s="106" t="s">
        <v>64</v>
      </c>
      <c r="D44" s="136">
        <v>0</v>
      </c>
      <c r="E44" s="136">
        <v>0</v>
      </c>
      <c r="F44" s="136">
        <v>0</v>
      </c>
      <c r="G44" s="136">
        <v>0</v>
      </c>
      <c r="H44" s="136">
        <v>16.016042817891428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600</v>
      </c>
      <c r="S44" s="136">
        <v>0</v>
      </c>
      <c r="T44" s="136">
        <v>0</v>
      </c>
      <c r="U44" s="136">
        <v>2.8502769482130299</v>
      </c>
      <c r="V44" s="136">
        <v>3.2374964752806541</v>
      </c>
      <c r="W44" s="136">
        <v>0</v>
      </c>
      <c r="X44" s="136">
        <v>0</v>
      </c>
      <c r="Y44" s="136">
        <v>26.159394117515998</v>
      </c>
      <c r="Z44" s="136">
        <v>1.4570325454749535</v>
      </c>
      <c r="AA44" s="136">
        <v>0</v>
      </c>
      <c r="AB44" s="136">
        <v>2.3752679412284321</v>
      </c>
      <c r="AC44" s="136">
        <v>0</v>
      </c>
      <c r="AD44" s="136">
        <v>0</v>
      </c>
      <c r="AE44" s="136">
        <v>0</v>
      </c>
      <c r="AF44" s="136">
        <v>1700</v>
      </c>
      <c r="AG44" s="136">
        <v>11.550882579311093</v>
      </c>
      <c r="AH44" s="136">
        <v>89.663652595103386</v>
      </c>
      <c r="AI44" s="136">
        <v>0</v>
      </c>
      <c r="AJ44" s="136">
        <v>0</v>
      </c>
      <c r="AK44" s="136">
        <v>14364.197582096782</v>
      </c>
      <c r="AL44" s="136">
        <v>5.1644183245270376</v>
      </c>
      <c r="AM44" s="115">
        <v>16822.672046441327</v>
      </c>
      <c r="AN44" s="139">
        <v>22818.125135182701</v>
      </c>
      <c r="AO44" s="115">
        <v>39640.797181624032</v>
      </c>
      <c r="AP44" s="139">
        <v>0.21599565912872448</v>
      </c>
      <c r="AQ44" s="139">
        <v>103.57373653517064</v>
      </c>
      <c r="AR44" s="144">
        <v>39744.586913818333</v>
      </c>
      <c r="AT44" s="84"/>
      <c r="AU44" s="103"/>
    </row>
    <row r="45" spans="1:47" s="25" customFormat="1">
      <c r="A45" s="37" t="s">
        <v>217</v>
      </c>
      <c r="B45" s="26" t="s">
        <v>218</v>
      </c>
      <c r="C45" s="108" t="s">
        <v>65</v>
      </c>
      <c r="D45" s="137">
        <v>0</v>
      </c>
      <c r="E45" s="137">
        <v>0</v>
      </c>
      <c r="F45" s="137">
        <v>0</v>
      </c>
      <c r="G45" s="137">
        <v>25.852286483273652</v>
      </c>
      <c r="H45" s="137">
        <v>5.4201382773483191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112.12148749229746</v>
      </c>
      <c r="O45" s="137">
        <v>0</v>
      </c>
      <c r="P45" s="137">
        <v>0</v>
      </c>
      <c r="Q45" s="137">
        <v>16.760376394385716</v>
      </c>
      <c r="R45" s="137">
        <v>514.07761096215086</v>
      </c>
      <c r="S45" s="137">
        <v>0</v>
      </c>
      <c r="T45" s="137">
        <v>3.0726179751013682</v>
      </c>
      <c r="U45" s="137">
        <v>6.1058702706496408</v>
      </c>
      <c r="V45" s="137">
        <v>0</v>
      </c>
      <c r="W45" s="137">
        <v>0</v>
      </c>
      <c r="X45" s="137">
        <v>0</v>
      </c>
      <c r="Y45" s="137">
        <v>38.022254944248459</v>
      </c>
      <c r="Z45" s="137">
        <v>0</v>
      </c>
      <c r="AA45" s="137">
        <v>2.22818504383102</v>
      </c>
      <c r="AB45" s="137">
        <v>0</v>
      </c>
      <c r="AC45" s="137">
        <v>0</v>
      </c>
      <c r="AD45" s="137">
        <v>0</v>
      </c>
      <c r="AE45" s="137">
        <v>300</v>
      </c>
      <c r="AF45" s="137">
        <v>0</v>
      </c>
      <c r="AG45" s="137">
        <v>357.61258272949652</v>
      </c>
      <c r="AH45" s="137">
        <v>0</v>
      </c>
      <c r="AI45" s="137">
        <v>40</v>
      </c>
      <c r="AJ45" s="137">
        <v>55.419252274249246</v>
      </c>
      <c r="AK45" s="137">
        <v>158.85124370934915</v>
      </c>
      <c r="AL45" s="137">
        <v>51631.490585847103</v>
      </c>
      <c r="AM45" s="142">
        <v>53267.034492403487</v>
      </c>
      <c r="AN45" s="140">
        <v>22788.283893026197</v>
      </c>
      <c r="AO45" s="142">
        <v>76055.31838542968</v>
      </c>
      <c r="AP45" s="140">
        <v>0</v>
      </c>
      <c r="AQ45" s="140">
        <v>256.33271446683682</v>
      </c>
      <c r="AR45" s="145">
        <v>76311.651099896524</v>
      </c>
      <c r="AT45" s="84"/>
      <c r="AU45" s="103"/>
    </row>
    <row r="46" spans="1:47" s="25" customFormat="1" ht="15" thickBot="1">
      <c r="A46" s="58" t="s">
        <v>219</v>
      </c>
      <c r="B46" s="27" t="s">
        <v>277</v>
      </c>
      <c r="C46" s="109" t="s">
        <v>220</v>
      </c>
      <c r="D46" s="90">
        <v>431976.59099640581</v>
      </c>
      <c r="E46" s="82">
        <v>82702.528300842081</v>
      </c>
      <c r="F46" s="82">
        <v>59833.315934877784</v>
      </c>
      <c r="G46" s="82">
        <v>70048.812783318499</v>
      </c>
      <c r="H46" s="82">
        <v>26883.920875611882</v>
      </c>
      <c r="I46" s="82">
        <v>2294.6438912324793</v>
      </c>
      <c r="J46" s="82">
        <v>9063.9941007947637</v>
      </c>
      <c r="K46" s="82">
        <v>45461.854501628615</v>
      </c>
      <c r="L46" s="82">
        <v>59681.326001923204</v>
      </c>
      <c r="M46" s="82">
        <v>4216.8933945466424</v>
      </c>
      <c r="N46" s="82">
        <v>19457.745452669282</v>
      </c>
      <c r="O46" s="82">
        <v>50570.814070794513</v>
      </c>
      <c r="P46" s="82">
        <v>16154.542897433366</v>
      </c>
      <c r="Q46" s="82">
        <v>16064.520781133066</v>
      </c>
      <c r="R46" s="82">
        <v>425725.66003966716</v>
      </c>
      <c r="S46" s="82">
        <v>14911.678195357617</v>
      </c>
      <c r="T46" s="82">
        <v>170438.29181713212</v>
      </c>
      <c r="U46" s="82">
        <v>78430.576720606143</v>
      </c>
      <c r="V46" s="82">
        <v>68149.43372240162</v>
      </c>
      <c r="W46" s="82">
        <v>43260.706260370585</v>
      </c>
      <c r="X46" s="82">
        <v>9724.4368792009082</v>
      </c>
      <c r="Y46" s="82">
        <v>89235.205561853363</v>
      </c>
      <c r="Z46" s="82">
        <v>27340.109450640448</v>
      </c>
      <c r="AA46" s="82">
        <v>70403.71055683626</v>
      </c>
      <c r="AB46" s="82">
        <v>24150.447655866366</v>
      </c>
      <c r="AC46" s="82">
        <v>62173.689775370127</v>
      </c>
      <c r="AD46" s="82">
        <v>113232.23943896496</v>
      </c>
      <c r="AE46" s="82">
        <v>86787.814765029078</v>
      </c>
      <c r="AF46" s="82">
        <v>20413.128020504475</v>
      </c>
      <c r="AG46" s="82">
        <v>96617.440398331615</v>
      </c>
      <c r="AH46" s="82">
        <v>102651.14668452858</v>
      </c>
      <c r="AI46" s="82">
        <v>85866.065374277372</v>
      </c>
      <c r="AJ46" s="82">
        <v>78488.322263305425</v>
      </c>
      <c r="AK46" s="82">
        <v>15159.966617627393</v>
      </c>
      <c r="AL46" s="88">
        <v>64422.276371115207</v>
      </c>
      <c r="AM46" s="94">
        <v>2641993.8505521994</v>
      </c>
      <c r="AN46" s="93">
        <v>760932.29455710133</v>
      </c>
      <c r="AO46" s="94">
        <v>3402926.145109301</v>
      </c>
      <c r="AP46" s="90">
        <v>7.2818251428685699E-11</v>
      </c>
      <c r="AQ46" s="88">
        <v>212904.2525152202</v>
      </c>
      <c r="AR46" s="95">
        <v>3615830.3976245201</v>
      </c>
      <c r="AT46" s="84"/>
      <c r="AU46" s="103"/>
    </row>
    <row r="47" spans="1:47" s="25" customFormat="1">
      <c r="A47" s="28"/>
      <c r="B47" s="28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T47" s="86"/>
    </row>
    <row r="48" spans="1:47" s="25" customFormat="1">
      <c r="A48" s="28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6"/>
    </row>
    <row r="49" spans="1:46" s="25" customFormat="1">
      <c r="A49" s="28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87"/>
      <c r="AO49" s="87"/>
      <c r="AP49" s="87"/>
      <c r="AQ49" s="87"/>
      <c r="AR49" s="41"/>
      <c r="AT49" s="86"/>
    </row>
    <row r="50" spans="1:46" s="25" customFormat="1">
      <c r="A50" s="28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T50" s="86"/>
    </row>
    <row r="51" spans="1:46" s="25" customFormat="1">
      <c r="A51" s="28"/>
      <c r="C51" s="28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T51" s="86"/>
    </row>
    <row r="52" spans="1:46" s="25" customFormat="1">
      <c r="A52" s="28"/>
      <c r="C52" s="28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127"/>
      <c r="AN52" s="86"/>
      <c r="AO52" s="86"/>
      <c r="AP52" s="86"/>
      <c r="AQ52" s="86"/>
      <c r="AR52" s="86" t="s">
        <v>66</v>
      </c>
      <c r="AT52" s="86"/>
    </row>
    <row r="53" spans="1:46" s="25" customFormat="1">
      <c r="A53" s="28"/>
      <c r="C53" s="28"/>
      <c r="AD53" s="41"/>
      <c r="AT53" s="86"/>
    </row>
    <row r="54" spans="1:46" s="25" customFormat="1">
      <c r="A54" s="28"/>
      <c r="C54" s="28"/>
      <c r="AD54" s="41"/>
      <c r="AM54" s="41"/>
      <c r="AN54" s="41"/>
      <c r="AQ54" s="41"/>
      <c r="AT54" s="86"/>
    </row>
    <row r="55" spans="1:46" s="25" customFormat="1">
      <c r="A55" s="28"/>
      <c r="C55" s="28"/>
      <c r="I55" s="25" t="s">
        <v>66</v>
      </c>
      <c r="AD55" s="41"/>
      <c r="AT55" s="86"/>
    </row>
    <row r="56" spans="1:46" s="25" customFormat="1">
      <c r="A56" s="28"/>
      <c r="C56" s="28"/>
      <c r="AD56" s="41"/>
      <c r="AM56" s="124"/>
      <c r="AN56" s="124"/>
      <c r="AO56" s="124"/>
      <c r="AP56" s="124"/>
      <c r="AQ56" s="124"/>
      <c r="AT56" s="86"/>
    </row>
    <row r="57" spans="1:46" s="25" customFormat="1">
      <c r="A57" s="28"/>
      <c r="C57" s="28"/>
      <c r="AD57" s="41"/>
      <c r="AT57" s="86"/>
    </row>
    <row r="58" spans="1:46" s="25" customFormat="1">
      <c r="A58" s="28"/>
      <c r="C58" s="28"/>
      <c r="AD58" s="41"/>
      <c r="AE58" s="25" t="s">
        <v>66</v>
      </c>
      <c r="AT58" s="86"/>
    </row>
    <row r="59" spans="1:46" s="25" customFormat="1">
      <c r="A59" s="28"/>
      <c r="C59" s="28"/>
      <c r="I59" s="25" t="s">
        <v>66</v>
      </c>
      <c r="AD59" s="41"/>
      <c r="AT59" s="86"/>
    </row>
    <row r="60" spans="1:46" s="25" customFormat="1">
      <c r="A60" s="28"/>
      <c r="C60" s="28"/>
      <c r="AD60" s="41"/>
      <c r="AT60" s="86"/>
    </row>
    <row r="61" spans="1:46" s="25" customFormat="1">
      <c r="A61" s="28"/>
      <c r="C61" s="28"/>
      <c r="AD61" s="41"/>
      <c r="AT61" s="86"/>
    </row>
    <row r="62" spans="1:46" s="25" customFormat="1">
      <c r="A62" s="28"/>
      <c r="C62" s="28"/>
      <c r="AD62" s="41"/>
      <c r="AT62" s="86"/>
    </row>
    <row r="63" spans="1:46" s="25" customFormat="1">
      <c r="A63" s="28"/>
      <c r="C63" s="28"/>
      <c r="AD63" s="41"/>
      <c r="AT63" s="86"/>
    </row>
    <row r="64" spans="1:46" s="25" customFormat="1">
      <c r="A64" s="28"/>
      <c r="C64" s="28"/>
      <c r="AD64" s="41"/>
      <c r="AT64" s="86"/>
    </row>
    <row r="65" spans="1:46" s="25" customFormat="1">
      <c r="A65" s="28"/>
      <c r="C65" s="28"/>
      <c r="AD65" s="41"/>
      <c r="AT65" s="86"/>
    </row>
    <row r="66" spans="1:46" s="25" customFormat="1">
      <c r="A66" s="28"/>
      <c r="C66" s="28"/>
      <c r="AD66" s="41"/>
      <c r="AT66" s="86"/>
    </row>
    <row r="67" spans="1:46" s="25" customFormat="1">
      <c r="A67" s="28"/>
      <c r="C67" s="28"/>
      <c r="AD67" s="41"/>
      <c r="AT67" s="86"/>
    </row>
    <row r="68" spans="1:46" s="25" customFormat="1">
      <c r="A68" s="28"/>
      <c r="C68" s="28"/>
      <c r="AD68" s="41"/>
      <c r="AT68" s="86"/>
    </row>
    <row r="69" spans="1:46" s="25" customFormat="1">
      <c r="A69" s="28"/>
      <c r="C69" s="28"/>
      <c r="AD69" s="41"/>
      <c r="AT69" s="86"/>
    </row>
    <row r="70" spans="1:46" s="25" customFormat="1">
      <c r="A70" s="28"/>
      <c r="C70" s="28"/>
      <c r="AD70" s="41"/>
      <c r="AT70" s="86"/>
    </row>
    <row r="71" spans="1:46" s="25" customFormat="1">
      <c r="A71" s="28"/>
      <c r="C71" s="28"/>
      <c r="AD71" s="41"/>
      <c r="AT71" s="86"/>
    </row>
    <row r="72" spans="1:46" s="25" customFormat="1">
      <c r="A72" s="28"/>
      <c r="C72" s="28"/>
      <c r="AD72" s="41"/>
      <c r="AT72" s="86"/>
    </row>
    <row r="73" spans="1:46" s="25" customFormat="1">
      <c r="A73" s="28"/>
      <c r="C73" s="28"/>
      <c r="AD73" s="41"/>
      <c r="AT73" s="86"/>
    </row>
    <row r="74" spans="1:46" s="25" customFormat="1">
      <c r="A74" s="28"/>
      <c r="C74" s="28"/>
      <c r="AD74" s="41"/>
      <c r="AT74" s="86"/>
    </row>
    <row r="75" spans="1:46" s="25" customFormat="1">
      <c r="A75" s="28"/>
      <c r="C75" s="28"/>
      <c r="AD75" s="41"/>
      <c r="AT75" s="86"/>
    </row>
    <row r="76" spans="1:46" s="25" customFormat="1">
      <c r="A76" s="28"/>
      <c r="C76" s="28"/>
      <c r="AD76" s="41"/>
      <c r="AT76" s="86"/>
    </row>
    <row r="77" spans="1:46" s="25" customFormat="1">
      <c r="A77" s="28"/>
      <c r="C77" s="28"/>
      <c r="AD77" s="41"/>
      <c r="AT77" s="86"/>
    </row>
    <row r="78" spans="1:46" s="25" customFormat="1">
      <c r="A78" s="28"/>
      <c r="C78" s="28"/>
      <c r="AD78" s="41"/>
      <c r="AT78" s="86"/>
    </row>
    <row r="79" spans="1:46" s="25" customFormat="1">
      <c r="A79" s="28"/>
      <c r="C79" s="28"/>
      <c r="AD79" s="41"/>
      <c r="AT79" s="86"/>
    </row>
    <row r="80" spans="1:46" s="25" customFormat="1">
      <c r="A80" s="28"/>
      <c r="C80" s="28"/>
      <c r="AD80" s="41"/>
      <c r="AT80" s="86"/>
    </row>
    <row r="81" spans="1:46" s="25" customFormat="1">
      <c r="A81" s="28"/>
      <c r="C81" s="28"/>
      <c r="AD81" s="41"/>
      <c r="AT81" s="86"/>
    </row>
    <row r="82" spans="1:46" s="25" customFormat="1">
      <c r="A82" s="28"/>
      <c r="C82" s="28"/>
      <c r="AD82" s="41"/>
      <c r="AT82" s="86"/>
    </row>
    <row r="83" spans="1:46" s="25" customFormat="1">
      <c r="A83" s="28"/>
      <c r="C83" s="28"/>
      <c r="AD83" s="41"/>
      <c r="AT83" s="86"/>
    </row>
    <row r="84" spans="1:46" s="25" customFormat="1">
      <c r="A84" s="28"/>
      <c r="C84" s="28"/>
      <c r="AD84" s="41"/>
      <c r="AT84" s="86"/>
    </row>
    <row r="85" spans="1:46" s="25" customFormat="1">
      <c r="A85" s="28"/>
      <c r="C85" s="28"/>
      <c r="AD85" s="41"/>
      <c r="AT85" s="86"/>
    </row>
    <row r="86" spans="1:46" s="25" customFormat="1">
      <c r="A86" s="28"/>
      <c r="C86" s="28"/>
      <c r="AD86" s="41"/>
      <c r="AT86" s="86"/>
    </row>
    <row r="87" spans="1:46" s="25" customFormat="1">
      <c r="A87" s="28"/>
      <c r="C87" s="28"/>
      <c r="AD87" s="41"/>
      <c r="AT87" s="86"/>
    </row>
    <row r="88" spans="1:46" s="25" customFormat="1">
      <c r="A88" s="28"/>
      <c r="C88" s="28"/>
      <c r="AD88" s="41"/>
      <c r="AT88" s="86"/>
    </row>
    <row r="89" spans="1:46" s="25" customFormat="1">
      <c r="A89" s="28"/>
      <c r="C89" s="28"/>
      <c r="AT89" s="86"/>
    </row>
    <row r="90" spans="1:46" s="25" customFormat="1">
      <c r="A90" s="28"/>
      <c r="C90" s="28"/>
      <c r="AT90" s="86"/>
    </row>
    <row r="91" spans="1:46" s="25" customFormat="1">
      <c r="A91" s="28"/>
      <c r="C91" s="28"/>
      <c r="AT91" s="86"/>
    </row>
    <row r="92" spans="1:46" s="25" customFormat="1">
      <c r="A92" s="28"/>
      <c r="C92" s="28"/>
      <c r="AT92" s="86"/>
    </row>
    <row r="93" spans="1:46" s="25" customFormat="1">
      <c r="A93" s="28"/>
      <c r="C93" s="28"/>
      <c r="AT93" s="86"/>
    </row>
    <row r="94" spans="1:46" s="25" customFormat="1">
      <c r="A94" s="28"/>
      <c r="C94" s="28"/>
      <c r="AT94" s="86"/>
    </row>
    <row r="95" spans="1:46" s="25" customFormat="1">
      <c r="A95" s="28"/>
      <c r="C95" s="28"/>
      <c r="AT95" s="86"/>
    </row>
    <row r="96" spans="1:46" s="25" customFormat="1">
      <c r="A96" s="28"/>
      <c r="C96" s="28"/>
      <c r="AT96" s="86"/>
    </row>
    <row r="97" spans="1:46" s="25" customFormat="1">
      <c r="A97" s="28"/>
      <c r="C97" s="28"/>
      <c r="AT97" s="86"/>
    </row>
    <row r="98" spans="1:46" s="25" customFormat="1">
      <c r="A98" s="28"/>
      <c r="C98" s="28"/>
      <c r="AT98" s="86"/>
    </row>
    <row r="99" spans="1:46" s="25" customFormat="1">
      <c r="A99" s="28"/>
      <c r="C99" s="28"/>
      <c r="AT99" s="86"/>
    </row>
    <row r="100" spans="1:46" s="25" customFormat="1">
      <c r="A100" s="28"/>
      <c r="C100" s="28"/>
      <c r="AT100" s="86"/>
    </row>
    <row r="101" spans="1:46" s="25" customFormat="1">
      <c r="A101" s="28"/>
      <c r="C101" s="28"/>
      <c r="AT101" s="86"/>
    </row>
    <row r="102" spans="1:46" s="25" customFormat="1">
      <c r="A102" s="28"/>
      <c r="C102" s="28"/>
      <c r="AT102" s="86"/>
    </row>
    <row r="103" spans="1:46" s="25" customFormat="1">
      <c r="A103" s="28"/>
      <c r="C103" s="28"/>
      <c r="AT103" s="86"/>
    </row>
    <row r="104" spans="1:46" s="25" customFormat="1">
      <c r="A104" s="28"/>
      <c r="C104" s="28"/>
      <c r="AT104" s="86"/>
    </row>
    <row r="105" spans="1:46" s="25" customFormat="1">
      <c r="A105" s="28"/>
      <c r="C105" s="28"/>
      <c r="AT105" s="86"/>
    </row>
    <row r="106" spans="1:46" s="25" customFormat="1">
      <c r="A106" s="28"/>
      <c r="C106" s="28"/>
      <c r="AT106" s="86"/>
    </row>
    <row r="107" spans="1:46" s="25" customFormat="1">
      <c r="A107" s="28"/>
      <c r="C107" s="28"/>
      <c r="AT107" s="86"/>
    </row>
    <row r="108" spans="1:46" s="25" customFormat="1">
      <c r="A108" s="28"/>
      <c r="C108" s="28"/>
      <c r="AT108" s="86"/>
    </row>
    <row r="109" spans="1:46" s="25" customFormat="1">
      <c r="A109" s="28"/>
      <c r="C109" s="28"/>
      <c r="AT109" s="86"/>
    </row>
    <row r="110" spans="1:46" s="25" customFormat="1">
      <c r="A110" s="28"/>
      <c r="C110" s="28"/>
      <c r="AT110" s="86"/>
    </row>
    <row r="111" spans="1:46" s="25" customFormat="1">
      <c r="A111" s="28"/>
      <c r="C111" s="28"/>
      <c r="AT111" s="86"/>
    </row>
    <row r="112" spans="1:46" s="25" customFormat="1">
      <c r="A112" s="28"/>
      <c r="C112" s="28"/>
      <c r="AT112" s="86"/>
    </row>
    <row r="113" spans="1:46" s="25" customFormat="1">
      <c r="A113" s="28"/>
      <c r="C113" s="28"/>
      <c r="AT113" s="86"/>
    </row>
    <row r="114" spans="1:46" s="25" customFormat="1">
      <c r="A114" s="28"/>
      <c r="C114" s="28"/>
      <c r="AT114" s="86"/>
    </row>
    <row r="115" spans="1:46" s="25" customFormat="1">
      <c r="A115" s="28"/>
      <c r="C115" s="28"/>
      <c r="AT115" s="86"/>
    </row>
    <row r="116" spans="1:46" s="25" customFormat="1">
      <c r="A116" s="28"/>
      <c r="C116" s="28"/>
      <c r="AT116" s="86"/>
    </row>
    <row r="117" spans="1:46" s="25" customFormat="1">
      <c r="A117" s="28"/>
      <c r="C117" s="28"/>
      <c r="AT117" s="86"/>
    </row>
    <row r="118" spans="1:46" s="25" customFormat="1">
      <c r="A118" s="28"/>
      <c r="C118" s="28"/>
      <c r="AT118" s="86"/>
    </row>
    <row r="119" spans="1:46" s="25" customFormat="1">
      <c r="A119" s="28"/>
      <c r="C119" s="28"/>
      <c r="AT119" s="86"/>
    </row>
    <row r="120" spans="1:46" s="25" customFormat="1">
      <c r="A120" s="28"/>
      <c r="C120" s="28"/>
      <c r="AT120" s="86"/>
    </row>
    <row r="121" spans="1:46" s="25" customFormat="1">
      <c r="A121" s="28"/>
      <c r="C121" s="28"/>
      <c r="AT121" s="86"/>
    </row>
    <row r="122" spans="1:46" s="25" customFormat="1">
      <c r="A122" s="28"/>
      <c r="C122" s="28"/>
      <c r="AT122" s="86"/>
    </row>
    <row r="123" spans="1:46" s="25" customFormat="1">
      <c r="A123" s="28"/>
      <c r="C123" s="28"/>
      <c r="AT123" s="86"/>
    </row>
    <row r="124" spans="1:46" s="25" customFormat="1">
      <c r="A124" s="28"/>
      <c r="C124" s="28"/>
      <c r="AT124" s="86"/>
    </row>
    <row r="125" spans="1:46" s="25" customFormat="1">
      <c r="A125" s="28"/>
      <c r="C125" s="28"/>
      <c r="AT125" s="86"/>
    </row>
    <row r="126" spans="1:46" s="25" customFormat="1">
      <c r="A126" s="28"/>
      <c r="C126" s="28"/>
      <c r="AT126" s="86"/>
    </row>
    <row r="127" spans="1:46" s="25" customFormat="1">
      <c r="A127" s="28"/>
      <c r="C127" s="28"/>
      <c r="AT127" s="86"/>
    </row>
    <row r="128" spans="1:46" s="25" customFormat="1">
      <c r="A128" s="28"/>
      <c r="C128" s="28"/>
      <c r="AT128" s="86"/>
    </row>
    <row r="129" spans="1:46" s="25" customFormat="1">
      <c r="A129" s="28"/>
      <c r="C129" s="28"/>
      <c r="AT129" s="86"/>
    </row>
    <row r="130" spans="1:46" s="25" customFormat="1">
      <c r="A130" s="28"/>
      <c r="C130" s="28"/>
      <c r="AT130" s="86"/>
    </row>
    <row r="131" spans="1:46" s="25" customFormat="1">
      <c r="A131" s="28"/>
      <c r="C131" s="28"/>
      <c r="AT131" s="86"/>
    </row>
    <row r="132" spans="1:46" s="25" customFormat="1">
      <c r="A132" s="28"/>
      <c r="C132" s="28"/>
      <c r="AT132" s="86"/>
    </row>
    <row r="133" spans="1:46" s="25" customFormat="1">
      <c r="A133" s="28"/>
      <c r="C133" s="28"/>
      <c r="AT133" s="86"/>
    </row>
    <row r="134" spans="1:46" s="25" customFormat="1">
      <c r="A134" s="28"/>
      <c r="C134" s="28"/>
      <c r="AT134" s="86"/>
    </row>
    <row r="135" spans="1:46" s="25" customFormat="1">
      <c r="A135" s="28"/>
      <c r="C135" s="28"/>
      <c r="AT135" s="86"/>
    </row>
    <row r="136" spans="1:46" s="25" customFormat="1">
      <c r="A136" s="28"/>
      <c r="C136" s="28"/>
      <c r="AT136" s="86"/>
    </row>
    <row r="137" spans="1:46" s="25" customFormat="1">
      <c r="A137" s="28"/>
      <c r="C137" s="28"/>
      <c r="AT137" s="86"/>
    </row>
    <row r="138" spans="1:46" s="25" customFormat="1">
      <c r="A138" s="28"/>
      <c r="C138" s="28"/>
      <c r="AT138" s="86"/>
    </row>
    <row r="139" spans="1:46" s="25" customFormat="1">
      <c r="A139" s="28"/>
      <c r="C139" s="28"/>
      <c r="AT139" s="86"/>
    </row>
    <row r="140" spans="1:46" s="25" customFormat="1">
      <c r="A140" s="28"/>
      <c r="C140" s="28"/>
      <c r="AT140" s="86"/>
    </row>
    <row r="141" spans="1:46" s="25" customFormat="1">
      <c r="A141" s="28"/>
      <c r="C141" s="28"/>
      <c r="AT141" s="86"/>
    </row>
    <row r="142" spans="1:46" s="25" customFormat="1">
      <c r="A142" s="28"/>
      <c r="C142" s="28"/>
      <c r="AT142" s="86"/>
    </row>
    <row r="143" spans="1:46" s="25" customFormat="1">
      <c r="A143" s="28"/>
      <c r="C143" s="28"/>
      <c r="AT143" s="86"/>
    </row>
    <row r="144" spans="1:46" s="25" customFormat="1">
      <c r="A144" s="28"/>
      <c r="C144" s="28"/>
      <c r="AT144" s="86"/>
    </row>
    <row r="145" spans="1:46" s="25" customFormat="1">
      <c r="A145" s="28"/>
      <c r="C145" s="28"/>
      <c r="AT145" s="86"/>
    </row>
    <row r="146" spans="1:46" s="25" customFormat="1">
      <c r="A146" s="28"/>
      <c r="C146" s="28"/>
      <c r="AT146" s="86"/>
    </row>
    <row r="147" spans="1:46" s="25" customFormat="1">
      <c r="A147" s="28"/>
      <c r="C147" s="28"/>
      <c r="AT147" s="86"/>
    </row>
    <row r="148" spans="1:46" s="25" customFormat="1">
      <c r="A148" s="28"/>
      <c r="C148" s="28"/>
      <c r="AT148" s="86"/>
    </row>
    <row r="149" spans="1:46" s="25" customFormat="1">
      <c r="A149" s="28"/>
      <c r="C149" s="28"/>
      <c r="AT149" s="86"/>
    </row>
    <row r="150" spans="1:46" s="25" customFormat="1">
      <c r="A150" s="28"/>
      <c r="C150" s="28"/>
      <c r="AT150" s="86"/>
    </row>
    <row r="151" spans="1:46" s="25" customFormat="1">
      <c r="A151" s="28"/>
      <c r="C151" s="28"/>
      <c r="AT151" s="86"/>
    </row>
    <row r="152" spans="1:46" s="25" customFormat="1">
      <c r="A152" s="28"/>
      <c r="C152" s="28"/>
      <c r="AT152" s="86"/>
    </row>
    <row r="153" spans="1:46" s="25" customFormat="1">
      <c r="A153" s="28"/>
      <c r="C153" s="28"/>
      <c r="AT153" s="86"/>
    </row>
    <row r="154" spans="1:46" s="25" customFormat="1">
      <c r="A154" s="28"/>
      <c r="C154" s="28"/>
      <c r="AT154" s="86"/>
    </row>
    <row r="155" spans="1:46" s="25" customFormat="1">
      <c r="A155" s="28"/>
      <c r="C155" s="28"/>
      <c r="AT155" s="86"/>
    </row>
    <row r="156" spans="1:46" s="25" customFormat="1">
      <c r="A156" s="28"/>
      <c r="C156" s="28"/>
      <c r="AT156" s="86"/>
    </row>
    <row r="157" spans="1:46" s="25" customFormat="1">
      <c r="A157" s="28"/>
      <c r="C157" s="28"/>
      <c r="AT157" s="86"/>
    </row>
    <row r="158" spans="1:46" s="25" customFormat="1">
      <c r="A158" s="28"/>
      <c r="C158" s="28"/>
      <c r="AT158" s="86"/>
    </row>
    <row r="159" spans="1:46" s="25" customFormat="1">
      <c r="A159" s="28"/>
      <c r="C159" s="28"/>
      <c r="AT159" s="86"/>
    </row>
    <row r="160" spans="1:46" s="25" customFormat="1">
      <c r="A160" s="28"/>
      <c r="B160" s="28"/>
      <c r="C160" s="28"/>
      <c r="AT160" s="86"/>
    </row>
    <row r="161" spans="1:46" s="25" customFormat="1">
      <c r="A161" s="28"/>
      <c r="B161" s="28"/>
      <c r="C161" s="28"/>
      <c r="AT161" s="86"/>
    </row>
    <row r="162" spans="1:46" s="25" customFormat="1">
      <c r="A162" s="28"/>
      <c r="B162" s="28"/>
      <c r="C162" s="28"/>
      <c r="AT162" s="86"/>
    </row>
    <row r="163" spans="1:46" s="25" customFormat="1">
      <c r="A163" s="28"/>
      <c r="B163" s="28"/>
      <c r="C163" s="28"/>
      <c r="AT163" s="86"/>
    </row>
    <row r="164" spans="1:46" s="25" customFormat="1">
      <c r="A164" s="28"/>
      <c r="B164" s="28"/>
      <c r="C164" s="28"/>
      <c r="AT164" s="86"/>
    </row>
    <row r="165" spans="1:46" s="25" customFormat="1">
      <c r="A165" s="28"/>
      <c r="B165" s="28"/>
      <c r="C165" s="28"/>
      <c r="AT165" s="86"/>
    </row>
    <row r="166" spans="1:46" s="25" customFormat="1">
      <c r="A166" s="28"/>
      <c r="B166" s="28"/>
      <c r="C166" s="28"/>
      <c r="AT166" s="86"/>
    </row>
    <row r="167" spans="1:46" s="25" customFormat="1">
      <c r="A167" s="28"/>
      <c r="B167" s="28"/>
      <c r="C167" s="28"/>
      <c r="AT167" s="86"/>
    </row>
    <row r="168" spans="1:46" s="25" customFormat="1">
      <c r="A168" s="28"/>
      <c r="B168" s="28"/>
      <c r="C168" s="28"/>
      <c r="AT168" s="86"/>
    </row>
    <row r="169" spans="1:46" s="25" customFormat="1">
      <c r="A169" s="28"/>
      <c r="B169" s="28"/>
      <c r="C169" s="28"/>
      <c r="AT169" s="86"/>
    </row>
  </sheetData>
  <sheetProtection selectLockedCells="1" selectUnlockedCells="1"/>
  <mergeCells count="8">
    <mergeCell ref="AP5:AQ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6"/>
  <sheetViews>
    <sheetView showGridLines="0" zoomScale="80" zoomScaleNormal="80" workbookViewId="0">
      <pane xSplit="2" ySplit="10" topLeftCell="P11" activePane="bottomRight" state="frozen"/>
      <selection activeCell="U54" sqref="U54"/>
      <selection pane="topRight" activeCell="U54" sqref="U54"/>
      <selection pane="bottomLeft" activeCell="U54" sqref="U54"/>
      <selection pane="bottomRight" activeCell="T63" sqref="T63"/>
    </sheetView>
  </sheetViews>
  <sheetFormatPr defaultRowHeight="14.25"/>
  <cols>
    <col min="1" max="1" width="13" style="20" customWidth="1"/>
    <col min="2" max="2" width="20.5703125" style="20" customWidth="1"/>
    <col min="3" max="3" width="20.7109375" style="20" customWidth="1"/>
    <col min="4" max="7" width="10.7109375" style="17" customWidth="1"/>
    <col min="8" max="8" width="13.140625" style="17" bestFit="1" customWidth="1"/>
    <col min="9" max="10" width="10.7109375" style="17" customWidth="1"/>
    <col min="11" max="11" width="10.85546875" style="17" customWidth="1"/>
    <col min="12" max="16" width="10.7109375" style="17" customWidth="1"/>
    <col min="17" max="17" width="10.85546875" style="17" customWidth="1"/>
    <col min="18" max="19" width="10.7109375" style="17" customWidth="1"/>
    <col min="20" max="20" width="14.5703125" style="17" bestFit="1" customWidth="1"/>
    <col min="21" max="24" width="10.7109375" style="17" customWidth="1"/>
    <col min="25" max="25" width="13.140625" style="17" bestFit="1" customWidth="1"/>
    <col min="26" max="29" width="10.7109375" style="17" customWidth="1"/>
    <col min="30" max="30" width="13.140625" style="17" bestFit="1" customWidth="1"/>
    <col min="31" max="34" width="10.7109375" style="17" customWidth="1"/>
    <col min="35" max="37" width="13.140625" style="17" bestFit="1" customWidth="1"/>
    <col min="38" max="39" width="10.7109375" style="17" customWidth="1"/>
    <col min="40" max="44" width="10.85546875" style="17" customWidth="1"/>
    <col min="45" max="45" width="10.7109375" style="17" customWidth="1"/>
    <col min="46" max="46" width="10.85546875" style="17" customWidth="1"/>
    <col min="47" max="48" width="11.28515625" style="17" customWidth="1"/>
    <col min="49" max="49" width="9.140625" style="17"/>
    <col min="50" max="50" width="15.7109375" style="84" bestFit="1" customWidth="1"/>
    <col min="51" max="16384" width="9.140625" style="17"/>
  </cols>
  <sheetData>
    <row r="1" spans="1:51">
      <c r="A1" s="128" t="s">
        <v>275</v>
      </c>
      <c r="B1" s="128"/>
      <c r="C1" s="128"/>
      <c r="D1" s="16"/>
    </row>
    <row r="2" spans="1:51" ht="15" customHeight="1">
      <c r="A2" s="157" t="s">
        <v>283</v>
      </c>
      <c r="B2" s="157"/>
      <c r="C2" s="15"/>
      <c r="D2" s="16"/>
      <c r="AL2" s="17" t="s">
        <v>66</v>
      </c>
    </row>
    <row r="3" spans="1:51">
      <c r="A3" s="128" t="s">
        <v>274</v>
      </c>
      <c r="B3" s="128"/>
      <c r="C3" s="18"/>
      <c r="D3" s="16"/>
    </row>
    <row r="4" spans="1:51" ht="15" thickBot="1">
      <c r="A4" s="157" t="s">
        <v>282</v>
      </c>
      <c r="B4" s="157"/>
      <c r="C4" s="19"/>
      <c r="D4" s="16"/>
      <c r="AU4" s="74" t="s">
        <v>260</v>
      </c>
      <c r="AV4" s="74"/>
    </row>
    <row r="5" spans="1:51" ht="15" customHeight="1">
      <c r="A5" s="76"/>
      <c r="B5" s="77"/>
      <c r="C5" s="77"/>
      <c r="D5" s="158" t="s">
        <v>258</v>
      </c>
      <c r="E5" s="161"/>
      <c r="F5" s="161"/>
      <c r="G5" s="161"/>
      <c r="H5" s="161"/>
      <c r="I5" s="161"/>
      <c r="J5" s="158" t="s">
        <v>258</v>
      </c>
      <c r="K5" s="161"/>
      <c r="L5" s="161"/>
      <c r="M5" s="161"/>
      <c r="N5" s="161"/>
      <c r="O5" s="161"/>
      <c r="P5" s="161"/>
      <c r="Q5" s="165"/>
      <c r="R5" s="158" t="s">
        <v>258</v>
      </c>
      <c r="S5" s="161"/>
      <c r="T5" s="161"/>
      <c r="U5" s="161"/>
      <c r="V5" s="161"/>
      <c r="W5" s="161"/>
      <c r="X5" s="158" t="s">
        <v>258</v>
      </c>
      <c r="Y5" s="161"/>
      <c r="Z5" s="161"/>
      <c r="AA5" s="161"/>
      <c r="AB5" s="161"/>
      <c r="AC5" s="161"/>
      <c r="AD5" s="161"/>
      <c r="AE5" s="161"/>
      <c r="AF5" s="165"/>
      <c r="AG5" s="77"/>
      <c r="AH5" s="77"/>
      <c r="AI5" s="77"/>
      <c r="AJ5" s="77"/>
      <c r="AK5" s="77"/>
      <c r="AL5" s="77"/>
      <c r="AM5" s="77"/>
      <c r="AN5" s="158" t="s">
        <v>262</v>
      </c>
      <c r="AO5" s="161"/>
      <c r="AP5" s="161"/>
      <c r="AQ5" s="161"/>
      <c r="AR5" s="161"/>
      <c r="AS5" s="161"/>
      <c r="AT5" s="161"/>
      <c r="AU5" s="161"/>
      <c r="AV5" s="162"/>
    </row>
    <row r="6" spans="1:51" ht="52.5" customHeight="1">
      <c r="A6" s="163" t="s">
        <v>267</v>
      </c>
      <c r="B6" s="164"/>
      <c r="C6" s="72" t="s">
        <v>68</v>
      </c>
      <c r="D6" s="35" t="s">
        <v>69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271</v>
      </c>
      <c r="N6" s="30" t="s">
        <v>11</v>
      </c>
      <c r="O6" s="30" t="s">
        <v>12</v>
      </c>
      <c r="P6" s="30" t="s">
        <v>13</v>
      </c>
      <c r="Q6" s="30" t="s">
        <v>14</v>
      </c>
      <c r="R6" s="30" t="s">
        <v>0</v>
      </c>
      <c r="S6" s="30" t="s">
        <v>15</v>
      </c>
      <c r="T6" s="30" t="s">
        <v>16</v>
      </c>
      <c r="U6" s="30" t="s">
        <v>17</v>
      </c>
      <c r="V6" s="30" t="s">
        <v>18</v>
      </c>
      <c r="W6" s="30" t="s">
        <v>19</v>
      </c>
      <c r="X6" s="30" t="s">
        <v>70</v>
      </c>
      <c r="Y6" s="30" t="s">
        <v>20</v>
      </c>
      <c r="Z6" s="30" t="s">
        <v>21</v>
      </c>
      <c r="AA6" s="30" t="s">
        <v>22</v>
      </c>
      <c r="AB6" s="30" t="s">
        <v>23</v>
      </c>
      <c r="AC6" s="30" t="s">
        <v>24</v>
      </c>
      <c r="AD6" s="30" t="s">
        <v>25</v>
      </c>
      <c r="AE6" s="30" t="s">
        <v>26</v>
      </c>
      <c r="AF6" s="30" t="s">
        <v>249</v>
      </c>
      <c r="AG6" s="30" t="s">
        <v>27</v>
      </c>
      <c r="AH6" s="30" t="s">
        <v>28</v>
      </c>
      <c r="AI6" s="30" t="s">
        <v>29</v>
      </c>
      <c r="AJ6" s="30" t="s">
        <v>30</v>
      </c>
      <c r="AK6" s="30" t="s">
        <v>31</v>
      </c>
      <c r="AL6" s="34" t="s">
        <v>32</v>
      </c>
      <c r="AM6" s="62" t="s">
        <v>276</v>
      </c>
      <c r="AN6" s="35" t="s">
        <v>221</v>
      </c>
      <c r="AO6" s="30" t="s">
        <v>222</v>
      </c>
      <c r="AP6" s="62" t="s">
        <v>263</v>
      </c>
      <c r="AQ6" s="35" t="s">
        <v>265</v>
      </c>
      <c r="AR6" s="30" t="s">
        <v>223</v>
      </c>
      <c r="AS6" s="62" t="s">
        <v>264</v>
      </c>
      <c r="AT6" s="30" t="s">
        <v>251</v>
      </c>
      <c r="AU6" s="65" t="s">
        <v>224</v>
      </c>
      <c r="AV6" s="68" t="s">
        <v>281</v>
      </c>
    </row>
    <row r="7" spans="1:51" ht="15.75" customHeight="1">
      <c r="A7" s="153"/>
      <c r="B7" s="154"/>
      <c r="C7" s="55" t="s">
        <v>74</v>
      </c>
      <c r="D7" s="32" t="s">
        <v>75</v>
      </c>
      <c r="E7" s="32" t="s">
        <v>76</v>
      </c>
      <c r="F7" s="32" t="s">
        <v>77</v>
      </c>
      <c r="G7" s="32" t="s">
        <v>78</v>
      </c>
      <c r="H7" s="32" t="s">
        <v>79</v>
      </c>
      <c r="I7" s="32" t="s">
        <v>80</v>
      </c>
      <c r="J7" s="32" t="s">
        <v>81</v>
      </c>
      <c r="K7" s="32" t="s">
        <v>82</v>
      </c>
      <c r="L7" s="32" t="s">
        <v>83</v>
      </c>
      <c r="M7" s="32" t="s">
        <v>272</v>
      </c>
      <c r="N7" s="32" t="s">
        <v>84</v>
      </c>
      <c r="O7" s="32" t="s">
        <v>85</v>
      </c>
      <c r="P7" s="32" t="s">
        <v>86</v>
      </c>
      <c r="Q7" s="32" t="s">
        <v>87</v>
      </c>
      <c r="R7" s="32" t="s">
        <v>88</v>
      </c>
      <c r="S7" s="32" t="s">
        <v>89</v>
      </c>
      <c r="T7" s="32" t="s">
        <v>90</v>
      </c>
      <c r="U7" s="32" t="s">
        <v>91</v>
      </c>
      <c r="V7" s="32" t="s">
        <v>92</v>
      </c>
      <c r="W7" s="32" t="s">
        <v>93</v>
      </c>
      <c r="X7" s="32" t="s">
        <v>94</v>
      </c>
      <c r="Y7" s="32" t="s">
        <v>95</v>
      </c>
      <c r="Z7" s="32" t="s">
        <v>96</v>
      </c>
      <c r="AA7" s="32" t="s">
        <v>97</v>
      </c>
      <c r="AB7" s="32" t="s">
        <v>98</v>
      </c>
      <c r="AC7" s="32" t="s">
        <v>99</v>
      </c>
      <c r="AD7" s="32" t="s">
        <v>100</v>
      </c>
      <c r="AE7" s="32" t="s">
        <v>101</v>
      </c>
      <c r="AF7" s="32" t="s">
        <v>102</v>
      </c>
      <c r="AG7" s="32" t="s">
        <v>103</v>
      </c>
      <c r="AH7" s="32" t="s">
        <v>104</v>
      </c>
      <c r="AI7" s="32" t="s">
        <v>105</v>
      </c>
      <c r="AJ7" s="32" t="s">
        <v>106</v>
      </c>
      <c r="AK7" s="32" t="s">
        <v>107</v>
      </c>
      <c r="AL7" s="32" t="s">
        <v>67</v>
      </c>
      <c r="AM7" s="50"/>
      <c r="AN7" s="32" t="s">
        <v>225</v>
      </c>
      <c r="AO7" s="32" t="s">
        <v>226</v>
      </c>
      <c r="AP7" s="43" t="s">
        <v>227</v>
      </c>
      <c r="AQ7" s="32" t="s">
        <v>228</v>
      </c>
      <c r="AR7" s="32" t="s">
        <v>229</v>
      </c>
      <c r="AS7" s="50" t="s">
        <v>230</v>
      </c>
      <c r="AT7" s="63" t="s">
        <v>231</v>
      </c>
      <c r="AU7" s="49" t="s">
        <v>232</v>
      </c>
      <c r="AV7" s="47" t="s">
        <v>233</v>
      </c>
    </row>
    <row r="8" spans="1:51" ht="50.25" customHeight="1">
      <c r="A8" s="153"/>
      <c r="B8" s="154"/>
      <c r="C8" s="54" t="s">
        <v>113</v>
      </c>
      <c r="D8" s="35" t="s">
        <v>33</v>
      </c>
      <c r="E8" s="30" t="s">
        <v>34</v>
      </c>
      <c r="F8" s="30" t="s">
        <v>35</v>
      </c>
      <c r="G8" s="30" t="s">
        <v>36</v>
      </c>
      <c r="H8" s="30" t="s">
        <v>37</v>
      </c>
      <c r="I8" s="30" t="s">
        <v>38</v>
      </c>
      <c r="J8" s="30" t="s">
        <v>39</v>
      </c>
      <c r="K8" s="30" t="s">
        <v>40</v>
      </c>
      <c r="L8" s="30" t="s">
        <v>41</v>
      </c>
      <c r="M8" s="30" t="s">
        <v>273</v>
      </c>
      <c r="N8" s="30" t="s">
        <v>42</v>
      </c>
      <c r="O8" s="30" t="s">
        <v>43</v>
      </c>
      <c r="P8" s="30" t="s">
        <v>44</v>
      </c>
      <c r="Q8" s="30" t="s">
        <v>45</v>
      </c>
      <c r="R8" s="30" t="s">
        <v>1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4" t="s">
        <v>65</v>
      </c>
      <c r="AM8" s="50" t="s">
        <v>2</v>
      </c>
      <c r="AN8" s="66" t="s">
        <v>234</v>
      </c>
      <c r="AO8" s="34" t="s">
        <v>235</v>
      </c>
      <c r="AP8" s="67" t="s">
        <v>236</v>
      </c>
      <c r="AQ8" s="66" t="s">
        <v>237</v>
      </c>
      <c r="AR8" s="34" t="s">
        <v>238</v>
      </c>
      <c r="AS8" s="50" t="s">
        <v>239</v>
      </c>
      <c r="AT8" s="30" t="s">
        <v>252</v>
      </c>
      <c r="AU8" s="51" t="s">
        <v>240</v>
      </c>
      <c r="AV8" s="60" t="s">
        <v>241</v>
      </c>
    </row>
    <row r="9" spans="1:51" ht="15.75" customHeight="1">
      <c r="A9" s="155"/>
      <c r="B9" s="156"/>
      <c r="C9" s="59" t="s">
        <v>118</v>
      </c>
      <c r="D9" s="32" t="s">
        <v>75</v>
      </c>
      <c r="E9" s="32" t="s">
        <v>76</v>
      </c>
      <c r="F9" s="32" t="s">
        <v>77</v>
      </c>
      <c r="G9" s="32" t="s">
        <v>78</v>
      </c>
      <c r="H9" s="32" t="s">
        <v>79</v>
      </c>
      <c r="I9" s="32" t="s">
        <v>80</v>
      </c>
      <c r="J9" s="32" t="s">
        <v>81</v>
      </c>
      <c r="K9" s="32" t="s">
        <v>82</v>
      </c>
      <c r="L9" s="32" t="s">
        <v>83</v>
      </c>
      <c r="M9" s="32" t="s">
        <v>272</v>
      </c>
      <c r="N9" s="32" t="s">
        <v>84</v>
      </c>
      <c r="O9" s="32" t="s">
        <v>85</v>
      </c>
      <c r="P9" s="32" t="s">
        <v>86</v>
      </c>
      <c r="Q9" s="32" t="s">
        <v>87</v>
      </c>
      <c r="R9" s="32" t="s">
        <v>88</v>
      </c>
      <c r="S9" s="32" t="s">
        <v>89</v>
      </c>
      <c r="T9" s="32" t="s">
        <v>90</v>
      </c>
      <c r="U9" s="32" t="s">
        <v>91</v>
      </c>
      <c r="V9" s="32" t="s">
        <v>92</v>
      </c>
      <c r="W9" s="32" t="s">
        <v>93</v>
      </c>
      <c r="X9" s="32" t="s">
        <v>94</v>
      </c>
      <c r="Y9" s="32" t="s">
        <v>95</v>
      </c>
      <c r="Z9" s="32" t="s">
        <v>96</v>
      </c>
      <c r="AA9" s="32" t="s">
        <v>97</v>
      </c>
      <c r="AB9" s="32" t="s">
        <v>98</v>
      </c>
      <c r="AC9" s="32" t="s">
        <v>99</v>
      </c>
      <c r="AD9" s="32" t="s">
        <v>100</v>
      </c>
      <c r="AE9" s="32" t="s">
        <v>101</v>
      </c>
      <c r="AF9" s="32" t="s">
        <v>102</v>
      </c>
      <c r="AG9" s="32" t="s">
        <v>103</v>
      </c>
      <c r="AH9" s="32" t="s">
        <v>104</v>
      </c>
      <c r="AI9" s="32" t="s">
        <v>105</v>
      </c>
      <c r="AJ9" s="32" t="s">
        <v>106</v>
      </c>
      <c r="AK9" s="32" t="s">
        <v>107</v>
      </c>
      <c r="AL9" s="32" t="s">
        <v>67</v>
      </c>
      <c r="AM9" s="43" t="s">
        <v>119</v>
      </c>
      <c r="AN9" s="32" t="s">
        <v>225</v>
      </c>
      <c r="AO9" s="32" t="s">
        <v>226</v>
      </c>
      <c r="AP9" s="50" t="s">
        <v>227</v>
      </c>
      <c r="AQ9" s="32" t="s">
        <v>228</v>
      </c>
      <c r="AR9" s="32" t="s">
        <v>229</v>
      </c>
      <c r="AS9" s="50" t="s">
        <v>230</v>
      </c>
      <c r="AT9" s="32" t="s">
        <v>231</v>
      </c>
      <c r="AU9" s="51" t="s">
        <v>232</v>
      </c>
      <c r="AV9" s="60" t="s">
        <v>233</v>
      </c>
      <c r="AX9" s="84" t="s">
        <v>66</v>
      </c>
    </row>
    <row r="10" spans="1:51">
      <c r="A10" s="53" t="s">
        <v>248</v>
      </c>
      <c r="B10" s="54" t="s">
        <v>68</v>
      </c>
      <c r="C10" s="57" t="s">
        <v>113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48"/>
      <c r="AQ10" s="48"/>
      <c r="AR10" s="48"/>
      <c r="AS10" s="48"/>
      <c r="AT10" s="48"/>
      <c r="AU10" s="48"/>
      <c r="AV10" s="61"/>
    </row>
    <row r="11" spans="1:51">
      <c r="A11" s="110" t="s">
        <v>120</v>
      </c>
      <c r="B11" s="22" t="s">
        <v>122</v>
      </c>
      <c r="C11" s="104" t="s">
        <v>121</v>
      </c>
      <c r="D11" s="89">
        <v>82773.665110887421</v>
      </c>
      <c r="E11" s="89">
        <v>150.50897900317457</v>
      </c>
      <c r="F11" s="89">
        <v>9765.5839987998606</v>
      </c>
      <c r="G11" s="89">
        <v>1203.0540967043501</v>
      </c>
      <c r="H11" s="89">
        <v>268.61710790100966</v>
      </c>
      <c r="I11" s="89">
        <v>7.255076621982863E-2</v>
      </c>
      <c r="J11" s="89">
        <v>86.341813929421804</v>
      </c>
      <c r="K11" s="89">
        <v>6.5760839697018527</v>
      </c>
      <c r="L11" s="89">
        <v>9.9611590661212297</v>
      </c>
      <c r="M11" s="89">
        <v>1.1600683217550882</v>
      </c>
      <c r="N11" s="89">
        <v>98.955070298165239</v>
      </c>
      <c r="O11" s="89">
        <v>28.681896707115826</v>
      </c>
      <c r="P11" s="89">
        <v>1.1741308544716493</v>
      </c>
      <c r="Q11" s="89">
        <v>118.15129993006184</v>
      </c>
      <c r="R11" s="89">
        <v>900.58389947544561</v>
      </c>
      <c r="S11" s="89">
        <v>2.5217433121193177E-4</v>
      </c>
      <c r="T11" s="89">
        <v>2899.3304049606463</v>
      </c>
      <c r="U11" s="89">
        <v>127.08732432413377</v>
      </c>
      <c r="V11" s="89">
        <v>94.23532127266202</v>
      </c>
      <c r="W11" s="89">
        <v>16.388145116528023</v>
      </c>
      <c r="X11" s="89">
        <v>0.2222677622878412</v>
      </c>
      <c r="Y11" s="89">
        <v>6492.4516446148509</v>
      </c>
      <c r="Z11" s="89">
        <v>51.766128800026259</v>
      </c>
      <c r="AA11" s="89">
        <v>5.3504164500219478</v>
      </c>
      <c r="AB11" s="89">
        <v>0.35507022148778344</v>
      </c>
      <c r="AC11" s="89">
        <v>11.308262630131502</v>
      </c>
      <c r="AD11" s="89">
        <v>103.84784896683692</v>
      </c>
      <c r="AE11" s="89">
        <v>310.82742808316914</v>
      </c>
      <c r="AF11" s="89">
        <v>28.390673052997474</v>
      </c>
      <c r="AG11" s="89">
        <v>122.84153106440004</v>
      </c>
      <c r="AH11" s="89">
        <v>137.58352630922863</v>
      </c>
      <c r="AI11" s="89">
        <v>120.29284608425904</v>
      </c>
      <c r="AJ11" s="89">
        <v>63.052391154344235</v>
      </c>
      <c r="AK11" s="89">
        <v>27.930260402872321</v>
      </c>
      <c r="AL11" s="89">
        <v>161.85112311464067</v>
      </c>
      <c r="AM11" s="92">
        <v>106188.20013317415</v>
      </c>
      <c r="AN11" s="89">
        <v>297701.59422045894</v>
      </c>
      <c r="AO11" s="89">
        <v>0</v>
      </c>
      <c r="AP11" s="92">
        <v>297701.59422045894</v>
      </c>
      <c r="AQ11" s="89">
        <v>-1716.7099999999998</v>
      </c>
      <c r="AR11" s="89">
        <v>2099.1771446844477</v>
      </c>
      <c r="AS11" s="92">
        <v>382.46714468444793</v>
      </c>
      <c r="AT11" s="89">
        <v>16694.778238033367</v>
      </c>
      <c r="AU11" s="92">
        <v>314778.83960317675</v>
      </c>
      <c r="AV11" s="83">
        <v>420967.03973635088</v>
      </c>
      <c r="AW11" s="134"/>
      <c r="AY11" s="103"/>
    </row>
    <row r="12" spans="1:51">
      <c r="A12" s="37" t="s">
        <v>123</v>
      </c>
      <c r="B12" s="23" t="s">
        <v>124</v>
      </c>
      <c r="C12" s="105" t="s">
        <v>34</v>
      </c>
      <c r="D12" s="89">
        <v>498.68045471200446</v>
      </c>
      <c r="E12" s="89">
        <v>8014.9305009224972</v>
      </c>
      <c r="F12" s="89">
        <v>68.549252059833108</v>
      </c>
      <c r="G12" s="89">
        <v>170.97555464047807</v>
      </c>
      <c r="H12" s="89">
        <v>601.03972155018312</v>
      </c>
      <c r="I12" s="89">
        <v>209.33427969942281</v>
      </c>
      <c r="J12" s="89">
        <v>67.537084559445432</v>
      </c>
      <c r="K12" s="89">
        <v>3184.0959780903454</v>
      </c>
      <c r="L12" s="89">
        <v>5352.0785871604803</v>
      </c>
      <c r="M12" s="89">
        <v>4.4441985333766514</v>
      </c>
      <c r="N12" s="89">
        <v>718.1838307474269</v>
      </c>
      <c r="O12" s="89">
        <v>7.5230163771182994</v>
      </c>
      <c r="P12" s="89">
        <v>62.023106213754531</v>
      </c>
      <c r="Q12" s="89">
        <v>282.76298598732171</v>
      </c>
      <c r="R12" s="89">
        <v>23370.35632724268</v>
      </c>
      <c r="S12" s="89">
        <v>7.1993772080102242E-2</v>
      </c>
      <c r="T12" s="89">
        <v>1809.2476823152551</v>
      </c>
      <c r="U12" s="89">
        <v>2434.3988240559606</v>
      </c>
      <c r="V12" s="89">
        <v>186.21203257181412</v>
      </c>
      <c r="W12" s="89">
        <v>341.3126798432819</v>
      </c>
      <c r="X12" s="89">
        <v>0.19338549496744045</v>
      </c>
      <c r="Y12" s="89">
        <v>21.929324081841813</v>
      </c>
      <c r="Z12" s="89">
        <v>2.6265861591222954</v>
      </c>
      <c r="AA12" s="89">
        <v>1.4131339088370334</v>
      </c>
      <c r="AB12" s="89">
        <v>4.6311348447837811E-2</v>
      </c>
      <c r="AC12" s="89">
        <v>118.68771469007714</v>
      </c>
      <c r="AD12" s="89">
        <v>34.140859000583362</v>
      </c>
      <c r="AE12" s="89">
        <v>218.5868961756272</v>
      </c>
      <c r="AF12" s="89">
        <v>52.559759238726933</v>
      </c>
      <c r="AG12" s="89">
        <v>279.21038295451893</v>
      </c>
      <c r="AH12" s="89">
        <v>91.67970165220774</v>
      </c>
      <c r="AI12" s="89">
        <v>18.581805594133414</v>
      </c>
      <c r="AJ12" s="89">
        <v>75.4120813290683</v>
      </c>
      <c r="AK12" s="89">
        <v>1.1223842278508585</v>
      </c>
      <c r="AL12" s="89">
        <v>634.35954104578286</v>
      </c>
      <c r="AM12" s="92">
        <v>48934.307957956553</v>
      </c>
      <c r="AN12" s="89">
        <v>171.9389718581522</v>
      </c>
      <c r="AO12" s="89">
        <v>0</v>
      </c>
      <c r="AP12" s="92">
        <v>171.9389718581522</v>
      </c>
      <c r="AQ12" s="89">
        <v>0</v>
      </c>
      <c r="AR12" s="89">
        <v>4501.1271417522894</v>
      </c>
      <c r="AS12" s="91">
        <v>4501.1271417522894</v>
      </c>
      <c r="AT12" s="89">
        <v>32280.237728581615</v>
      </c>
      <c r="AU12" s="91">
        <v>36953.303842192057</v>
      </c>
      <c r="AV12" s="83">
        <v>85887.611800148617</v>
      </c>
      <c r="AW12" s="134"/>
      <c r="AY12" s="103"/>
    </row>
    <row r="13" spans="1:51">
      <c r="A13" s="37" t="s">
        <v>125</v>
      </c>
      <c r="B13" s="23" t="s">
        <v>127</v>
      </c>
      <c r="C13" s="105" t="s">
        <v>126</v>
      </c>
      <c r="D13" s="89">
        <v>12631.676744254772</v>
      </c>
      <c r="E13" s="89">
        <v>325.06041381092228</v>
      </c>
      <c r="F13" s="89">
        <v>12977.251987834443</v>
      </c>
      <c r="G13" s="89">
        <v>137.814251684212</v>
      </c>
      <c r="H13" s="89">
        <v>91.874447777493586</v>
      </c>
      <c r="I13" s="89">
        <v>0.93643121545053953</v>
      </c>
      <c r="J13" s="89">
        <v>28.912826226156309</v>
      </c>
      <c r="K13" s="89">
        <v>72.988151490945981</v>
      </c>
      <c r="L13" s="89">
        <v>129.75152177168746</v>
      </c>
      <c r="M13" s="89">
        <v>2.3326314199568197</v>
      </c>
      <c r="N13" s="89">
        <v>950.14892273895373</v>
      </c>
      <c r="O13" s="89">
        <v>128.03089344462981</v>
      </c>
      <c r="P13" s="89">
        <v>88.046271519684012</v>
      </c>
      <c r="Q13" s="89">
        <v>71.017178340287956</v>
      </c>
      <c r="R13" s="89">
        <v>438.4674521924378</v>
      </c>
      <c r="S13" s="89">
        <v>3.6222372180889888</v>
      </c>
      <c r="T13" s="89">
        <v>4005.2767746112345</v>
      </c>
      <c r="U13" s="89">
        <v>2210.6638728052194</v>
      </c>
      <c r="V13" s="89">
        <v>138.81319432811875</v>
      </c>
      <c r="W13" s="89">
        <v>458.1407627001804</v>
      </c>
      <c r="X13" s="89">
        <v>25.653845517231495</v>
      </c>
      <c r="Y13" s="89">
        <v>18003.282341710867</v>
      </c>
      <c r="Z13" s="89">
        <v>125.95463346512847</v>
      </c>
      <c r="AA13" s="89">
        <v>159.99976625787951</v>
      </c>
      <c r="AB13" s="89">
        <v>26.414385668144259</v>
      </c>
      <c r="AC13" s="89">
        <v>137.86834907653875</v>
      </c>
      <c r="AD13" s="89">
        <v>83.67233476797675</v>
      </c>
      <c r="AE13" s="89">
        <v>248.66323441176215</v>
      </c>
      <c r="AF13" s="89">
        <v>30.593954762058061</v>
      </c>
      <c r="AG13" s="89">
        <v>580.05741955606152</v>
      </c>
      <c r="AH13" s="89">
        <v>2598.544504357239</v>
      </c>
      <c r="AI13" s="89">
        <v>1048.9801133320384</v>
      </c>
      <c r="AJ13" s="89">
        <v>1748.2551369720493</v>
      </c>
      <c r="AK13" s="89">
        <v>42.648049401657261</v>
      </c>
      <c r="AL13" s="89">
        <v>510.7088623009065</v>
      </c>
      <c r="AM13" s="92">
        <v>60262.123898942424</v>
      </c>
      <c r="AN13" s="89">
        <v>287126.49788613908</v>
      </c>
      <c r="AO13" s="89">
        <v>0</v>
      </c>
      <c r="AP13" s="92">
        <v>287126.49788613908</v>
      </c>
      <c r="AQ13" s="89">
        <v>0</v>
      </c>
      <c r="AR13" s="89">
        <v>822.33450727096101</v>
      </c>
      <c r="AS13" s="91">
        <v>822.33450727096101</v>
      </c>
      <c r="AT13" s="89">
        <v>15968.4953590734</v>
      </c>
      <c r="AU13" s="91">
        <v>303917.32775248343</v>
      </c>
      <c r="AV13" s="83">
        <v>364179.45165142586</v>
      </c>
      <c r="AW13" s="134"/>
      <c r="AY13" s="103"/>
    </row>
    <row r="14" spans="1:51">
      <c r="A14" s="37" t="s">
        <v>128</v>
      </c>
      <c r="B14" s="23" t="s">
        <v>130</v>
      </c>
      <c r="C14" s="105" t="s">
        <v>129</v>
      </c>
      <c r="D14" s="89">
        <v>114.73048618834713</v>
      </c>
      <c r="E14" s="89">
        <v>1244.8975102366373</v>
      </c>
      <c r="F14" s="89">
        <v>1311.1785835407488</v>
      </c>
      <c r="G14" s="89">
        <v>6797.7534345716722</v>
      </c>
      <c r="H14" s="89">
        <v>69.1741940901709</v>
      </c>
      <c r="I14" s="89">
        <v>3.0403343906409974</v>
      </c>
      <c r="J14" s="89">
        <v>70.995357336750828</v>
      </c>
      <c r="K14" s="89">
        <v>212.50540725414371</v>
      </c>
      <c r="L14" s="89">
        <v>593.15593924033351</v>
      </c>
      <c r="M14" s="89">
        <v>6.1663179018846828</v>
      </c>
      <c r="N14" s="89">
        <v>507.06592075306509</v>
      </c>
      <c r="O14" s="89">
        <v>14.3173952685682</v>
      </c>
      <c r="P14" s="89">
        <v>7.0490091828956922</v>
      </c>
      <c r="Q14" s="89">
        <v>9.0909749879850761</v>
      </c>
      <c r="R14" s="89">
        <v>208.61507428549245</v>
      </c>
      <c r="S14" s="89">
        <v>4.6307737823139821</v>
      </c>
      <c r="T14" s="89">
        <v>285.70790522012754</v>
      </c>
      <c r="U14" s="89">
        <v>355.63648463323108</v>
      </c>
      <c r="V14" s="89">
        <v>85.750062259800501</v>
      </c>
      <c r="W14" s="89">
        <v>18.192727021924451</v>
      </c>
      <c r="X14" s="89">
        <v>2.8471193791473497</v>
      </c>
      <c r="Y14" s="89">
        <v>79.19099306029571</v>
      </c>
      <c r="Z14" s="89">
        <v>39.813414664221689</v>
      </c>
      <c r="AA14" s="89">
        <v>62.3195246511739</v>
      </c>
      <c r="AB14" s="89">
        <v>65.967611379919063</v>
      </c>
      <c r="AC14" s="89">
        <v>13.730141091781563</v>
      </c>
      <c r="AD14" s="89">
        <v>4.376872096317391</v>
      </c>
      <c r="AE14" s="89">
        <v>178.07578690164752</v>
      </c>
      <c r="AF14" s="89">
        <v>97.223106395438904</v>
      </c>
      <c r="AG14" s="89">
        <v>1830.4592091244419</v>
      </c>
      <c r="AH14" s="89">
        <v>41.99692682587515</v>
      </c>
      <c r="AI14" s="89">
        <v>16.597016832104337</v>
      </c>
      <c r="AJ14" s="89">
        <v>110.37359224069444</v>
      </c>
      <c r="AK14" s="89">
        <v>307.76663073936595</v>
      </c>
      <c r="AL14" s="89">
        <v>134.41187518604761</v>
      </c>
      <c r="AM14" s="92">
        <v>14904.803712715204</v>
      </c>
      <c r="AN14" s="89">
        <v>55617.266021572446</v>
      </c>
      <c r="AO14" s="89">
        <v>0</v>
      </c>
      <c r="AP14" s="92">
        <v>55617.266021572446</v>
      </c>
      <c r="AQ14" s="89">
        <v>0</v>
      </c>
      <c r="AR14" s="89">
        <v>9349.6614825325796</v>
      </c>
      <c r="AS14" s="91">
        <v>9349.6614825325796</v>
      </c>
      <c r="AT14" s="89">
        <v>43730.826886788855</v>
      </c>
      <c r="AU14" s="91">
        <v>108697.75439089388</v>
      </c>
      <c r="AV14" s="83">
        <v>123602.55810360909</v>
      </c>
      <c r="AW14" s="134"/>
      <c r="AY14" s="103"/>
    </row>
    <row r="15" spans="1:51">
      <c r="A15" s="37" t="s">
        <v>131</v>
      </c>
      <c r="B15" s="23" t="s">
        <v>133</v>
      </c>
      <c r="C15" s="105" t="s">
        <v>132</v>
      </c>
      <c r="D15" s="89">
        <v>582.3314875088015</v>
      </c>
      <c r="E15" s="89">
        <v>1229.8905681890126</v>
      </c>
      <c r="F15" s="89">
        <v>5928.4243161836121</v>
      </c>
      <c r="G15" s="89">
        <v>1282.4143877193364</v>
      </c>
      <c r="H15" s="89">
        <v>3354.9495784348951</v>
      </c>
      <c r="I15" s="89">
        <v>0.4300014640555811</v>
      </c>
      <c r="J15" s="89">
        <v>58.735944892798862</v>
      </c>
      <c r="K15" s="89">
        <v>1220.1055848645444</v>
      </c>
      <c r="L15" s="89">
        <v>815.67764598069994</v>
      </c>
      <c r="M15" s="89">
        <v>13.204590910522281</v>
      </c>
      <c r="N15" s="89">
        <v>4078.465630554992</v>
      </c>
      <c r="O15" s="89">
        <v>105.21038374220863</v>
      </c>
      <c r="P15" s="89">
        <v>80.563806913340429</v>
      </c>
      <c r="Q15" s="89">
        <v>106.77148814394181</v>
      </c>
      <c r="R15" s="89">
        <v>9029.4708352706984</v>
      </c>
      <c r="S15" s="89">
        <v>0.89117396012463035</v>
      </c>
      <c r="T15" s="89">
        <v>518.24196138604646</v>
      </c>
      <c r="U15" s="89">
        <v>904.02516710151508</v>
      </c>
      <c r="V15" s="89">
        <v>168.40461927513343</v>
      </c>
      <c r="W15" s="89">
        <v>987.70444290231262</v>
      </c>
      <c r="X15" s="89">
        <v>288.38561887096881</v>
      </c>
      <c r="Y15" s="89">
        <v>939.5321930931533</v>
      </c>
      <c r="Z15" s="89">
        <v>1839.6377143577902</v>
      </c>
      <c r="AA15" s="89">
        <v>6044.8982174362536</v>
      </c>
      <c r="AB15" s="89">
        <v>81.660806768728335</v>
      </c>
      <c r="AC15" s="89">
        <v>126.86412439652911</v>
      </c>
      <c r="AD15" s="89">
        <v>138.72286662813625</v>
      </c>
      <c r="AE15" s="89">
        <v>2368.4458077965974</v>
      </c>
      <c r="AF15" s="89">
        <v>568.99161383102864</v>
      </c>
      <c r="AG15" s="89">
        <v>1546.6602673873374</v>
      </c>
      <c r="AH15" s="89">
        <v>925.17221916323706</v>
      </c>
      <c r="AI15" s="89">
        <v>591.47953562199768</v>
      </c>
      <c r="AJ15" s="89">
        <v>164.33219397325087</v>
      </c>
      <c r="AK15" s="89">
        <v>245.17815030049985</v>
      </c>
      <c r="AL15" s="89">
        <v>499.0336956401257</v>
      </c>
      <c r="AM15" s="92">
        <v>46834.908640664216</v>
      </c>
      <c r="AN15" s="89">
        <v>8523.3211893943917</v>
      </c>
      <c r="AO15" s="89">
        <v>0</v>
      </c>
      <c r="AP15" s="92">
        <v>8523.3211893943917</v>
      </c>
      <c r="AQ15" s="89">
        <v>26.528692897560454</v>
      </c>
      <c r="AR15" s="89">
        <v>940.68809385568693</v>
      </c>
      <c r="AS15" s="91">
        <v>967.21678675324733</v>
      </c>
      <c r="AT15" s="89">
        <v>3223.5146747146173</v>
      </c>
      <c r="AU15" s="91">
        <v>12714.052650862257</v>
      </c>
      <c r="AV15" s="83">
        <v>59548.961291526473</v>
      </c>
      <c r="AW15" s="134"/>
      <c r="AY15" s="103"/>
    </row>
    <row r="16" spans="1:51">
      <c r="A16" s="37" t="s">
        <v>134</v>
      </c>
      <c r="B16" s="23" t="s">
        <v>136</v>
      </c>
      <c r="C16" s="105" t="s">
        <v>135</v>
      </c>
      <c r="D16" s="89">
        <v>3324.2096007730606</v>
      </c>
      <c r="E16" s="89">
        <v>4146.2023919582671</v>
      </c>
      <c r="F16" s="89">
        <v>729.5629728385029</v>
      </c>
      <c r="G16" s="89">
        <v>708.14652670352052</v>
      </c>
      <c r="H16" s="89">
        <v>499.20085720477613</v>
      </c>
      <c r="I16" s="89">
        <v>1.8652140542216531</v>
      </c>
      <c r="J16" s="89">
        <v>188.35530853737609</v>
      </c>
      <c r="K16" s="89">
        <v>4691.0081004676085</v>
      </c>
      <c r="L16" s="89">
        <v>2021.2998328467277</v>
      </c>
      <c r="M16" s="89">
        <v>0</v>
      </c>
      <c r="N16" s="89">
        <v>135.63587663450065</v>
      </c>
      <c r="O16" s="89">
        <v>5.4519467009806464</v>
      </c>
      <c r="P16" s="89">
        <v>450.09904441209903</v>
      </c>
      <c r="Q16" s="89">
        <v>851.02679320416246</v>
      </c>
      <c r="R16" s="89">
        <v>13630.109337531658</v>
      </c>
      <c r="S16" s="89">
        <v>358.68543592801132</v>
      </c>
      <c r="T16" s="89">
        <v>6053.785061462575</v>
      </c>
      <c r="U16" s="89">
        <v>2179.9639083633151</v>
      </c>
      <c r="V16" s="89">
        <v>4061.4514857165013</v>
      </c>
      <c r="W16" s="89">
        <v>2021.2823617182737</v>
      </c>
      <c r="X16" s="89">
        <v>427.45465738914726</v>
      </c>
      <c r="Y16" s="89">
        <v>4190.6544510213962</v>
      </c>
      <c r="Z16" s="89">
        <v>1511.9711456973864</v>
      </c>
      <c r="AA16" s="89">
        <v>1537.010282002175</v>
      </c>
      <c r="AB16" s="89">
        <v>369.44095028030728</v>
      </c>
      <c r="AC16" s="89">
        <v>167.36960742952465</v>
      </c>
      <c r="AD16" s="89">
        <v>631.07067994122406</v>
      </c>
      <c r="AE16" s="89">
        <v>3932.9606954283054</v>
      </c>
      <c r="AF16" s="89">
        <v>841.35724201186451</v>
      </c>
      <c r="AG16" s="89">
        <v>3884.2937172639586</v>
      </c>
      <c r="AH16" s="89">
        <v>2518.6851171052713</v>
      </c>
      <c r="AI16" s="89">
        <v>1163.9332583072894</v>
      </c>
      <c r="AJ16" s="89">
        <v>1534.470795611508</v>
      </c>
      <c r="AK16" s="89">
        <v>42.561781172930608</v>
      </c>
      <c r="AL16" s="89">
        <v>201.44662838435039</v>
      </c>
      <c r="AM16" s="92">
        <v>69012.02306610276</v>
      </c>
      <c r="AN16" s="89">
        <v>30591.413848079217</v>
      </c>
      <c r="AO16" s="89">
        <v>0</v>
      </c>
      <c r="AP16" s="92">
        <v>30591.413848079217</v>
      </c>
      <c r="AQ16" s="89">
        <v>0</v>
      </c>
      <c r="AR16" s="89">
        <v>179.09245444881708</v>
      </c>
      <c r="AS16" s="91">
        <v>179.09245444881708</v>
      </c>
      <c r="AT16" s="89">
        <v>7680.491280066658</v>
      </c>
      <c r="AU16" s="91">
        <v>38450.997582594689</v>
      </c>
      <c r="AV16" s="83">
        <v>107463.02064869745</v>
      </c>
      <c r="AW16" s="134"/>
      <c r="AY16" s="103"/>
    </row>
    <row r="17" spans="1:51">
      <c r="A17" s="37" t="s">
        <v>137</v>
      </c>
      <c r="B17" s="23" t="s">
        <v>139</v>
      </c>
      <c r="C17" s="105" t="s">
        <v>138</v>
      </c>
      <c r="D17" s="89">
        <v>6480.5659179993563</v>
      </c>
      <c r="E17" s="89">
        <v>2492.4474003364012</v>
      </c>
      <c r="F17" s="89">
        <v>2456.8791895439717</v>
      </c>
      <c r="G17" s="89">
        <v>4714.4482401498817</v>
      </c>
      <c r="H17" s="89">
        <v>616.04934281866417</v>
      </c>
      <c r="I17" s="89">
        <v>2.0421744339883778</v>
      </c>
      <c r="J17" s="89">
        <v>2558.0264163066236</v>
      </c>
      <c r="K17" s="89">
        <v>3771.8256027175189</v>
      </c>
      <c r="L17" s="89">
        <v>1274.510196390497</v>
      </c>
      <c r="M17" s="89">
        <v>17.863251729536884</v>
      </c>
      <c r="N17" s="89">
        <v>751.14435713553337</v>
      </c>
      <c r="O17" s="89">
        <v>230.25569561395807</v>
      </c>
      <c r="P17" s="89">
        <v>362.1210679089545</v>
      </c>
      <c r="Q17" s="89">
        <v>607.09975150843434</v>
      </c>
      <c r="R17" s="89">
        <v>4663.0875536252433</v>
      </c>
      <c r="S17" s="89">
        <v>59.120363594799912</v>
      </c>
      <c r="T17" s="89">
        <v>161.88041402280243</v>
      </c>
      <c r="U17" s="89">
        <v>469.57087463512005</v>
      </c>
      <c r="V17" s="89">
        <v>712.37256020011569</v>
      </c>
      <c r="W17" s="89">
        <v>739.78134451743483</v>
      </c>
      <c r="X17" s="89">
        <v>21.755208009771341</v>
      </c>
      <c r="Y17" s="89">
        <v>1701.8235526061567</v>
      </c>
      <c r="Z17" s="89">
        <v>221.06013293097192</v>
      </c>
      <c r="AA17" s="89">
        <v>516.07034595292725</v>
      </c>
      <c r="AB17" s="89">
        <v>456.64469072276449</v>
      </c>
      <c r="AC17" s="89">
        <v>158.05807203838162</v>
      </c>
      <c r="AD17" s="89">
        <v>95.85580935197811</v>
      </c>
      <c r="AE17" s="89">
        <v>1386.5869705693253</v>
      </c>
      <c r="AF17" s="89">
        <v>454.87619332794054</v>
      </c>
      <c r="AG17" s="89">
        <v>1480.2526181217156</v>
      </c>
      <c r="AH17" s="89">
        <v>524.27890083701311</v>
      </c>
      <c r="AI17" s="89">
        <v>590.87328088750701</v>
      </c>
      <c r="AJ17" s="89">
        <v>10214.991794197316</v>
      </c>
      <c r="AK17" s="89">
        <v>142.66229342462978</v>
      </c>
      <c r="AL17" s="89">
        <v>385.85611858902774</v>
      </c>
      <c r="AM17" s="92">
        <v>51492.737696756267</v>
      </c>
      <c r="AN17" s="89">
        <v>56422.442864788303</v>
      </c>
      <c r="AO17" s="89">
        <v>0</v>
      </c>
      <c r="AP17" s="92">
        <v>56422.442864788303</v>
      </c>
      <c r="AQ17" s="89">
        <v>0</v>
      </c>
      <c r="AR17" s="89">
        <v>-1577.2101810991915</v>
      </c>
      <c r="AS17" s="91">
        <v>-1577.2101810991915</v>
      </c>
      <c r="AT17" s="89">
        <v>3680.2405060156743</v>
      </c>
      <c r="AU17" s="91">
        <v>58525.47318970479</v>
      </c>
      <c r="AV17" s="83">
        <v>110018.21088646105</v>
      </c>
      <c r="AW17" s="134"/>
      <c r="AY17" s="103"/>
    </row>
    <row r="18" spans="1:51">
      <c r="A18" s="37" t="s">
        <v>140</v>
      </c>
      <c r="B18" s="23" t="s">
        <v>142</v>
      </c>
      <c r="C18" s="106" t="s">
        <v>141</v>
      </c>
      <c r="D18" s="89">
        <v>1946.9781138390583</v>
      </c>
      <c r="E18" s="89">
        <v>4492.3475491636855</v>
      </c>
      <c r="F18" s="89">
        <v>3969.7516064614783</v>
      </c>
      <c r="G18" s="89">
        <v>1264.6502740284138</v>
      </c>
      <c r="H18" s="89">
        <v>1186.7063366534933</v>
      </c>
      <c r="I18" s="89">
        <v>5.4578858642094401</v>
      </c>
      <c r="J18" s="89">
        <v>1058.5958958272054</v>
      </c>
      <c r="K18" s="89">
        <v>12006.957642984224</v>
      </c>
      <c r="L18" s="89">
        <v>2604.1434412094081</v>
      </c>
      <c r="M18" s="89">
        <v>22.806474117542287</v>
      </c>
      <c r="N18" s="89">
        <v>942.88987222825324</v>
      </c>
      <c r="O18" s="89">
        <v>3740.3617881921937</v>
      </c>
      <c r="P18" s="89">
        <v>863.78593442748161</v>
      </c>
      <c r="Q18" s="89">
        <v>878.99937216160879</v>
      </c>
      <c r="R18" s="89">
        <v>90778.24100461218</v>
      </c>
      <c r="S18" s="89">
        <v>751.2737309453795</v>
      </c>
      <c r="T18" s="89">
        <v>2360.0015468722518</v>
      </c>
      <c r="U18" s="89">
        <v>5366.0684516323063</v>
      </c>
      <c r="V18" s="89">
        <v>712.50957338718217</v>
      </c>
      <c r="W18" s="89">
        <v>295.29151881953044</v>
      </c>
      <c r="X18" s="89">
        <v>67.711911827810439</v>
      </c>
      <c r="Y18" s="89">
        <v>2450.7226902300513</v>
      </c>
      <c r="Z18" s="89">
        <v>411.33871592825551</v>
      </c>
      <c r="AA18" s="89">
        <v>1558.4385472120409</v>
      </c>
      <c r="AB18" s="89">
        <v>162.59288964108035</v>
      </c>
      <c r="AC18" s="89">
        <v>289.43821566986668</v>
      </c>
      <c r="AD18" s="89">
        <v>154.65769636653019</v>
      </c>
      <c r="AE18" s="89">
        <v>3323.4709826024773</v>
      </c>
      <c r="AF18" s="89">
        <v>690.94528157327431</v>
      </c>
      <c r="AG18" s="89">
        <v>1753.423302652503</v>
      </c>
      <c r="AH18" s="89">
        <v>365.86668846748995</v>
      </c>
      <c r="AI18" s="89">
        <v>426.3392895919394</v>
      </c>
      <c r="AJ18" s="89">
        <v>354.60515550479641</v>
      </c>
      <c r="AK18" s="89">
        <v>68.077382181294254</v>
      </c>
      <c r="AL18" s="89">
        <v>1452.4985965847445</v>
      </c>
      <c r="AM18" s="92">
        <v>148777.9453594613</v>
      </c>
      <c r="AN18" s="89">
        <v>12269.310383903523</v>
      </c>
      <c r="AO18" s="89">
        <v>0</v>
      </c>
      <c r="AP18" s="92">
        <v>12269.310383903523</v>
      </c>
      <c r="AQ18" s="89">
        <v>63.067362385928789</v>
      </c>
      <c r="AR18" s="89">
        <v>0.68424102941071396</v>
      </c>
      <c r="AS18" s="91">
        <v>63.751603415339503</v>
      </c>
      <c r="AT18" s="89">
        <v>9516.6457499804364</v>
      </c>
      <c r="AU18" s="91">
        <v>21849.707737299297</v>
      </c>
      <c r="AV18" s="83">
        <v>170627.65309676059</v>
      </c>
      <c r="AW18" s="134"/>
      <c r="AY18" s="103"/>
    </row>
    <row r="19" spans="1:51">
      <c r="A19" s="37" t="s">
        <v>143</v>
      </c>
      <c r="B19" s="23" t="s">
        <v>145</v>
      </c>
      <c r="C19" s="106" t="s">
        <v>144</v>
      </c>
      <c r="D19" s="89">
        <v>2629.3039596783342</v>
      </c>
      <c r="E19" s="89">
        <v>3320.1874727551826</v>
      </c>
      <c r="F19" s="89">
        <v>1083.073619749392</v>
      </c>
      <c r="G19" s="89">
        <v>1815.947837795447</v>
      </c>
      <c r="H19" s="89">
        <v>4206.4515872228476</v>
      </c>
      <c r="I19" s="89">
        <v>337.3635639291507</v>
      </c>
      <c r="J19" s="89">
        <v>554.4234991980112</v>
      </c>
      <c r="K19" s="89">
        <v>1829.2755267062241</v>
      </c>
      <c r="L19" s="89">
        <v>20425.987794861179</v>
      </c>
      <c r="M19" s="89">
        <v>798.74803058814177</v>
      </c>
      <c r="N19" s="89">
        <v>1154.4537831844546</v>
      </c>
      <c r="O19" s="89">
        <v>728.16725211394419</v>
      </c>
      <c r="P19" s="89">
        <v>2139.8857257550358</v>
      </c>
      <c r="Q19" s="89">
        <v>5019.8413364030212</v>
      </c>
      <c r="R19" s="89">
        <v>23527.92898499341</v>
      </c>
      <c r="S19" s="89">
        <v>29.215766339218291</v>
      </c>
      <c r="T19" s="89">
        <v>971.34844400360225</v>
      </c>
      <c r="U19" s="89">
        <v>804.87967827688067</v>
      </c>
      <c r="V19" s="89">
        <v>209.2518365033751</v>
      </c>
      <c r="W19" s="89">
        <v>520.12700480419937</v>
      </c>
      <c r="X19" s="89">
        <v>173.76303204891948</v>
      </c>
      <c r="Y19" s="89">
        <v>588.06152624802769</v>
      </c>
      <c r="Z19" s="89">
        <v>1429.8010454723776</v>
      </c>
      <c r="AA19" s="89">
        <v>5114.6421462789203</v>
      </c>
      <c r="AB19" s="89">
        <v>1034.1253897185611</v>
      </c>
      <c r="AC19" s="89">
        <v>188.87267467633808</v>
      </c>
      <c r="AD19" s="89">
        <v>87.135112785667189</v>
      </c>
      <c r="AE19" s="89">
        <v>2720.1241412315744</v>
      </c>
      <c r="AF19" s="89">
        <v>505.88546100399043</v>
      </c>
      <c r="AG19" s="89">
        <v>1403.4605318845438</v>
      </c>
      <c r="AH19" s="89">
        <v>275.66891627185112</v>
      </c>
      <c r="AI19" s="89">
        <v>1235.6382241719971</v>
      </c>
      <c r="AJ19" s="89">
        <v>441.56406033881353</v>
      </c>
      <c r="AK19" s="89">
        <v>94.180042775013604</v>
      </c>
      <c r="AL19" s="89">
        <v>1073.5495676628923</v>
      </c>
      <c r="AM19" s="92">
        <v>88472.334577430534</v>
      </c>
      <c r="AN19" s="89">
        <v>9176.9947152973436</v>
      </c>
      <c r="AO19" s="89">
        <v>0</v>
      </c>
      <c r="AP19" s="92">
        <v>9176.9947152973436</v>
      </c>
      <c r="AQ19" s="89">
        <v>6576.2015933974271</v>
      </c>
      <c r="AR19" s="89">
        <v>-2743.1375462013884</v>
      </c>
      <c r="AS19" s="91">
        <v>3833.0640471960387</v>
      </c>
      <c r="AT19" s="89">
        <v>21527.339421157994</v>
      </c>
      <c r="AU19" s="91">
        <v>34537.398183651378</v>
      </c>
      <c r="AV19" s="83">
        <v>123009.73276108192</v>
      </c>
      <c r="AW19" s="134"/>
      <c r="AY19" s="103"/>
    </row>
    <row r="20" spans="1:51">
      <c r="A20" s="37" t="s">
        <v>268</v>
      </c>
      <c r="B20" s="23" t="s">
        <v>269</v>
      </c>
      <c r="C20" s="106" t="s">
        <v>270</v>
      </c>
      <c r="D20" s="89">
        <v>912.50142946078984</v>
      </c>
      <c r="E20" s="89">
        <v>4725.0665683253419</v>
      </c>
      <c r="F20" s="89">
        <v>924.37321447461932</v>
      </c>
      <c r="G20" s="89">
        <v>1317.1577474378407</v>
      </c>
      <c r="H20" s="89">
        <v>631.03657794276774</v>
      </c>
      <c r="I20" s="89">
        <v>433.69715944031805</v>
      </c>
      <c r="J20" s="89">
        <v>1047.7784986667202</v>
      </c>
      <c r="K20" s="89">
        <v>1200.0568738325326</v>
      </c>
      <c r="L20" s="89">
        <v>3399.6000552498053</v>
      </c>
      <c r="M20" s="89">
        <v>359.6509137864881</v>
      </c>
      <c r="N20" s="89">
        <v>666.64279844161479</v>
      </c>
      <c r="O20" s="89">
        <v>1652.9295624070066</v>
      </c>
      <c r="P20" s="89">
        <v>180.71608339060612</v>
      </c>
      <c r="Q20" s="89">
        <v>200.14912245299712</v>
      </c>
      <c r="R20" s="89">
        <v>11354.350616235908</v>
      </c>
      <c r="S20" s="89">
        <v>1967.0986660913268</v>
      </c>
      <c r="T20" s="89">
        <v>1237.4868742709182</v>
      </c>
      <c r="U20" s="89">
        <v>721.32907502303385</v>
      </c>
      <c r="V20" s="89">
        <v>563.04372296034444</v>
      </c>
      <c r="W20" s="89">
        <v>2726.9216229451731</v>
      </c>
      <c r="X20" s="89">
        <v>541.14078684817468</v>
      </c>
      <c r="Y20" s="89">
        <v>826.89594888060196</v>
      </c>
      <c r="Z20" s="89">
        <v>1018.9216393556677</v>
      </c>
      <c r="AA20" s="89">
        <v>5940.6646361755547</v>
      </c>
      <c r="AB20" s="89">
        <v>3549.3320762466192</v>
      </c>
      <c r="AC20" s="89">
        <v>691.60163572897</v>
      </c>
      <c r="AD20" s="89">
        <v>170.83539423347418</v>
      </c>
      <c r="AE20" s="89">
        <v>4476.5252267361684</v>
      </c>
      <c r="AF20" s="89">
        <v>541.57498250945002</v>
      </c>
      <c r="AG20" s="89">
        <v>4009.9564446619361</v>
      </c>
      <c r="AH20" s="89">
        <v>1211.907637934994</v>
      </c>
      <c r="AI20" s="89">
        <v>486.91350863584256</v>
      </c>
      <c r="AJ20" s="89">
        <v>425.822183331014</v>
      </c>
      <c r="AK20" s="89">
        <v>264.70914243227759</v>
      </c>
      <c r="AL20" s="89">
        <v>1346.7074276419942</v>
      </c>
      <c r="AM20" s="92">
        <v>61725.095854188898</v>
      </c>
      <c r="AN20" s="89">
        <v>54257.99685445425</v>
      </c>
      <c r="AO20" s="89">
        <v>0</v>
      </c>
      <c r="AP20" s="92">
        <v>54257.99685445425</v>
      </c>
      <c r="AQ20" s="89">
        <v>76124.469671103943</v>
      </c>
      <c r="AR20" s="89">
        <v>-4301.4675927472053</v>
      </c>
      <c r="AS20" s="91">
        <v>71823.002078356745</v>
      </c>
      <c r="AT20" s="89">
        <v>10180.585485597041</v>
      </c>
      <c r="AU20" s="91">
        <v>136261.58441840805</v>
      </c>
      <c r="AV20" s="83">
        <v>197986.68027259695</v>
      </c>
      <c r="AW20" s="134"/>
      <c r="AY20" s="103"/>
    </row>
    <row r="21" spans="1:51">
      <c r="A21" s="37" t="s">
        <v>146</v>
      </c>
      <c r="B21" s="23" t="s">
        <v>148</v>
      </c>
      <c r="C21" s="106" t="s">
        <v>147</v>
      </c>
      <c r="D21" s="89">
        <v>49.550655233520772</v>
      </c>
      <c r="E21" s="89">
        <v>125.32949399602833</v>
      </c>
      <c r="F21" s="89">
        <v>124.33063785718674</v>
      </c>
      <c r="G21" s="89">
        <v>452.01785615054223</v>
      </c>
      <c r="H21" s="89">
        <v>20.126102694098947</v>
      </c>
      <c r="I21" s="89">
        <v>1.3373721462458654</v>
      </c>
      <c r="J21" s="89">
        <v>24.355615976764838</v>
      </c>
      <c r="K21" s="89">
        <v>106.2995291708792</v>
      </c>
      <c r="L21" s="89">
        <v>69.076523016422129</v>
      </c>
      <c r="M21" s="89">
        <v>0.94629741325947125</v>
      </c>
      <c r="N21" s="89">
        <v>77.489533498425942</v>
      </c>
      <c r="O21" s="89">
        <v>91.799371121630685</v>
      </c>
      <c r="P21" s="89">
        <v>24.407382291280008</v>
      </c>
      <c r="Q21" s="89">
        <v>49.754828250445286</v>
      </c>
      <c r="R21" s="89">
        <v>190.26609223238142</v>
      </c>
      <c r="S21" s="89">
        <v>9.5024155255571046</v>
      </c>
      <c r="T21" s="89">
        <v>1355.6288321761508</v>
      </c>
      <c r="U21" s="89">
        <v>119.50536402927814</v>
      </c>
      <c r="V21" s="89">
        <v>67.908177271845787</v>
      </c>
      <c r="W21" s="89">
        <v>493.63068698733252</v>
      </c>
      <c r="X21" s="89">
        <v>82.566464273469222</v>
      </c>
      <c r="Y21" s="89">
        <v>162.68903391183724</v>
      </c>
      <c r="Z21" s="89">
        <v>32.265133976988466</v>
      </c>
      <c r="AA21" s="89">
        <v>1478.7855881905025</v>
      </c>
      <c r="AB21" s="89">
        <v>90.17884427876632</v>
      </c>
      <c r="AC21" s="89">
        <v>100.4501707670367</v>
      </c>
      <c r="AD21" s="89">
        <v>33.382030990610339</v>
      </c>
      <c r="AE21" s="89">
        <v>271.36058293468631</v>
      </c>
      <c r="AF21" s="89">
        <v>142.87508793117127</v>
      </c>
      <c r="AG21" s="89">
        <v>428.72199201722725</v>
      </c>
      <c r="AH21" s="89">
        <v>359.51362879573196</v>
      </c>
      <c r="AI21" s="89">
        <v>172.4685220235171</v>
      </c>
      <c r="AJ21" s="89">
        <v>1577.6972428844406</v>
      </c>
      <c r="AK21" s="89">
        <v>45.063096408413543</v>
      </c>
      <c r="AL21" s="89">
        <v>509.16335156852676</v>
      </c>
      <c r="AM21" s="92">
        <v>8940.4435379922015</v>
      </c>
      <c r="AN21" s="89">
        <v>34878.331498753774</v>
      </c>
      <c r="AO21" s="89">
        <v>0</v>
      </c>
      <c r="AP21" s="92">
        <v>34878.331498753774</v>
      </c>
      <c r="AQ21" s="89">
        <v>4351.7181057464513</v>
      </c>
      <c r="AR21" s="89">
        <v>277.20849332794933</v>
      </c>
      <c r="AS21" s="91">
        <v>4628.9265990744007</v>
      </c>
      <c r="AT21" s="89">
        <v>3852.1048270757519</v>
      </c>
      <c r="AU21" s="91">
        <v>43359.36292490393</v>
      </c>
      <c r="AV21" s="83">
        <v>52299.806462896129</v>
      </c>
      <c r="AW21" s="134"/>
      <c r="AY21" s="103"/>
    </row>
    <row r="22" spans="1:51">
      <c r="A22" s="37" t="s">
        <v>149</v>
      </c>
      <c r="B22" s="23" t="s">
        <v>151</v>
      </c>
      <c r="C22" s="106" t="s">
        <v>150</v>
      </c>
      <c r="D22" s="89">
        <v>2200.5546184999025</v>
      </c>
      <c r="E22" s="89">
        <v>924.6751069890455</v>
      </c>
      <c r="F22" s="89">
        <v>1496.0704819336074</v>
      </c>
      <c r="G22" s="89">
        <v>887.55038402750574</v>
      </c>
      <c r="H22" s="89">
        <v>451.0201766918928</v>
      </c>
      <c r="I22" s="89">
        <v>47.777891404581879</v>
      </c>
      <c r="J22" s="89">
        <v>164.41560810542683</v>
      </c>
      <c r="K22" s="89">
        <v>849.06694374936228</v>
      </c>
      <c r="L22" s="89">
        <v>1207.4176454631097</v>
      </c>
      <c r="M22" s="89">
        <v>48.658558490238768</v>
      </c>
      <c r="N22" s="89">
        <v>301.91646739501755</v>
      </c>
      <c r="O22" s="89">
        <v>277.00306511579515</v>
      </c>
      <c r="P22" s="89">
        <v>119.96251951055602</v>
      </c>
      <c r="Q22" s="89">
        <v>165.58748049386267</v>
      </c>
      <c r="R22" s="89">
        <v>4782.2987556972575</v>
      </c>
      <c r="S22" s="89">
        <v>169.36962643325339</v>
      </c>
      <c r="T22" s="89">
        <v>1812.0316836129018</v>
      </c>
      <c r="U22" s="89">
        <v>732.73617030119397</v>
      </c>
      <c r="V22" s="89">
        <v>1436.8789593559179</v>
      </c>
      <c r="W22" s="89">
        <v>683.37756316356251</v>
      </c>
      <c r="X22" s="89">
        <v>136.45201720943359</v>
      </c>
      <c r="Y22" s="89">
        <v>1462.6904086195614</v>
      </c>
      <c r="Z22" s="89">
        <v>431.09536768809198</v>
      </c>
      <c r="AA22" s="89">
        <v>1607.7000351906759</v>
      </c>
      <c r="AB22" s="89">
        <v>382.81181631616511</v>
      </c>
      <c r="AC22" s="89">
        <v>859.51729938822882</v>
      </c>
      <c r="AD22" s="89">
        <v>626.72919806283005</v>
      </c>
      <c r="AE22" s="89">
        <v>1486.8537268905643</v>
      </c>
      <c r="AF22" s="89">
        <v>314.85139402181545</v>
      </c>
      <c r="AG22" s="89">
        <v>1226.9567325580863</v>
      </c>
      <c r="AH22" s="89">
        <v>1680.6054296152975</v>
      </c>
      <c r="AI22" s="89">
        <v>932.78688762520062</v>
      </c>
      <c r="AJ22" s="89">
        <v>1477.2841216836282</v>
      </c>
      <c r="AK22" s="89">
        <v>215.31844064869443</v>
      </c>
      <c r="AL22" s="89">
        <v>1134.4518906232875</v>
      </c>
      <c r="AM22" s="92">
        <v>32734.474472575555</v>
      </c>
      <c r="AN22" s="89">
        <v>36313.969392571482</v>
      </c>
      <c r="AO22" s="89">
        <v>0</v>
      </c>
      <c r="AP22" s="92">
        <v>36313.969392571482</v>
      </c>
      <c r="AQ22" s="89">
        <v>0</v>
      </c>
      <c r="AR22" s="89">
        <v>0</v>
      </c>
      <c r="AS22" s="91">
        <v>0</v>
      </c>
      <c r="AT22" s="89">
        <v>3239.3256726587015</v>
      </c>
      <c r="AU22" s="91">
        <v>39553.295065230181</v>
      </c>
      <c r="AV22" s="83">
        <v>72287.76953780574</v>
      </c>
      <c r="AW22" s="134"/>
      <c r="AY22" s="103"/>
    </row>
    <row r="23" spans="1:51">
      <c r="A23" s="37" t="s">
        <v>152</v>
      </c>
      <c r="B23" s="23" t="s">
        <v>154</v>
      </c>
      <c r="C23" s="106" t="s">
        <v>153</v>
      </c>
      <c r="D23" s="89">
        <v>2915.9666584376359</v>
      </c>
      <c r="E23" s="89">
        <v>46.569441043673322</v>
      </c>
      <c r="F23" s="89">
        <v>37.403818810738812</v>
      </c>
      <c r="G23" s="89">
        <v>151.00793270758459</v>
      </c>
      <c r="H23" s="89">
        <v>8.5751679259896338</v>
      </c>
      <c r="I23" s="89">
        <v>0</v>
      </c>
      <c r="J23" s="89">
        <v>6.0664289263685379E-3</v>
      </c>
      <c r="K23" s="89">
        <v>20.159269846421395</v>
      </c>
      <c r="L23" s="89">
        <v>0.60432738163550959</v>
      </c>
      <c r="M23" s="89">
        <v>1.3934941369268408</v>
      </c>
      <c r="N23" s="89">
        <v>12.032975395306922</v>
      </c>
      <c r="O23" s="89">
        <v>20.822253793184114</v>
      </c>
      <c r="P23" s="89">
        <v>826.01051602749737</v>
      </c>
      <c r="Q23" s="89">
        <v>3.2016442253207389</v>
      </c>
      <c r="R23" s="89">
        <v>438.83270696640687</v>
      </c>
      <c r="S23" s="89">
        <v>1.0634512462200778</v>
      </c>
      <c r="T23" s="89">
        <v>156.75895602322072</v>
      </c>
      <c r="U23" s="89">
        <v>31.718071528849144</v>
      </c>
      <c r="V23" s="89">
        <v>514.56849015135049</v>
      </c>
      <c r="W23" s="89">
        <v>42.777556540454704</v>
      </c>
      <c r="X23" s="89">
        <v>28.549594503381055</v>
      </c>
      <c r="Y23" s="89">
        <v>684.79538254484282</v>
      </c>
      <c r="Z23" s="89">
        <v>288.84612811359756</v>
      </c>
      <c r="AA23" s="89">
        <v>0.56445071617176557</v>
      </c>
      <c r="AB23" s="89">
        <v>3.2618115956116016</v>
      </c>
      <c r="AC23" s="89">
        <v>50.305758872927271</v>
      </c>
      <c r="AD23" s="89">
        <v>96.926819461711204</v>
      </c>
      <c r="AE23" s="89">
        <v>151.32741776738709</v>
      </c>
      <c r="AF23" s="89">
        <v>64.247195807360754</v>
      </c>
      <c r="AG23" s="89">
        <v>150.32949136746663</v>
      </c>
      <c r="AH23" s="89">
        <v>251.25871854333553</v>
      </c>
      <c r="AI23" s="89">
        <v>941.64256692210927</v>
      </c>
      <c r="AJ23" s="89">
        <v>1016.7934936814628</v>
      </c>
      <c r="AK23" s="89">
        <v>518.7626161249832</v>
      </c>
      <c r="AL23" s="89">
        <v>269.35423723164331</v>
      </c>
      <c r="AM23" s="92">
        <v>9746.438481871337</v>
      </c>
      <c r="AN23" s="89">
        <v>8220.8797162842693</v>
      </c>
      <c r="AO23" s="89">
        <v>0</v>
      </c>
      <c r="AP23" s="92">
        <v>8220.8797162842693</v>
      </c>
      <c r="AQ23" s="89">
        <v>0</v>
      </c>
      <c r="AR23" s="89">
        <v>-63.039503205046991</v>
      </c>
      <c r="AS23" s="91">
        <v>-63.039503205046991</v>
      </c>
      <c r="AT23" s="89">
        <v>0</v>
      </c>
      <c r="AU23" s="91">
        <v>8157.8402130792219</v>
      </c>
      <c r="AV23" s="83">
        <v>17904.278694950561</v>
      </c>
      <c r="AW23" s="134"/>
      <c r="AY23" s="103"/>
    </row>
    <row r="24" spans="1:51">
      <c r="A24" s="37" t="s">
        <v>155</v>
      </c>
      <c r="B24" s="23" t="s">
        <v>157</v>
      </c>
      <c r="C24" s="106" t="s">
        <v>156</v>
      </c>
      <c r="D24" s="89">
        <v>1.0998725109895795</v>
      </c>
      <c r="E24" s="89">
        <v>438.32085510661585</v>
      </c>
      <c r="F24" s="89">
        <v>144.53424224803118</v>
      </c>
      <c r="G24" s="89">
        <v>601.24670877358676</v>
      </c>
      <c r="H24" s="89">
        <v>1868.8545951443384</v>
      </c>
      <c r="I24" s="89">
        <v>554.04862001808431</v>
      </c>
      <c r="J24" s="89">
        <v>8.4746151392632143</v>
      </c>
      <c r="K24" s="89">
        <v>149.13183583240647</v>
      </c>
      <c r="L24" s="89">
        <v>5268.7023741021167</v>
      </c>
      <c r="M24" s="89">
        <v>7.3106280366449478E-2</v>
      </c>
      <c r="N24" s="89">
        <v>28.913465231596909</v>
      </c>
      <c r="O24" s="89">
        <v>2789.2894874552944</v>
      </c>
      <c r="P24" s="89">
        <v>28.815665649246839</v>
      </c>
      <c r="Q24" s="89">
        <v>141.48630333594878</v>
      </c>
      <c r="R24" s="89">
        <v>634.96709778005436</v>
      </c>
      <c r="S24" s="89">
        <v>27.807528144854807</v>
      </c>
      <c r="T24" s="89">
        <v>760.88944679454119</v>
      </c>
      <c r="U24" s="89">
        <v>16.673926240344162</v>
      </c>
      <c r="V24" s="89">
        <v>2.7290440672805545</v>
      </c>
      <c r="W24" s="89">
        <v>0.86942572600457046</v>
      </c>
      <c r="X24" s="89">
        <v>128.68396145375314</v>
      </c>
      <c r="Y24" s="89">
        <v>440.57371837421221</v>
      </c>
      <c r="Z24" s="89">
        <v>4.7276868344940652</v>
      </c>
      <c r="AA24" s="89">
        <v>77.113413440991224</v>
      </c>
      <c r="AB24" s="89">
        <v>7.3430950743940848E-2</v>
      </c>
      <c r="AC24" s="89">
        <v>0.61689659756854687</v>
      </c>
      <c r="AD24" s="89">
        <v>5.8626237414777425</v>
      </c>
      <c r="AE24" s="89">
        <v>7.4348384920064383</v>
      </c>
      <c r="AF24" s="89">
        <v>1.0646437686396877</v>
      </c>
      <c r="AG24" s="89">
        <v>733.10348746224236</v>
      </c>
      <c r="AH24" s="89">
        <v>31.891963052678296</v>
      </c>
      <c r="AI24" s="89">
        <v>4.74168741999652</v>
      </c>
      <c r="AJ24" s="89">
        <v>28.581167912252265</v>
      </c>
      <c r="AK24" s="89">
        <v>2.2370919694028077</v>
      </c>
      <c r="AL24" s="89">
        <v>18.95685818471431</v>
      </c>
      <c r="AM24" s="92">
        <v>14952.591685236139</v>
      </c>
      <c r="AN24" s="89">
        <v>1054.4185451467717</v>
      </c>
      <c r="AO24" s="89">
        <v>339.04370667308558</v>
      </c>
      <c r="AP24" s="92">
        <v>1393.4622518198573</v>
      </c>
      <c r="AQ24" s="89">
        <v>0</v>
      </c>
      <c r="AR24" s="89">
        <v>17.198030961740411</v>
      </c>
      <c r="AS24" s="91">
        <v>17.198030961740411</v>
      </c>
      <c r="AT24" s="89">
        <v>3294.4129215931812</v>
      </c>
      <c r="AU24" s="91">
        <v>4705.0732043747785</v>
      </c>
      <c r="AV24" s="83">
        <v>19657.664889610918</v>
      </c>
      <c r="AW24" s="134"/>
      <c r="AY24" s="103"/>
    </row>
    <row r="25" spans="1:51">
      <c r="A25" s="37" t="s">
        <v>158</v>
      </c>
      <c r="B25" s="23" t="s">
        <v>160</v>
      </c>
      <c r="C25" s="106" t="s">
        <v>159</v>
      </c>
      <c r="D25" s="89">
        <v>338.33055217651111</v>
      </c>
      <c r="E25" s="89">
        <v>82.676757980831596</v>
      </c>
      <c r="F25" s="89">
        <v>108.73467638964721</v>
      </c>
      <c r="G25" s="89">
        <v>948.64248834553655</v>
      </c>
      <c r="H25" s="89">
        <v>91.938120135832861</v>
      </c>
      <c r="I25" s="89">
        <v>0</v>
      </c>
      <c r="J25" s="89">
        <v>3.199477540011799E-2</v>
      </c>
      <c r="K25" s="89">
        <v>1363.379630189695</v>
      </c>
      <c r="L25" s="89">
        <v>777.78953593488541</v>
      </c>
      <c r="M25" s="89">
        <v>94.322902026638658</v>
      </c>
      <c r="N25" s="89">
        <v>37.956387967641334</v>
      </c>
      <c r="O25" s="89">
        <v>193.41732171588882</v>
      </c>
      <c r="P25" s="89">
        <v>197.07047996629765</v>
      </c>
      <c r="Q25" s="89">
        <v>27.292041222825208</v>
      </c>
      <c r="R25" s="89">
        <v>55951.426856163002</v>
      </c>
      <c r="S25" s="89">
        <v>82.655320468847819</v>
      </c>
      <c r="T25" s="89">
        <v>1207.2160923303081</v>
      </c>
      <c r="U25" s="89">
        <v>89.33048172266507</v>
      </c>
      <c r="V25" s="89">
        <v>593.61319437527152</v>
      </c>
      <c r="W25" s="89">
        <v>2625.2753227576031</v>
      </c>
      <c r="X25" s="89">
        <v>404.72308113014105</v>
      </c>
      <c r="Y25" s="89">
        <v>787.72366548527566</v>
      </c>
      <c r="Z25" s="89">
        <v>149.49551661027192</v>
      </c>
      <c r="AA25" s="89">
        <v>498.3074384433761</v>
      </c>
      <c r="AB25" s="89">
        <v>1706.3209029047948</v>
      </c>
      <c r="AC25" s="89">
        <v>2.4356879632072128</v>
      </c>
      <c r="AD25" s="89">
        <v>7234.6880823262272</v>
      </c>
      <c r="AE25" s="89">
        <v>754.15245380605916</v>
      </c>
      <c r="AF25" s="89">
        <v>886.10268846912129</v>
      </c>
      <c r="AG25" s="89">
        <v>3368.3017347089058</v>
      </c>
      <c r="AH25" s="89">
        <v>1807.1502803883614</v>
      </c>
      <c r="AI25" s="89">
        <v>2108.6457387508417</v>
      </c>
      <c r="AJ25" s="89">
        <v>2427.6026651788047</v>
      </c>
      <c r="AK25" s="89">
        <v>437.40009227514213</v>
      </c>
      <c r="AL25" s="89">
        <v>344.04578871017611</v>
      </c>
      <c r="AM25" s="92">
        <v>87728.195973796057</v>
      </c>
      <c r="AN25" s="89">
        <v>4109.6354086559841</v>
      </c>
      <c r="AO25" s="89">
        <v>0</v>
      </c>
      <c r="AP25" s="92">
        <v>4109.6354086559841</v>
      </c>
      <c r="AQ25" s="89">
        <v>289024.87894679361</v>
      </c>
      <c r="AR25" s="89">
        <v>0</v>
      </c>
      <c r="AS25" s="91">
        <v>289024.87894679361</v>
      </c>
      <c r="AT25" s="89">
        <v>711.34731763574905</v>
      </c>
      <c r="AU25" s="91">
        <v>293845.86167308537</v>
      </c>
      <c r="AV25" s="83">
        <v>381574.05764688144</v>
      </c>
      <c r="AW25" s="134"/>
      <c r="AY25" s="103"/>
    </row>
    <row r="26" spans="1:51">
      <c r="A26" s="37" t="s">
        <v>161</v>
      </c>
      <c r="B26" s="23" t="s">
        <v>163</v>
      </c>
      <c r="C26" s="106" t="s">
        <v>162</v>
      </c>
      <c r="D26" s="89">
        <v>316.25295765267225</v>
      </c>
      <c r="E26" s="89">
        <v>165.4470134129117</v>
      </c>
      <c r="F26" s="89">
        <v>72.584294813302108</v>
      </c>
      <c r="G26" s="89">
        <v>1342.6782151343891</v>
      </c>
      <c r="H26" s="89">
        <v>412.90474556911499</v>
      </c>
      <c r="I26" s="89">
        <v>0</v>
      </c>
      <c r="J26" s="89">
        <v>8.6224908237610906E-3</v>
      </c>
      <c r="K26" s="89">
        <v>59.277467620039367</v>
      </c>
      <c r="L26" s="89">
        <v>25.747868567443415</v>
      </c>
      <c r="M26" s="89">
        <v>8.5091167807705599</v>
      </c>
      <c r="N26" s="89">
        <v>783.2030810743795</v>
      </c>
      <c r="O26" s="89">
        <v>106.13304482361512</v>
      </c>
      <c r="P26" s="89">
        <v>393.60496234289417</v>
      </c>
      <c r="Q26" s="89">
        <v>312.46089378222757</v>
      </c>
      <c r="R26" s="89">
        <v>908.40820235679644</v>
      </c>
      <c r="S26" s="89">
        <v>413.98905036508154</v>
      </c>
      <c r="T26" s="89">
        <v>5411.1620226036739</v>
      </c>
      <c r="U26" s="89">
        <v>325.2046107375877</v>
      </c>
      <c r="V26" s="89">
        <v>64.406928178591855</v>
      </c>
      <c r="W26" s="89">
        <v>1088.6113988107827</v>
      </c>
      <c r="X26" s="89">
        <v>121.2241209594557</v>
      </c>
      <c r="Y26" s="89">
        <v>76.051147467708063</v>
      </c>
      <c r="Z26" s="89">
        <v>11.701070943593736</v>
      </c>
      <c r="AA26" s="89">
        <v>496.80655804979739</v>
      </c>
      <c r="AB26" s="89">
        <v>1.4417502562568814</v>
      </c>
      <c r="AC26" s="89">
        <v>37.036856485381691</v>
      </c>
      <c r="AD26" s="89">
        <v>27.669349232409456</v>
      </c>
      <c r="AE26" s="89">
        <v>3215.4168866089722</v>
      </c>
      <c r="AF26" s="89">
        <v>52.223687552483661</v>
      </c>
      <c r="AG26" s="89">
        <v>1851.6688277619933</v>
      </c>
      <c r="AH26" s="89">
        <v>340.20128081763272</v>
      </c>
      <c r="AI26" s="89">
        <v>156.97850880295502</v>
      </c>
      <c r="AJ26" s="89">
        <v>343.03101932923153</v>
      </c>
      <c r="AK26" s="89">
        <v>24.129893778090835</v>
      </c>
      <c r="AL26" s="89">
        <v>219.26083398601477</v>
      </c>
      <c r="AM26" s="92">
        <v>19185.436289149082</v>
      </c>
      <c r="AN26" s="89">
        <v>8328.8758409406</v>
      </c>
      <c r="AO26" s="89">
        <v>0</v>
      </c>
      <c r="AP26" s="92">
        <v>8328.8758409406</v>
      </c>
      <c r="AQ26" s="89">
        <v>0</v>
      </c>
      <c r="AR26" s="89">
        <v>0</v>
      </c>
      <c r="AS26" s="91">
        <v>0</v>
      </c>
      <c r="AT26" s="89">
        <v>924.37781417108056</v>
      </c>
      <c r="AU26" s="91">
        <v>9253.2536551116809</v>
      </c>
      <c r="AV26" s="83">
        <v>28438.689944260761</v>
      </c>
      <c r="AW26" s="134"/>
      <c r="AY26" s="103"/>
    </row>
    <row r="27" spans="1:51">
      <c r="A27" s="37" t="s">
        <v>164</v>
      </c>
      <c r="B27" s="24" t="s">
        <v>166</v>
      </c>
      <c r="C27" s="106" t="s">
        <v>165</v>
      </c>
      <c r="D27" s="89">
        <v>0</v>
      </c>
      <c r="E27" s="89">
        <v>8.8719850052272875</v>
      </c>
      <c r="F27" s="89">
        <v>0.5444382010186718</v>
      </c>
      <c r="G27" s="89">
        <v>9.8718066957285338</v>
      </c>
      <c r="H27" s="89">
        <v>0.20887506805299411</v>
      </c>
      <c r="I27" s="89">
        <v>0</v>
      </c>
      <c r="J27" s="89">
        <v>3.0861002087300007E-5</v>
      </c>
      <c r="K27" s="89">
        <v>4.0200821024910946E-2</v>
      </c>
      <c r="L27" s="89">
        <v>0.69889340370761432</v>
      </c>
      <c r="M27" s="89">
        <v>0</v>
      </c>
      <c r="N27" s="89">
        <v>0.69248349353709937</v>
      </c>
      <c r="O27" s="89">
        <v>0.33445442358472338</v>
      </c>
      <c r="P27" s="89">
        <v>0</v>
      </c>
      <c r="Q27" s="89">
        <v>0.11725690837384599</v>
      </c>
      <c r="R27" s="89">
        <v>48.242736019078706</v>
      </c>
      <c r="S27" s="89">
        <v>0.11737013961408714</v>
      </c>
      <c r="T27" s="89">
        <v>27.636393211449565</v>
      </c>
      <c r="U27" s="89">
        <v>6.7434494589509715</v>
      </c>
      <c r="V27" s="89">
        <v>21.571311738449335</v>
      </c>
      <c r="W27" s="89">
        <v>20.693020902627442</v>
      </c>
      <c r="X27" s="89">
        <v>0</v>
      </c>
      <c r="Y27" s="89">
        <v>3.3491982287502884</v>
      </c>
      <c r="Z27" s="89">
        <v>10.547379170025629</v>
      </c>
      <c r="AA27" s="89">
        <v>0.31279767189403396</v>
      </c>
      <c r="AB27" s="89">
        <v>2.9087147205312691</v>
      </c>
      <c r="AC27" s="89">
        <v>19.512104312611747</v>
      </c>
      <c r="AD27" s="89">
        <v>0.86577090025523307</v>
      </c>
      <c r="AE27" s="89">
        <v>11.383603755426204</v>
      </c>
      <c r="AF27" s="89">
        <v>4.7226181453126106</v>
      </c>
      <c r="AG27" s="89">
        <v>29.150881037991461</v>
      </c>
      <c r="AH27" s="89">
        <v>207.51649658660494</v>
      </c>
      <c r="AI27" s="89">
        <v>104.08886571200702</v>
      </c>
      <c r="AJ27" s="89">
        <v>73.773833850932959</v>
      </c>
      <c r="AK27" s="89">
        <v>13.691517229616107</v>
      </c>
      <c r="AL27" s="89">
        <v>133.35326235525372</v>
      </c>
      <c r="AM27" s="92">
        <v>761.56175002864109</v>
      </c>
      <c r="AN27" s="89">
        <v>0</v>
      </c>
      <c r="AO27" s="89">
        <v>0</v>
      </c>
      <c r="AP27" s="92">
        <v>0</v>
      </c>
      <c r="AQ27" s="89">
        <v>0</v>
      </c>
      <c r="AR27" s="89">
        <v>0</v>
      </c>
      <c r="AS27" s="91">
        <v>0</v>
      </c>
      <c r="AT27" s="89">
        <v>1294.1284966505386</v>
      </c>
      <c r="AU27" s="91">
        <v>1294.1284966505386</v>
      </c>
      <c r="AV27" s="83">
        <v>2055.6902466791798</v>
      </c>
      <c r="AW27" s="134"/>
      <c r="AY27" s="103"/>
    </row>
    <row r="28" spans="1:51">
      <c r="A28" s="37" t="s">
        <v>167</v>
      </c>
      <c r="B28" s="23" t="s">
        <v>169</v>
      </c>
      <c r="C28" s="106" t="s">
        <v>168</v>
      </c>
      <c r="D28" s="89">
        <v>1.8216972246389498</v>
      </c>
      <c r="E28" s="89">
        <v>29.177979368941102</v>
      </c>
      <c r="F28" s="89">
        <v>27.422083266707407</v>
      </c>
      <c r="G28" s="89">
        <v>154.72824997669147</v>
      </c>
      <c r="H28" s="89">
        <v>78.524586372621712</v>
      </c>
      <c r="I28" s="89">
        <v>1.7361617453092046E-2</v>
      </c>
      <c r="J28" s="89">
        <v>0.87212681026221295</v>
      </c>
      <c r="K28" s="89">
        <v>4.755216463314925</v>
      </c>
      <c r="L28" s="89">
        <v>7.0565838417246729</v>
      </c>
      <c r="M28" s="89">
        <v>24.451764040959034</v>
      </c>
      <c r="N28" s="89">
        <v>32.607122788305112</v>
      </c>
      <c r="O28" s="89">
        <v>5.895118844461094</v>
      </c>
      <c r="P28" s="89">
        <v>19.955615831964696</v>
      </c>
      <c r="Q28" s="89">
        <v>0.19148541776894928</v>
      </c>
      <c r="R28" s="89">
        <v>297.54183519478096</v>
      </c>
      <c r="S28" s="89">
        <v>22.059489539472494</v>
      </c>
      <c r="T28" s="89">
        <v>81.318760539213528</v>
      </c>
      <c r="U28" s="89">
        <v>6.2927159012992231</v>
      </c>
      <c r="V28" s="89">
        <v>24.480964001285137</v>
      </c>
      <c r="W28" s="89">
        <v>67.603542526891886</v>
      </c>
      <c r="X28" s="89">
        <v>39.997825414077752</v>
      </c>
      <c r="Y28" s="89">
        <v>15.522425171849845</v>
      </c>
      <c r="Z28" s="89">
        <v>9.5775403276725619</v>
      </c>
      <c r="AA28" s="89">
        <v>55.67612920074793</v>
      </c>
      <c r="AB28" s="89">
        <v>16.747131136903498</v>
      </c>
      <c r="AC28" s="89">
        <v>47.471274720243457</v>
      </c>
      <c r="AD28" s="89">
        <v>3.6978605888858036</v>
      </c>
      <c r="AE28" s="89">
        <v>31.152983217683584</v>
      </c>
      <c r="AF28" s="89">
        <v>5.0483239895290986</v>
      </c>
      <c r="AG28" s="89">
        <v>125.62004761667475</v>
      </c>
      <c r="AH28" s="89">
        <v>250.55754647764195</v>
      </c>
      <c r="AI28" s="89">
        <v>124.72557900730145</v>
      </c>
      <c r="AJ28" s="89">
        <v>213.54804571523331</v>
      </c>
      <c r="AK28" s="89">
        <v>12.41453128700725</v>
      </c>
      <c r="AL28" s="89">
        <v>92.580317260818433</v>
      </c>
      <c r="AM28" s="92">
        <v>1931.1118607010278</v>
      </c>
      <c r="AN28" s="89">
        <v>0</v>
      </c>
      <c r="AO28" s="89">
        <v>0</v>
      </c>
      <c r="AP28" s="92">
        <v>0</v>
      </c>
      <c r="AQ28" s="89">
        <v>0</v>
      </c>
      <c r="AR28" s="89">
        <v>0</v>
      </c>
      <c r="AS28" s="91">
        <v>0</v>
      </c>
      <c r="AT28" s="89">
        <v>0</v>
      </c>
      <c r="AU28" s="91">
        <v>0</v>
      </c>
      <c r="AV28" s="83">
        <v>1931.1118607010278</v>
      </c>
      <c r="AW28" s="134"/>
      <c r="AY28" s="103"/>
    </row>
    <row r="29" spans="1:51">
      <c r="A29" s="37" t="s">
        <v>170</v>
      </c>
      <c r="B29" s="23" t="s">
        <v>172</v>
      </c>
      <c r="C29" s="106" t="s">
        <v>171</v>
      </c>
      <c r="D29" s="89">
        <v>1506.4076071882187</v>
      </c>
      <c r="E29" s="89">
        <v>333.10965327120016</v>
      </c>
      <c r="F29" s="89">
        <v>40.596824677109943</v>
      </c>
      <c r="G29" s="89">
        <v>1284.1402546557656</v>
      </c>
      <c r="H29" s="89">
        <v>312.45201324373522</v>
      </c>
      <c r="I29" s="89">
        <v>5.6213370404915981E-2</v>
      </c>
      <c r="J29" s="89">
        <v>0.19822363483380204</v>
      </c>
      <c r="K29" s="89">
        <v>63.132776612436345</v>
      </c>
      <c r="L29" s="89">
        <v>39.63460831671545</v>
      </c>
      <c r="M29" s="89">
        <v>102.18133676934767</v>
      </c>
      <c r="N29" s="89">
        <v>125.23363034404852</v>
      </c>
      <c r="O29" s="89">
        <v>94.318001623766847</v>
      </c>
      <c r="P29" s="89">
        <v>64.885603899900048</v>
      </c>
      <c r="Q29" s="89">
        <v>182.14636381034751</v>
      </c>
      <c r="R29" s="89">
        <v>1046.2831365643412</v>
      </c>
      <c r="S29" s="89">
        <v>56.340645730284855</v>
      </c>
      <c r="T29" s="89">
        <v>2387.4701820572145</v>
      </c>
      <c r="U29" s="89">
        <v>102.91763007807639</v>
      </c>
      <c r="V29" s="89">
        <v>84.385929608826132</v>
      </c>
      <c r="W29" s="89">
        <v>298.72162138338945</v>
      </c>
      <c r="X29" s="89">
        <v>119.57744596106717</v>
      </c>
      <c r="Y29" s="89">
        <v>72.330644140604846</v>
      </c>
      <c r="Z29" s="89">
        <v>25.722334945452165</v>
      </c>
      <c r="AA29" s="89">
        <v>115.2360144218537</v>
      </c>
      <c r="AB29" s="89">
        <v>24.511287784517062</v>
      </c>
      <c r="AC29" s="89">
        <v>19.403826692723548</v>
      </c>
      <c r="AD29" s="89">
        <v>71.048726372673343</v>
      </c>
      <c r="AE29" s="89">
        <v>255.36247013344121</v>
      </c>
      <c r="AF29" s="89">
        <v>34.078119828850767</v>
      </c>
      <c r="AG29" s="89">
        <v>702.99829996399797</v>
      </c>
      <c r="AH29" s="89">
        <v>382.51054082618538</v>
      </c>
      <c r="AI29" s="89">
        <v>329.23999503597429</v>
      </c>
      <c r="AJ29" s="89">
        <v>104.13909458514347</v>
      </c>
      <c r="AK29" s="89">
        <v>8.6807170824133415</v>
      </c>
      <c r="AL29" s="89">
        <v>24.856539377462202</v>
      </c>
      <c r="AM29" s="92">
        <v>10414.308313992326</v>
      </c>
      <c r="AN29" s="89">
        <v>14957.716059087492</v>
      </c>
      <c r="AO29" s="89">
        <v>0</v>
      </c>
      <c r="AP29" s="92">
        <v>14957.716059087492</v>
      </c>
      <c r="AQ29" s="89">
        <v>0</v>
      </c>
      <c r="AR29" s="89">
        <v>0</v>
      </c>
      <c r="AS29" s="91">
        <v>0</v>
      </c>
      <c r="AT29" s="89">
        <v>20744.810579769044</v>
      </c>
      <c r="AU29" s="91">
        <v>35702.526638856536</v>
      </c>
      <c r="AV29" s="83">
        <v>46116.834952848862</v>
      </c>
      <c r="AW29" s="134"/>
      <c r="AY29" s="103"/>
    </row>
    <row r="30" spans="1:51">
      <c r="A30" s="37" t="s">
        <v>173</v>
      </c>
      <c r="B30" s="23" t="s">
        <v>175</v>
      </c>
      <c r="C30" s="106" t="s">
        <v>174</v>
      </c>
      <c r="D30" s="89">
        <v>16.88279270388842</v>
      </c>
      <c r="E30" s="89">
        <v>196.50922797785736</v>
      </c>
      <c r="F30" s="89">
        <v>9.2962312568542114</v>
      </c>
      <c r="G30" s="89">
        <v>977.5871943294834</v>
      </c>
      <c r="H30" s="89">
        <v>215.88273090043404</v>
      </c>
      <c r="I30" s="89">
        <v>0</v>
      </c>
      <c r="J30" s="89">
        <v>1.3546605603309916E-3</v>
      </c>
      <c r="K30" s="89">
        <v>255.61428519748154</v>
      </c>
      <c r="L30" s="89">
        <v>50.157502382548202</v>
      </c>
      <c r="M30" s="89">
        <v>0</v>
      </c>
      <c r="N30" s="89">
        <v>10.97576400024287</v>
      </c>
      <c r="O30" s="89">
        <v>15.880349519160882</v>
      </c>
      <c r="P30" s="89">
        <v>1.7062926014622917E-2</v>
      </c>
      <c r="Q30" s="89">
        <v>5.6144664944543319</v>
      </c>
      <c r="R30" s="89">
        <v>362.22686321047502</v>
      </c>
      <c r="S30" s="89">
        <v>8.6143667021559729</v>
      </c>
      <c r="T30" s="89">
        <v>470.18397060733844</v>
      </c>
      <c r="U30" s="89">
        <v>24.650360229612097</v>
      </c>
      <c r="V30" s="89">
        <v>11701.728777664441</v>
      </c>
      <c r="W30" s="89">
        <v>1068.5295857749034</v>
      </c>
      <c r="X30" s="89">
        <v>13.671302394919415</v>
      </c>
      <c r="Y30" s="89">
        <v>43.693562338474663</v>
      </c>
      <c r="Z30" s="89">
        <v>16.006109061763421</v>
      </c>
      <c r="AA30" s="89">
        <v>1357.133480828744</v>
      </c>
      <c r="AB30" s="89">
        <v>15.056496473168465</v>
      </c>
      <c r="AC30" s="89">
        <v>23.601433368283107</v>
      </c>
      <c r="AD30" s="89">
        <v>4.795326296264153</v>
      </c>
      <c r="AE30" s="89">
        <v>257.45608875955105</v>
      </c>
      <c r="AF30" s="89">
        <v>49.245336676362832</v>
      </c>
      <c r="AG30" s="89">
        <v>1085.0532451879385</v>
      </c>
      <c r="AH30" s="89">
        <v>130.67827127550015</v>
      </c>
      <c r="AI30" s="89">
        <v>63.301224879535184</v>
      </c>
      <c r="AJ30" s="89">
        <v>51.087380692501</v>
      </c>
      <c r="AK30" s="89">
        <v>27.843086458749802</v>
      </c>
      <c r="AL30" s="89">
        <v>1157.919939235755</v>
      </c>
      <c r="AM30" s="92">
        <v>19686.895170465414</v>
      </c>
      <c r="AN30" s="89">
        <v>23291.539542794439</v>
      </c>
      <c r="AO30" s="89">
        <v>0</v>
      </c>
      <c r="AP30" s="92">
        <v>23291.539542794439</v>
      </c>
      <c r="AQ30" s="89">
        <v>0</v>
      </c>
      <c r="AR30" s="89">
        <v>0</v>
      </c>
      <c r="AS30" s="91">
        <v>0</v>
      </c>
      <c r="AT30" s="89">
        <v>32576.55420120135</v>
      </c>
      <c r="AU30" s="91">
        <v>55868.093743995792</v>
      </c>
      <c r="AV30" s="83">
        <v>75554.98891446121</v>
      </c>
      <c r="AW30" s="134"/>
      <c r="AY30" s="103"/>
    </row>
    <row r="31" spans="1:51">
      <c r="A31" s="37" t="s">
        <v>176</v>
      </c>
      <c r="B31" s="23" t="s">
        <v>178</v>
      </c>
      <c r="C31" s="106" t="s">
        <v>177</v>
      </c>
      <c r="D31" s="89">
        <v>0.47663589158658443</v>
      </c>
      <c r="E31" s="89">
        <v>49.359613443962445</v>
      </c>
      <c r="F31" s="89">
        <v>17.136684214020342</v>
      </c>
      <c r="G31" s="89">
        <v>186.42806820592443</v>
      </c>
      <c r="H31" s="89">
        <v>29.936633977050725</v>
      </c>
      <c r="I31" s="89">
        <v>0</v>
      </c>
      <c r="J31" s="89">
        <v>1.0294101334480565</v>
      </c>
      <c r="K31" s="89">
        <v>9.5716216968283749</v>
      </c>
      <c r="L31" s="89">
        <v>8.2960938342984232</v>
      </c>
      <c r="M31" s="89">
        <v>11.966385458912889</v>
      </c>
      <c r="N31" s="89">
        <v>18.181544395295731</v>
      </c>
      <c r="O31" s="89">
        <v>606.80310170215864</v>
      </c>
      <c r="P31" s="89">
        <v>19.148037005096416</v>
      </c>
      <c r="Q31" s="89">
        <v>15.945253467707559</v>
      </c>
      <c r="R31" s="89">
        <v>894.95854497639596</v>
      </c>
      <c r="S31" s="89">
        <v>33.457956320768361</v>
      </c>
      <c r="T31" s="89">
        <v>625.86206792047096</v>
      </c>
      <c r="U31" s="89">
        <v>58.930125737460926</v>
      </c>
      <c r="V31" s="89">
        <v>223.33139549887957</v>
      </c>
      <c r="W31" s="89">
        <v>818.08173789126147</v>
      </c>
      <c r="X31" s="89">
        <v>116.01406763451956</v>
      </c>
      <c r="Y31" s="89">
        <v>173.95106858697034</v>
      </c>
      <c r="Z31" s="89">
        <v>74.881712921349759</v>
      </c>
      <c r="AA31" s="89">
        <v>1402.5890425871448</v>
      </c>
      <c r="AB31" s="89">
        <v>40.180844401871731</v>
      </c>
      <c r="AC31" s="89">
        <v>993.93274653888966</v>
      </c>
      <c r="AD31" s="89">
        <v>22.01699305298764</v>
      </c>
      <c r="AE31" s="89">
        <v>204.05242377897306</v>
      </c>
      <c r="AF31" s="89">
        <v>51.452302072753049</v>
      </c>
      <c r="AG31" s="89">
        <v>372.07200655083676</v>
      </c>
      <c r="AH31" s="89">
        <v>403.2807248743199</v>
      </c>
      <c r="AI31" s="89">
        <v>228.24665774496205</v>
      </c>
      <c r="AJ31" s="89">
        <v>72.763581001462541</v>
      </c>
      <c r="AK31" s="89">
        <v>116.63263630801185</v>
      </c>
      <c r="AL31" s="89">
        <v>1607.6391978830943</v>
      </c>
      <c r="AM31" s="92">
        <v>9508.6069177096742</v>
      </c>
      <c r="AN31" s="89">
        <v>1994.4785101952639</v>
      </c>
      <c r="AO31" s="89">
        <v>0</v>
      </c>
      <c r="AP31" s="92">
        <v>1994.4785101952639</v>
      </c>
      <c r="AQ31" s="89">
        <v>0</v>
      </c>
      <c r="AR31" s="89">
        <v>0</v>
      </c>
      <c r="AS31" s="91">
        <v>0</v>
      </c>
      <c r="AT31" s="89">
        <v>389.05630955243862</v>
      </c>
      <c r="AU31" s="91">
        <v>2383.5348197477024</v>
      </c>
      <c r="AV31" s="83">
        <v>11892.141737457376</v>
      </c>
      <c r="AW31" s="134"/>
      <c r="AY31" s="103"/>
    </row>
    <row r="32" spans="1:51">
      <c r="A32" s="37" t="s">
        <v>179</v>
      </c>
      <c r="B32" s="23" t="s">
        <v>181</v>
      </c>
      <c r="C32" s="106" t="s">
        <v>180</v>
      </c>
      <c r="D32" s="89">
        <v>6.8700235395994271</v>
      </c>
      <c r="E32" s="89">
        <v>0.38577213159161933</v>
      </c>
      <c r="F32" s="89">
        <v>9.5390516661001161</v>
      </c>
      <c r="G32" s="89">
        <v>57.457557860093935</v>
      </c>
      <c r="H32" s="89">
        <v>1.2933547874995583</v>
      </c>
      <c r="I32" s="89">
        <v>1.0468983374192189E-2</v>
      </c>
      <c r="J32" s="89">
        <v>0.52443455077584078</v>
      </c>
      <c r="K32" s="89">
        <v>3.6237084079859663E-2</v>
      </c>
      <c r="L32" s="89">
        <v>0.5480474301669459</v>
      </c>
      <c r="M32" s="89">
        <v>3.7224574458513744</v>
      </c>
      <c r="N32" s="89">
        <v>4.7413025771629469</v>
      </c>
      <c r="O32" s="89">
        <v>13.399126780589391</v>
      </c>
      <c r="P32" s="89">
        <v>3.5497700817921825</v>
      </c>
      <c r="Q32" s="89">
        <v>4.9691406410909411E-2</v>
      </c>
      <c r="R32" s="89">
        <v>254.67000614289216</v>
      </c>
      <c r="S32" s="89">
        <v>1.0201725598921252</v>
      </c>
      <c r="T32" s="89">
        <v>78.600508025988049</v>
      </c>
      <c r="U32" s="89">
        <v>16.243458403086439</v>
      </c>
      <c r="V32" s="89">
        <v>1417.440934475515</v>
      </c>
      <c r="W32" s="89">
        <v>593.27562859978684</v>
      </c>
      <c r="X32" s="89">
        <v>1.9810721329887198</v>
      </c>
      <c r="Y32" s="89">
        <v>82.223478260298663</v>
      </c>
      <c r="Z32" s="89">
        <v>264.23141715822015</v>
      </c>
      <c r="AA32" s="89">
        <v>2.9766167371572165</v>
      </c>
      <c r="AB32" s="89">
        <v>370.79175407482722</v>
      </c>
      <c r="AC32" s="89">
        <v>137.27860127334171</v>
      </c>
      <c r="AD32" s="89">
        <v>0.46393744356142924</v>
      </c>
      <c r="AE32" s="89">
        <v>237.61625516729998</v>
      </c>
      <c r="AF32" s="89">
        <v>22.504705400769073</v>
      </c>
      <c r="AG32" s="89">
        <v>918.7879455889406</v>
      </c>
      <c r="AH32" s="89">
        <v>1364.588690727629</v>
      </c>
      <c r="AI32" s="89">
        <v>755.53282864457731</v>
      </c>
      <c r="AJ32" s="89">
        <v>616.27655495920783</v>
      </c>
      <c r="AK32" s="89">
        <v>275.85196628950587</v>
      </c>
      <c r="AL32" s="89">
        <v>1691.9498765027695</v>
      </c>
      <c r="AM32" s="92">
        <v>9206.433704893343</v>
      </c>
      <c r="AN32" s="89">
        <v>66133.766289451742</v>
      </c>
      <c r="AO32" s="89">
        <v>0</v>
      </c>
      <c r="AP32" s="92">
        <v>66133.766289451742</v>
      </c>
      <c r="AQ32" s="89">
        <v>0</v>
      </c>
      <c r="AR32" s="89">
        <v>0</v>
      </c>
      <c r="AS32" s="91">
        <v>0</v>
      </c>
      <c r="AT32" s="89">
        <v>74322.253405486583</v>
      </c>
      <c r="AU32" s="91">
        <v>140456.01969493832</v>
      </c>
      <c r="AV32" s="83">
        <v>149662.45339983166</v>
      </c>
      <c r="AW32" s="134"/>
      <c r="AY32" s="103"/>
    </row>
    <row r="33" spans="1:51">
      <c r="A33" s="37" t="s">
        <v>182</v>
      </c>
      <c r="B33" s="23" t="s">
        <v>184</v>
      </c>
      <c r="C33" s="106" t="s">
        <v>183</v>
      </c>
      <c r="D33" s="89">
        <v>5.1067546163435775</v>
      </c>
      <c r="E33" s="89">
        <v>7.1589509542613685</v>
      </c>
      <c r="F33" s="89">
        <v>238.97614183167755</v>
      </c>
      <c r="G33" s="89">
        <v>16.543783728167526</v>
      </c>
      <c r="H33" s="89">
        <v>12.142100885809937</v>
      </c>
      <c r="I33" s="89">
        <v>0</v>
      </c>
      <c r="J33" s="89">
        <v>2.405340402873914</v>
      </c>
      <c r="K33" s="89">
        <v>1.2826153784512551</v>
      </c>
      <c r="L33" s="89">
        <v>23.34988348751104</v>
      </c>
      <c r="M33" s="89">
        <v>1.9164183041635452</v>
      </c>
      <c r="N33" s="89">
        <v>6.7662097389558662</v>
      </c>
      <c r="O33" s="89">
        <v>1.9253916623749749</v>
      </c>
      <c r="P33" s="89">
        <v>0.1342644172234421</v>
      </c>
      <c r="Q33" s="89">
        <v>0.3299163635418178</v>
      </c>
      <c r="R33" s="89">
        <v>44.647661611461466</v>
      </c>
      <c r="S33" s="89">
        <v>0.48924815891458079</v>
      </c>
      <c r="T33" s="89">
        <v>135.06227102314625</v>
      </c>
      <c r="U33" s="89">
        <v>49.423856278512098</v>
      </c>
      <c r="V33" s="89">
        <v>85.014676331419494</v>
      </c>
      <c r="W33" s="89">
        <v>50.507969634704743</v>
      </c>
      <c r="X33" s="89">
        <v>11.862777984458516</v>
      </c>
      <c r="Y33" s="89">
        <v>9.1684613600041249</v>
      </c>
      <c r="Z33" s="89">
        <v>2204.2008321260546</v>
      </c>
      <c r="AA33" s="89">
        <v>4375.395628712964</v>
      </c>
      <c r="AB33" s="89">
        <v>21.757024220187812</v>
      </c>
      <c r="AC33" s="89">
        <v>372.20826485444115</v>
      </c>
      <c r="AD33" s="89">
        <v>25.803538526578745</v>
      </c>
      <c r="AE33" s="89">
        <v>64.260598006335485</v>
      </c>
      <c r="AF33" s="89">
        <v>1860.3382808745534</v>
      </c>
      <c r="AG33" s="89">
        <v>840.53980847814751</v>
      </c>
      <c r="AH33" s="89">
        <v>1317.8452756518982</v>
      </c>
      <c r="AI33" s="89">
        <v>697.20288428351807</v>
      </c>
      <c r="AJ33" s="89">
        <v>203.44003275961532</v>
      </c>
      <c r="AK33" s="89">
        <v>93.591390851483311</v>
      </c>
      <c r="AL33" s="89">
        <v>654.26779070427733</v>
      </c>
      <c r="AM33" s="92">
        <v>13435.066044204035</v>
      </c>
      <c r="AN33" s="89">
        <v>17504.10563267496</v>
      </c>
      <c r="AO33" s="89">
        <v>619.30900322169464</v>
      </c>
      <c r="AP33" s="92">
        <v>18123.414635896654</v>
      </c>
      <c r="AQ33" s="89">
        <v>0</v>
      </c>
      <c r="AR33" s="89">
        <v>14.926080603604463</v>
      </c>
      <c r="AS33" s="91">
        <v>14.926080603604463</v>
      </c>
      <c r="AT33" s="89">
        <v>2525.5388749812737</v>
      </c>
      <c r="AU33" s="91">
        <v>20663.879591481531</v>
      </c>
      <c r="AV33" s="83">
        <v>34098.945635685566</v>
      </c>
      <c r="AW33" s="134"/>
      <c r="AY33" s="103"/>
    </row>
    <row r="34" spans="1:51">
      <c r="A34" s="37" t="s">
        <v>185</v>
      </c>
      <c r="B34" s="23" t="s">
        <v>187</v>
      </c>
      <c r="C34" s="106" t="s">
        <v>186</v>
      </c>
      <c r="D34" s="89">
        <v>3.0053413687752562</v>
      </c>
      <c r="E34" s="89">
        <v>95.307807825408403</v>
      </c>
      <c r="F34" s="89">
        <v>34.086928279462214</v>
      </c>
      <c r="G34" s="89">
        <v>359.02652792041522</v>
      </c>
      <c r="H34" s="89">
        <v>58.533030321319728</v>
      </c>
      <c r="I34" s="89">
        <v>2.5046628593888672E-2</v>
      </c>
      <c r="J34" s="89">
        <v>2.016961013298912</v>
      </c>
      <c r="K34" s="89">
        <v>18.945521734225451</v>
      </c>
      <c r="L34" s="89">
        <v>16.350314757013006</v>
      </c>
      <c r="M34" s="89">
        <v>23.717318529371056</v>
      </c>
      <c r="N34" s="89">
        <v>36.147188731963375</v>
      </c>
      <c r="O34" s="89">
        <v>1215.8955247196395</v>
      </c>
      <c r="P34" s="89">
        <v>37.593375227568934</v>
      </c>
      <c r="Q34" s="89">
        <v>30.589345875945163</v>
      </c>
      <c r="R34" s="89">
        <v>844.47406595431141</v>
      </c>
      <c r="S34" s="89">
        <v>66.620623090318375</v>
      </c>
      <c r="T34" s="89">
        <v>1233.5260978027629</v>
      </c>
      <c r="U34" s="89">
        <v>117.60177367048259</v>
      </c>
      <c r="V34" s="89">
        <v>408.69601853870864</v>
      </c>
      <c r="W34" s="89">
        <v>392.47733506397765</v>
      </c>
      <c r="X34" s="89">
        <v>232.66168930629371</v>
      </c>
      <c r="Y34" s="89">
        <v>348.67263811790798</v>
      </c>
      <c r="Z34" s="89">
        <v>149.5108830245876</v>
      </c>
      <c r="AA34" s="89">
        <v>3862.9416188947666</v>
      </c>
      <c r="AB34" s="89">
        <v>78.692148360841188</v>
      </c>
      <c r="AC34" s="89">
        <v>1995.8083055602106</v>
      </c>
      <c r="AD34" s="89">
        <v>254.5663481756298</v>
      </c>
      <c r="AE34" s="89">
        <v>405.62233341645617</v>
      </c>
      <c r="AF34" s="89">
        <v>102.281709756634</v>
      </c>
      <c r="AG34" s="89">
        <v>732.23595381026803</v>
      </c>
      <c r="AH34" s="89">
        <v>807.15446103598617</v>
      </c>
      <c r="AI34" s="89">
        <v>456.49870982765964</v>
      </c>
      <c r="AJ34" s="89">
        <v>145.12368174321981</v>
      </c>
      <c r="AK34" s="89">
        <v>232.90608523178267</v>
      </c>
      <c r="AL34" s="89">
        <v>3202.9043059466162</v>
      </c>
      <c r="AM34" s="92">
        <v>18002.217019262425</v>
      </c>
      <c r="AN34" s="89">
        <v>35142.027390244955</v>
      </c>
      <c r="AO34" s="89">
        <v>0</v>
      </c>
      <c r="AP34" s="92">
        <v>35142.027390244955</v>
      </c>
      <c r="AQ34" s="89">
        <v>0</v>
      </c>
      <c r="AR34" s="89">
        <v>0</v>
      </c>
      <c r="AS34" s="91">
        <v>0</v>
      </c>
      <c r="AT34" s="89">
        <v>33879.966583615562</v>
      </c>
      <c r="AU34" s="91">
        <v>69021.993973860517</v>
      </c>
      <c r="AV34" s="83">
        <v>87024.21099312295</v>
      </c>
      <c r="AW34" s="134"/>
      <c r="AY34" s="103"/>
    </row>
    <row r="35" spans="1:51">
      <c r="A35" s="37" t="s">
        <v>188</v>
      </c>
      <c r="B35" s="23" t="s">
        <v>190</v>
      </c>
      <c r="C35" s="106" t="s">
        <v>189</v>
      </c>
      <c r="D35" s="89">
        <v>0</v>
      </c>
      <c r="E35" s="89">
        <v>24.651859339739651</v>
      </c>
      <c r="F35" s="89">
        <v>9.2047619507997531</v>
      </c>
      <c r="G35" s="89">
        <v>247.3584737844489</v>
      </c>
      <c r="H35" s="89">
        <v>161.69309259887387</v>
      </c>
      <c r="I35" s="89">
        <v>6.4711036960642407E-3</v>
      </c>
      <c r="J35" s="89">
        <v>4.0011494150487714E-2</v>
      </c>
      <c r="K35" s="89">
        <v>1.2886058504969791</v>
      </c>
      <c r="L35" s="89">
        <v>1.3125740652712334</v>
      </c>
      <c r="M35" s="89">
        <v>1.2379653790848333</v>
      </c>
      <c r="N35" s="89">
        <v>10.315315655845831</v>
      </c>
      <c r="O35" s="89">
        <v>119.89319207933485</v>
      </c>
      <c r="P35" s="89">
        <v>5.9752387820821191</v>
      </c>
      <c r="Q35" s="89">
        <v>36.177427138146541</v>
      </c>
      <c r="R35" s="89">
        <v>70.28522067033947</v>
      </c>
      <c r="S35" s="89">
        <v>0.66251193505044115</v>
      </c>
      <c r="T35" s="89">
        <v>61.536000945118857</v>
      </c>
      <c r="U35" s="89">
        <v>8.8463418855231115</v>
      </c>
      <c r="V35" s="89">
        <v>19.187685731257545</v>
      </c>
      <c r="W35" s="89">
        <v>85.522639068399201</v>
      </c>
      <c r="X35" s="89">
        <v>0</v>
      </c>
      <c r="Y35" s="89">
        <v>79.299625856445147</v>
      </c>
      <c r="Z35" s="89">
        <v>38.946615761915496</v>
      </c>
      <c r="AA35" s="89">
        <v>2389.59437913291</v>
      </c>
      <c r="AB35" s="89">
        <v>2256.532949232972</v>
      </c>
      <c r="AC35" s="89">
        <v>2015.3759389233105</v>
      </c>
      <c r="AD35" s="89">
        <v>41.935816670500515</v>
      </c>
      <c r="AE35" s="89">
        <v>442.25602294412676</v>
      </c>
      <c r="AF35" s="89">
        <v>51.031050433400466</v>
      </c>
      <c r="AG35" s="89">
        <v>243.5339434971209</v>
      </c>
      <c r="AH35" s="89">
        <v>599.88679104727385</v>
      </c>
      <c r="AI35" s="89">
        <v>809.9176095559709</v>
      </c>
      <c r="AJ35" s="89">
        <v>313.73050748308492</v>
      </c>
      <c r="AK35" s="89">
        <v>36.923596149176127</v>
      </c>
      <c r="AL35" s="89">
        <v>1177.7096555299834</v>
      </c>
      <c r="AM35" s="92">
        <v>11361.869891675851</v>
      </c>
      <c r="AN35" s="89">
        <v>0</v>
      </c>
      <c r="AO35" s="89">
        <v>0</v>
      </c>
      <c r="AP35" s="92">
        <v>0</v>
      </c>
      <c r="AQ35" s="89">
        <v>3027.3412225945071</v>
      </c>
      <c r="AR35" s="89">
        <v>0</v>
      </c>
      <c r="AS35" s="91">
        <v>3027.3412225945071</v>
      </c>
      <c r="AT35" s="89">
        <v>5364.9760240076157</v>
      </c>
      <c r="AU35" s="91">
        <v>8392.3172466021224</v>
      </c>
      <c r="AV35" s="83">
        <v>19754.187138277972</v>
      </c>
      <c r="AW35" s="134"/>
      <c r="AY35" s="103"/>
    </row>
    <row r="36" spans="1:51">
      <c r="A36" s="37" t="s">
        <v>191</v>
      </c>
      <c r="B36" s="23" t="s">
        <v>193</v>
      </c>
      <c r="C36" s="106" t="s">
        <v>192</v>
      </c>
      <c r="D36" s="89">
        <v>276.48800605903557</v>
      </c>
      <c r="E36" s="89">
        <v>706.36534672944731</v>
      </c>
      <c r="F36" s="89">
        <v>513.10537248397611</v>
      </c>
      <c r="G36" s="89">
        <v>1598.983322143511</v>
      </c>
      <c r="H36" s="89">
        <v>251.4756149622734</v>
      </c>
      <c r="I36" s="89">
        <v>159.38206790859698</v>
      </c>
      <c r="J36" s="89">
        <v>62.75035787550943</v>
      </c>
      <c r="K36" s="89">
        <v>453.19192268737544</v>
      </c>
      <c r="L36" s="89">
        <v>545.43793149110365</v>
      </c>
      <c r="M36" s="89">
        <v>18.1926185844104</v>
      </c>
      <c r="N36" s="89">
        <v>91.250878490967594</v>
      </c>
      <c r="O36" s="89">
        <v>1350.9455998135534</v>
      </c>
      <c r="P36" s="89">
        <v>341.6583068137225</v>
      </c>
      <c r="Q36" s="89">
        <v>319.35703719363244</v>
      </c>
      <c r="R36" s="89">
        <v>4462.3314940321843</v>
      </c>
      <c r="S36" s="89">
        <v>437.5332509700105</v>
      </c>
      <c r="T36" s="89">
        <v>7906.1900484702428</v>
      </c>
      <c r="U36" s="89">
        <v>2098.6568540204707</v>
      </c>
      <c r="V36" s="89">
        <v>338.2066095842074</v>
      </c>
      <c r="W36" s="89">
        <v>658.80193657160976</v>
      </c>
      <c r="X36" s="89">
        <v>134.20966742796861</v>
      </c>
      <c r="Y36" s="89">
        <v>1336.3989748767253</v>
      </c>
      <c r="Z36" s="89">
        <v>322.88417534243143</v>
      </c>
      <c r="AA36" s="89">
        <v>405.3722995334208</v>
      </c>
      <c r="AB36" s="89">
        <v>121.48295113254542</v>
      </c>
      <c r="AC36" s="89">
        <v>4511.6904488101727</v>
      </c>
      <c r="AD36" s="89">
        <v>7820.7657575096109</v>
      </c>
      <c r="AE36" s="89">
        <v>473.08004093920994</v>
      </c>
      <c r="AF36" s="89">
        <v>266.00601275621545</v>
      </c>
      <c r="AG36" s="89">
        <v>441.48888421526465</v>
      </c>
      <c r="AH36" s="89">
        <v>797.89044177904771</v>
      </c>
      <c r="AI36" s="89">
        <v>866.53122101133101</v>
      </c>
      <c r="AJ36" s="89">
        <v>686.50601348340433</v>
      </c>
      <c r="AK36" s="89">
        <v>997.96866309349525</v>
      </c>
      <c r="AL36" s="89">
        <v>3308.8418603701184</v>
      </c>
      <c r="AM36" s="92">
        <v>45081.421989166811</v>
      </c>
      <c r="AN36" s="89">
        <v>14671.526318823249</v>
      </c>
      <c r="AO36" s="89">
        <v>24.002980055799707</v>
      </c>
      <c r="AP36" s="92">
        <v>14695.52929887905</v>
      </c>
      <c r="AQ36" s="89">
        <v>0</v>
      </c>
      <c r="AR36" s="89">
        <v>0</v>
      </c>
      <c r="AS36" s="91">
        <v>0</v>
      </c>
      <c r="AT36" s="89">
        <v>9710.1054315644888</v>
      </c>
      <c r="AU36" s="91">
        <v>24405.63473044354</v>
      </c>
      <c r="AV36" s="83">
        <v>69487.056719610351</v>
      </c>
      <c r="AW36" s="134"/>
      <c r="AY36" s="103"/>
    </row>
    <row r="37" spans="1:51">
      <c r="A37" s="37" t="s">
        <v>194</v>
      </c>
      <c r="B37" s="21" t="s">
        <v>196</v>
      </c>
      <c r="C37" s="107" t="s">
        <v>195</v>
      </c>
      <c r="D37" s="89">
        <v>74.8597372706421</v>
      </c>
      <c r="E37" s="89">
        <v>126.2526910133284</v>
      </c>
      <c r="F37" s="89">
        <v>55.553568894565295</v>
      </c>
      <c r="G37" s="89">
        <v>2204.911428219802</v>
      </c>
      <c r="H37" s="89">
        <v>925.5522771151725</v>
      </c>
      <c r="I37" s="89">
        <v>3.5561240828041872E-2</v>
      </c>
      <c r="J37" s="89">
        <v>25.039208249992665</v>
      </c>
      <c r="K37" s="89">
        <v>22.321082390370094</v>
      </c>
      <c r="L37" s="89">
        <v>27.311642275906923</v>
      </c>
      <c r="M37" s="89">
        <v>117.78109102806394</v>
      </c>
      <c r="N37" s="89">
        <v>144.42341169021094</v>
      </c>
      <c r="O37" s="89">
        <v>310.61193527689414</v>
      </c>
      <c r="P37" s="89">
        <v>66.852648930178617</v>
      </c>
      <c r="Q37" s="89">
        <v>49.059648992966316</v>
      </c>
      <c r="R37" s="89">
        <v>1666.2266511746843</v>
      </c>
      <c r="S37" s="89">
        <v>81.839526097614097</v>
      </c>
      <c r="T37" s="89">
        <v>1433.7939395132794</v>
      </c>
      <c r="U37" s="89">
        <v>615.02647110435328</v>
      </c>
      <c r="V37" s="89">
        <v>398.77529275520868</v>
      </c>
      <c r="W37" s="89">
        <v>614.30047953649421</v>
      </c>
      <c r="X37" s="89">
        <v>287.56683576187066</v>
      </c>
      <c r="Y37" s="89">
        <v>1076.6020377082671</v>
      </c>
      <c r="Z37" s="89">
        <v>148.29908333554741</v>
      </c>
      <c r="AA37" s="89">
        <v>1080.2543898153892</v>
      </c>
      <c r="AB37" s="89">
        <v>255.29042624174741</v>
      </c>
      <c r="AC37" s="89">
        <v>2019.370193685329</v>
      </c>
      <c r="AD37" s="89">
        <v>105.06217683715995</v>
      </c>
      <c r="AE37" s="89">
        <v>1168.6786782806978</v>
      </c>
      <c r="AF37" s="89">
        <v>525.57178308470702</v>
      </c>
      <c r="AG37" s="89">
        <v>2214.5451547555031</v>
      </c>
      <c r="AH37" s="89">
        <v>214.22370281072415</v>
      </c>
      <c r="AI37" s="89">
        <v>360.33828497311498</v>
      </c>
      <c r="AJ37" s="89">
        <v>6.0875942872638964</v>
      </c>
      <c r="AK37" s="89">
        <v>313.00788717072766</v>
      </c>
      <c r="AL37" s="89">
        <v>2168.9315074147926</v>
      </c>
      <c r="AM37" s="92">
        <v>20904.358028933391</v>
      </c>
      <c r="AN37" s="89">
        <v>100608.2381071971</v>
      </c>
      <c r="AO37" s="89">
        <v>73.884840725009198</v>
      </c>
      <c r="AP37" s="92">
        <v>100682.12294792211</v>
      </c>
      <c r="AQ37" s="89">
        <v>0</v>
      </c>
      <c r="AR37" s="89">
        <v>0</v>
      </c>
      <c r="AS37" s="91">
        <v>0</v>
      </c>
      <c r="AT37" s="89">
        <v>0</v>
      </c>
      <c r="AU37" s="91">
        <v>100682.12294792211</v>
      </c>
      <c r="AV37" s="83">
        <v>121586.4809768555</v>
      </c>
      <c r="AW37" s="134"/>
      <c r="AY37" s="103"/>
    </row>
    <row r="38" spans="1:51">
      <c r="A38" s="37" t="s">
        <v>197</v>
      </c>
      <c r="B38" s="23" t="s">
        <v>199</v>
      </c>
      <c r="C38" s="106" t="s">
        <v>198</v>
      </c>
      <c r="D38" s="89">
        <v>34.993825595554178</v>
      </c>
      <c r="E38" s="89">
        <v>234.88863706989312</v>
      </c>
      <c r="F38" s="89">
        <v>363.03281090161715</v>
      </c>
      <c r="G38" s="89">
        <v>810.41555794264036</v>
      </c>
      <c r="H38" s="89">
        <v>122.59283302110322</v>
      </c>
      <c r="I38" s="89">
        <v>1.0255405550126819</v>
      </c>
      <c r="J38" s="89">
        <v>22.884516624105743</v>
      </c>
      <c r="K38" s="89">
        <v>13.154315316192404</v>
      </c>
      <c r="L38" s="89">
        <v>13.484535869353431</v>
      </c>
      <c r="M38" s="89">
        <v>3.9345328107598161</v>
      </c>
      <c r="N38" s="89">
        <v>77.032368982235027</v>
      </c>
      <c r="O38" s="89">
        <v>571.37650841328684</v>
      </c>
      <c r="P38" s="89">
        <v>181.10821164160598</v>
      </c>
      <c r="Q38" s="89">
        <v>34.025959975620637</v>
      </c>
      <c r="R38" s="89">
        <v>22443.853892536034</v>
      </c>
      <c r="S38" s="89">
        <v>177.10508942494971</v>
      </c>
      <c r="T38" s="89">
        <v>2247.7278537859502</v>
      </c>
      <c r="U38" s="89">
        <v>998.03428637670174</v>
      </c>
      <c r="V38" s="89">
        <v>3596.8604929664402</v>
      </c>
      <c r="W38" s="89">
        <v>1082.0412577070056</v>
      </c>
      <c r="X38" s="89">
        <v>52.489989718506493</v>
      </c>
      <c r="Y38" s="89">
        <v>213.73312780988192</v>
      </c>
      <c r="Z38" s="89">
        <v>621.27772019607369</v>
      </c>
      <c r="AA38" s="89">
        <v>605.40473896644494</v>
      </c>
      <c r="AB38" s="89">
        <v>59.909225012842107</v>
      </c>
      <c r="AC38" s="89">
        <v>5895.6517171986006</v>
      </c>
      <c r="AD38" s="89">
        <v>101.20377999383196</v>
      </c>
      <c r="AE38" s="89">
        <v>10925.411159695304</v>
      </c>
      <c r="AF38" s="89">
        <v>471.04480118931133</v>
      </c>
      <c r="AG38" s="89">
        <v>1411.6368258592083</v>
      </c>
      <c r="AH38" s="89">
        <v>117.56484370012241</v>
      </c>
      <c r="AI38" s="89">
        <v>122.06886738854818</v>
      </c>
      <c r="AJ38" s="89">
        <v>73.941581571840317</v>
      </c>
      <c r="AK38" s="89">
        <v>838.81418249987473</v>
      </c>
      <c r="AL38" s="89">
        <v>3790.7855674859275</v>
      </c>
      <c r="AM38" s="92">
        <v>58330.511155802378</v>
      </c>
      <c r="AN38" s="89">
        <v>962.4348544602085</v>
      </c>
      <c r="AO38" s="89">
        <v>205.11843016816351</v>
      </c>
      <c r="AP38" s="92">
        <v>1167.553284628372</v>
      </c>
      <c r="AQ38" s="89">
        <v>20.231400000000001</v>
      </c>
      <c r="AR38" s="89">
        <v>0</v>
      </c>
      <c r="AS38" s="91">
        <v>20.231400000000001</v>
      </c>
      <c r="AT38" s="89">
        <v>38992.0610288549</v>
      </c>
      <c r="AU38" s="91">
        <v>40179.845713483272</v>
      </c>
      <c r="AV38" s="83">
        <v>98510.35686928565</v>
      </c>
      <c r="AW38" s="134"/>
      <c r="AY38" s="103"/>
    </row>
    <row r="39" spans="1:51">
      <c r="A39" s="37" t="s">
        <v>200</v>
      </c>
      <c r="B39" s="23" t="s">
        <v>202</v>
      </c>
      <c r="C39" s="106" t="s">
        <v>201</v>
      </c>
      <c r="D39" s="89">
        <v>1202.4617366521084</v>
      </c>
      <c r="E39" s="89">
        <v>167.73382963274781</v>
      </c>
      <c r="F39" s="89">
        <v>410.97767180679205</v>
      </c>
      <c r="G39" s="89">
        <v>283.40114819358564</v>
      </c>
      <c r="H39" s="89">
        <v>24.015754592008399</v>
      </c>
      <c r="I39" s="89">
        <v>0</v>
      </c>
      <c r="J39" s="89">
        <v>1.1402438432111965E-2</v>
      </c>
      <c r="K39" s="89">
        <v>3.9265942785793921</v>
      </c>
      <c r="L39" s="89">
        <v>6.0310916759300328</v>
      </c>
      <c r="M39" s="89">
        <v>50.127913249481118</v>
      </c>
      <c r="N39" s="89">
        <v>30.260034924577226</v>
      </c>
      <c r="O39" s="89">
        <v>542.13068866993444</v>
      </c>
      <c r="P39" s="89">
        <v>97.520992092156263</v>
      </c>
      <c r="Q39" s="89">
        <v>64.581695928863923</v>
      </c>
      <c r="R39" s="89">
        <v>1580.5686572825398</v>
      </c>
      <c r="S39" s="89">
        <v>180.0826730667857</v>
      </c>
      <c r="T39" s="89">
        <v>1964.578025044884</v>
      </c>
      <c r="U39" s="89">
        <v>253.00836229348292</v>
      </c>
      <c r="V39" s="89">
        <v>56.862608817202215</v>
      </c>
      <c r="W39" s="89">
        <v>378.71444439941604</v>
      </c>
      <c r="X39" s="89">
        <v>315.55883642837836</v>
      </c>
      <c r="Y39" s="89">
        <v>167.61022614916777</v>
      </c>
      <c r="Z39" s="89">
        <v>680.35108787343313</v>
      </c>
      <c r="AA39" s="89">
        <v>3614.886120430112</v>
      </c>
      <c r="AB39" s="89">
        <v>19.247179336732884</v>
      </c>
      <c r="AC39" s="89">
        <v>1748.7472223746158</v>
      </c>
      <c r="AD39" s="89">
        <v>353.77663513126589</v>
      </c>
      <c r="AE39" s="89">
        <v>660.24773513143714</v>
      </c>
      <c r="AF39" s="89">
        <v>211.04834127044933</v>
      </c>
      <c r="AG39" s="89">
        <v>617.83718888978854</v>
      </c>
      <c r="AH39" s="89">
        <v>40.113748869996726</v>
      </c>
      <c r="AI39" s="89">
        <v>40.397975123672886</v>
      </c>
      <c r="AJ39" s="89">
        <v>23.431134077447997</v>
      </c>
      <c r="AK39" s="89">
        <v>277.66449788404202</v>
      </c>
      <c r="AL39" s="89">
        <v>2266.2415898724239</v>
      </c>
      <c r="AM39" s="92">
        <v>18334.154843882472</v>
      </c>
      <c r="AN39" s="89">
        <v>1218.7429832316104</v>
      </c>
      <c r="AO39" s="89">
        <v>342.7944876838385</v>
      </c>
      <c r="AP39" s="92">
        <v>1561.5374709154489</v>
      </c>
      <c r="AQ39" s="89">
        <v>21.676500000000001</v>
      </c>
      <c r="AR39" s="89">
        <v>0</v>
      </c>
      <c r="AS39" s="91">
        <v>21.676500000000001</v>
      </c>
      <c r="AT39" s="89">
        <v>5648.7436033582944</v>
      </c>
      <c r="AU39" s="91">
        <v>7231.9575742737434</v>
      </c>
      <c r="AV39" s="83">
        <v>25566.112418156215</v>
      </c>
      <c r="AW39" s="134"/>
      <c r="AY39" s="103"/>
    </row>
    <row r="40" spans="1:51">
      <c r="A40" s="37" t="s">
        <v>203</v>
      </c>
      <c r="B40" s="23" t="s">
        <v>205</v>
      </c>
      <c r="C40" s="106" t="s">
        <v>204</v>
      </c>
      <c r="D40" s="89">
        <v>0.97331562186621801</v>
      </c>
      <c r="E40" s="89">
        <v>454.24743720505734</v>
      </c>
      <c r="F40" s="89">
        <v>66.962199358890359</v>
      </c>
      <c r="G40" s="89">
        <v>890.77302033104968</v>
      </c>
      <c r="H40" s="89">
        <v>179.30906112467696</v>
      </c>
      <c r="I40" s="89">
        <v>0</v>
      </c>
      <c r="J40" s="89">
        <v>97.107207653352262</v>
      </c>
      <c r="K40" s="89">
        <v>32.101476678651622</v>
      </c>
      <c r="L40" s="89">
        <v>34.549726823025964</v>
      </c>
      <c r="M40" s="89">
        <v>78.650442883889497</v>
      </c>
      <c r="N40" s="89">
        <v>48.392306100846788</v>
      </c>
      <c r="O40" s="89">
        <v>1211.542816488148</v>
      </c>
      <c r="P40" s="89">
        <v>384.41683456380287</v>
      </c>
      <c r="Q40" s="89">
        <v>113.18174669220301</v>
      </c>
      <c r="R40" s="89">
        <v>5632.480508324652</v>
      </c>
      <c r="S40" s="89">
        <v>48.169334245561757</v>
      </c>
      <c r="T40" s="89">
        <v>1820.3468535937338</v>
      </c>
      <c r="U40" s="89">
        <v>180.87148149655872</v>
      </c>
      <c r="V40" s="89">
        <v>13163.184748592834</v>
      </c>
      <c r="W40" s="89">
        <v>848.53910569882896</v>
      </c>
      <c r="X40" s="89">
        <v>261.98042189131701</v>
      </c>
      <c r="Y40" s="89">
        <v>530.24719120374039</v>
      </c>
      <c r="Z40" s="89">
        <v>403.98582155356985</v>
      </c>
      <c r="AA40" s="89">
        <v>2976.3915958526732</v>
      </c>
      <c r="AB40" s="89">
        <v>60.136488181139399</v>
      </c>
      <c r="AC40" s="89">
        <v>2024.4854636121925</v>
      </c>
      <c r="AD40" s="89">
        <v>154.16595213251148</v>
      </c>
      <c r="AE40" s="89">
        <v>3136.1973444577943</v>
      </c>
      <c r="AF40" s="89">
        <v>183.78431897177828</v>
      </c>
      <c r="AG40" s="89">
        <v>1569.5107376457986</v>
      </c>
      <c r="AH40" s="89">
        <v>1034.0636018987041</v>
      </c>
      <c r="AI40" s="89">
        <v>198.33157816572319</v>
      </c>
      <c r="AJ40" s="89">
        <v>774.31566980492062</v>
      </c>
      <c r="AK40" s="89">
        <v>185.25447467755896</v>
      </c>
      <c r="AL40" s="89">
        <v>1987.6273726597346</v>
      </c>
      <c r="AM40" s="92">
        <v>40766.277656186787</v>
      </c>
      <c r="AN40" s="89">
        <v>12483.126482037107</v>
      </c>
      <c r="AO40" s="89">
        <v>1456.775897342397</v>
      </c>
      <c r="AP40" s="92">
        <v>13939.902379379504</v>
      </c>
      <c r="AQ40" s="89">
        <v>0</v>
      </c>
      <c r="AR40" s="89">
        <v>0</v>
      </c>
      <c r="AS40" s="91">
        <v>0</v>
      </c>
      <c r="AT40" s="89">
        <v>68096.127413388633</v>
      </c>
      <c r="AU40" s="91">
        <v>82036.029792768139</v>
      </c>
      <c r="AV40" s="83">
        <v>122802.30744895493</v>
      </c>
      <c r="AW40" s="134"/>
      <c r="AY40" s="103"/>
    </row>
    <row r="41" spans="1:51">
      <c r="A41" s="37" t="s">
        <v>206</v>
      </c>
      <c r="B41" s="23" t="s">
        <v>208</v>
      </c>
      <c r="C41" s="106" t="s">
        <v>207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  <c r="Z41" s="89">
        <v>2.4890298647648983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89">
        <v>5.4582621332079934E-3</v>
      </c>
      <c r="AG41" s="89">
        <v>0</v>
      </c>
      <c r="AH41" s="89">
        <v>122.08827836476806</v>
      </c>
      <c r="AI41" s="89">
        <v>30.60128680022331</v>
      </c>
      <c r="AJ41" s="89">
        <v>7.1065190097271573</v>
      </c>
      <c r="AK41" s="89">
        <v>3.6100971554224524</v>
      </c>
      <c r="AL41" s="89">
        <v>20.084294948580368</v>
      </c>
      <c r="AM41" s="92">
        <v>185.98496440561948</v>
      </c>
      <c r="AN41" s="89">
        <v>411.20382646350021</v>
      </c>
      <c r="AO41" s="89">
        <v>101319.58954456236</v>
      </c>
      <c r="AP41" s="92">
        <v>101730.79337102587</v>
      </c>
      <c r="AQ41" s="89">
        <v>0</v>
      </c>
      <c r="AR41" s="89">
        <v>0</v>
      </c>
      <c r="AS41" s="91">
        <v>0</v>
      </c>
      <c r="AT41" s="89">
        <v>6292.6615868175177</v>
      </c>
      <c r="AU41" s="91">
        <v>108023.45495784338</v>
      </c>
      <c r="AV41" s="83">
        <v>108209.439922249</v>
      </c>
      <c r="AW41" s="134"/>
      <c r="AY41" s="103"/>
    </row>
    <row r="42" spans="1:51">
      <c r="A42" s="37" t="s">
        <v>209</v>
      </c>
      <c r="B42" s="23" t="s">
        <v>211</v>
      </c>
      <c r="C42" s="106" t="s">
        <v>210</v>
      </c>
      <c r="D42" s="89">
        <v>0</v>
      </c>
      <c r="E42" s="89">
        <v>106.63389172914968</v>
      </c>
      <c r="F42" s="89">
        <v>1.4382148705014184</v>
      </c>
      <c r="G42" s="89">
        <v>44.518748497486698</v>
      </c>
      <c r="H42" s="89">
        <v>0.29004173308260839</v>
      </c>
      <c r="I42" s="89">
        <v>0</v>
      </c>
      <c r="J42" s="89">
        <v>2.4870853095893068E-4</v>
      </c>
      <c r="K42" s="89">
        <v>5.2003539806795673E-2</v>
      </c>
      <c r="L42" s="89">
        <v>0.11451882389949826</v>
      </c>
      <c r="M42" s="89">
        <v>0</v>
      </c>
      <c r="N42" s="89">
        <v>30.786484203745079</v>
      </c>
      <c r="O42" s="89">
        <v>1.1332668994763304</v>
      </c>
      <c r="P42" s="89">
        <v>0</v>
      </c>
      <c r="Q42" s="89">
        <v>1.0682522833839365</v>
      </c>
      <c r="R42" s="89">
        <v>211.01239089262694</v>
      </c>
      <c r="S42" s="89">
        <v>0.47732609019917605</v>
      </c>
      <c r="T42" s="89">
        <v>43.396403344570359</v>
      </c>
      <c r="U42" s="89">
        <v>3.6323269472229907</v>
      </c>
      <c r="V42" s="89">
        <v>251.42611845592532</v>
      </c>
      <c r="W42" s="89">
        <v>78.506609623428233</v>
      </c>
      <c r="X42" s="89">
        <v>0</v>
      </c>
      <c r="Y42" s="89">
        <v>17.685327271998442</v>
      </c>
      <c r="Z42" s="89">
        <v>88.972624321748896</v>
      </c>
      <c r="AA42" s="89">
        <v>1.3232757223614124</v>
      </c>
      <c r="AB42" s="89">
        <v>2.2282161486009029</v>
      </c>
      <c r="AC42" s="89">
        <v>617.29102738923439</v>
      </c>
      <c r="AD42" s="89">
        <v>2.488421957070087</v>
      </c>
      <c r="AE42" s="89">
        <v>365.37935575372438</v>
      </c>
      <c r="AF42" s="89">
        <v>151.12330946968513</v>
      </c>
      <c r="AG42" s="89">
        <v>217.91619272722531</v>
      </c>
      <c r="AH42" s="89">
        <v>1305.3166944865691</v>
      </c>
      <c r="AI42" s="89">
        <v>205.42373586538011</v>
      </c>
      <c r="AJ42" s="89">
        <v>43.51926659077747</v>
      </c>
      <c r="AK42" s="89">
        <v>128.53043453562796</v>
      </c>
      <c r="AL42" s="89">
        <v>76.124234590601731</v>
      </c>
      <c r="AM42" s="92">
        <v>3997.8089634736416</v>
      </c>
      <c r="AN42" s="89">
        <v>39007.255291052155</v>
      </c>
      <c r="AO42" s="89">
        <v>49637.219805565124</v>
      </c>
      <c r="AP42" s="92">
        <v>88644.475096617272</v>
      </c>
      <c r="AQ42" s="89">
        <v>0</v>
      </c>
      <c r="AR42" s="89">
        <v>0</v>
      </c>
      <c r="AS42" s="91">
        <v>0</v>
      </c>
      <c r="AT42" s="89">
        <v>3329.4085233164628</v>
      </c>
      <c r="AU42" s="91">
        <v>91973.883619933738</v>
      </c>
      <c r="AV42" s="83">
        <v>95971.692583407377</v>
      </c>
      <c r="AW42" s="134"/>
      <c r="AY42" s="103"/>
    </row>
    <row r="43" spans="1:51">
      <c r="A43" s="37" t="s">
        <v>212</v>
      </c>
      <c r="B43" s="23" t="s">
        <v>214</v>
      </c>
      <c r="C43" s="106" t="s">
        <v>213</v>
      </c>
      <c r="D43" s="89">
        <v>0</v>
      </c>
      <c r="E43" s="89">
        <v>36.722595443510649</v>
      </c>
      <c r="F43" s="89">
        <v>0.49535632854295375</v>
      </c>
      <c r="G43" s="89">
        <v>15.392392245843018</v>
      </c>
      <c r="H43" s="89">
        <v>9.9504109983834452E-2</v>
      </c>
      <c r="I43" s="89">
        <v>0</v>
      </c>
      <c r="J43" s="89">
        <v>8.5645704815628967E-5</v>
      </c>
      <c r="K43" s="89">
        <v>1.8093660103420867E-2</v>
      </c>
      <c r="L43" s="89">
        <v>4.0806741056982253E-2</v>
      </c>
      <c r="M43" s="89">
        <v>0</v>
      </c>
      <c r="N43" s="89">
        <v>10.610780245249927</v>
      </c>
      <c r="O43" s="89">
        <v>0.38840748366593997</v>
      </c>
      <c r="P43" s="89">
        <v>0</v>
      </c>
      <c r="Q43" s="89">
        <v>0.37018504397851693</v>
      </c>
      <c r="R43" s="89">
        <v>72.651233324282558</v>
      </c>
      <c r="S43" s="89">
        <v>0.16417975406670082</v>
      </c>
      <c r="T43" s="89">
        <v>14.997012990796863</v>
      </c>
      <c r="U43" s="89">
        <v>1.2507345925945772</v>
      </c>
      <c r="V43" s="89">
        <v>86.892475455935397</v>
      </c>
      <c r="W43" s="89">
        <v>28.015662925752885</v>
      </c>
      <c r="X43" s="89">
        <v>0</v>
      </c>
      <c r="Y43" s="89">
        <v>6.0917516321088128</v>
      </c>
      <c r="Z43" s="89">
        <v>56.178938136276322</v>
      </c>
      <c r="AA43" s="89">
        <v>0.45055112944005704</v>
      </c>
      <c r="AB43" s="89">
        <v>0.90414278079454335</v>
      </c>
      <c r="AC43" s="89">
        <v>0.36454169151776927</v>
      </c>
      <c r="AD43" s="89">
        <v>0.83426706961357167</v>
      </c>
      <c r="AE43" s="89">
        <v>125.80454150783805</v>
      </c>
      <c r="AF43" s="89">
        <v>52.08961699129236</v>
      </c>
      <c r="AG43" s="89">
        <v>76.285529047452499</v>
      </c>
      <c r="AH43" s="89">
        <v>825.95747599937749</v>
      </c>
      <c r="AI43" s="89">
        <v>138.96677752832537</v>
      </c>
      <c r="AJ43" s="89">
        <v>42.046484374814185</v>
      </c>
      <c r="AK43" s="89">
        <v>142.35977506653197</v>
      </c>
      <c r="AL43" s="89">
        <v>1210.4776828623146</v>
      </c>
      <c r="AM43" s="92">
        <v>2946.9215818087669</v>
      </c>
      <c r="AN43" s="89">
        <v>45937.01084483775</v>
      </c>
      <c r="AO43" s="89">
        <v>38431.012451106508</v>
      </c>
      <c r="AP43" s="92">
        <v>84368.023295944266</v>
      </c>
      <c r="AQ43" s="89">
        <v>0</v>
      </c>
      <c r="AR43" s="89">
        <v>0</v>
      </c>
      <c r="AS43" s="91">
        <v>0</v>
      </c>
      <c r="AT43" s="89">
        <v>6782.015490403227</v>
      </c>
      <c r="AU43" s="91">
        <v>91150.03878634749</v>
      </c>
      <c r="AV43" s="83">
        <v>94096.960368156258</v>
      </c>
      <c r="AW43" s="134"/>
      <c r="AY43" s="103"/>
    </row>
    <row r="44" spans="1:51" s="25" customFormat="1">
      <c r="A44" s="37" t="s">
        <v>215</v>
      </c>
      <c r="B44" s="23" t="s">
        <v>216</v>
      </c>
      <c r="C44" s="106" t="s">
        <v>64</v>
      </c>
      <c r="D44" s="89">
        <v>0.10040642745029846</v>
      </c>
      <c r="E44" s="89">
        <v>0.21733585858428639</v>
      </c>
      <c r="F44" s="89">
        <v>2.3439574928083871E-2</v>
      </c>
      <c r="G44" s="89">
        <v>0.4537585065195221</v>
      </c>
      <c r="H44" s="89">
        <v>0.59028604387518735</v>
      </c>
      <c r="I44" s="89">
        <v>0</v>
      </c>
      <c r="J44" s="89">
        <v>3.1512428796036395E-6</v>
      </c>
      <c r="K44" s="89">
        <v>1.5571872019741083E-3</v>
      </c>
      <c r="L44" s="89">
        <v>2.1897472144511456E-2</v>
      </c>
      <c r="M44" s="89">
        <v>2.106398902590261E-5</v>
      </c>
      <c r="N44" s="89">
        <v>0.11420576542522452</v>
      </c>
      <c r="O44" s="89">
        <v>7.9718711659851598E-3</v>
      </c>
      <c r="P44" s="89">
        <v>7.2694917492634864E-4</v>
      </c>
      <c r="Q44" s="89">
        <v>4.6211868929822361E-3</v>
      </c>
      <c r="R44" s="89">
        <v>0.71532656476139955</v>
      </c>
      <c r="S44" s="89">
        <v>4.412001423810828E-3</v>
      </c>
      <c r="T44" s="89">
        <v>0.32515436607380521</v>
      </c>
      <c r="U44" s="89">
        <v>2.0082203498510708E-2</v>
      </c>
      <c r="V44" s="89">
        <v>0.50015612649194008</v>
      </c>
      <c r="W44" s="89">
        <v>1.3110166351771042</v>
      </c>
      <c r="X44" s="89">
        <v>3.0601463967259822E-4</v>
      </c>
      <c r="Y44" s="89">
        <v>6.231555169197385E-2</v>
      </c>
      <c r="Z44" s="89">
        <v>35.041355426148812</v>
      </c>
      <c r="AA44" s="89">
        <v>2.13520876865068E-3</v>
      </c>
      <c r="AB44" s="89">
        <v>3.1862982017562956E-2</v>
      </c>
      <c r="AC44" s="89">
        <v>12.818355599434279</v>
      </c>
      <c r="AD44" s="89">
        <v>7.6198441063612312E-3</v>
      </c>
      <c r="AE44" s="89">
        <v>0.10055908579827444</v>
      </c>
      <c r="AF44" s="89">
        <v>0.13601413109218616</v>
      </c>
      <c r="AG44" s="89">
        <v>0.39880440624968327</v>
      </c>
      <c r="AH44" s="89">
        <v>470.44494855816248</v>
      </c>
      <c r="AI44" s="89">
        <v>78.331472300577246</v>
      </c>
      <c r="AJ44" s="89">
        <v>23.152386949131571</v>
      </c>
      <c r="AK44" s="89">
        <v>185.97614008747348</v>
      </c>
      <c r="AL44" s="89">
        <v>22.094832813245368</v>
      </c>
      <c r="AM44" s="92">
        <v>833.0114879145591</v>
      </c>
      <c r="AN44" s="89">
        <v>13884.149721613237</v>
      </c>
      <c r="AO44" s="89">
        <v>4847.0217144412345</v>
      </c>
      <c r="AP44" s="92">
        <v>18731.171436054472</v>
      </c>
      <c r="AQ44" s="89">
        <v>0</v>
      </c>
      <c r="AR44" s="89">
        <v>0</v>
      </c>
      <c r="AS44" s="91">
        <v>0</v>
      </c>
      <c r="AT44" s="89">
        <v>20180.403989849299</v>
      </c>
      <c r="AU44" s="91">
        <v>38911.575425903771</v>
      </c>
      <c r="AV44" s="83">
        <v>39744.586913818333</v>
      </c>
      <c r="AW44" s="134"/>
      <c r="AX44" s="84"/>
      <c r="AY44" s="103"/>
    </row>
    <row r="45" spans="1:51" s="25" customFormat="1">
      <c r="A45" s="37" t="s">
        <v>217</v>
      </c>
      <c r="B45" s="23" t="s">
        <v>218</v>
      </c>
      <c r="C45" s="106" t="s">
        <v>65</v>
      </c>
      <c r="D45" s="89">
        <v>0</v>
      </c>
      <c r="E45" s="89">
        <v>0.13331626983212722</v>
      </c>
      <c r="F45" s="89">
        <v>244.77842541115825</v>
      </c>
      <c r="G45" s="89">
        <v>136.35508873052186</v>
      </c>
      <c r="H45" s="89">
        <v>4.4528217035551196E-2</v>
      </c>
      <c r="I45" s="89">
        <v>0</v>
      </c>
      <c r="J45" s="89">
        <v>1.890066513972127E-4</v>
      </c>
      <c r="K45" s="89">
        <v>3.9937618439077172E-2</v>
      </c>
      <c r="L45" s="89">
        <v>2.8685366649655902E-2</v>
      </c>
      <c r="M45" s="89">
        <v>0</v>
      </c>
      <c r="N45" s="89">
        <v>21.521860185056816</v>
      </c>
      <c r="O45" s="89">
        <v>6.2184034332183613E-2</v>
      </c>
      <c r="P45" s="89">
        <v>0</v>
      </c>
      <c r="Q45" s="89">
        <v>9.8034185131091592E-2</v>
      </c>
      <c r="R45" s="89">
        <v>31.638247868081155</v>
      </c>
      <c r="S45" s="89">
        <v>2.1576406296638914E-2</v>
      </c>
      <c r="T45" s="89">
        <v>1845.4828364801467</v>
      </c>
      <c r="U45" s="89">
        <v>159.71460092597576</v>
      </c>
      <c r="V45" s="89">
        <v>0.4264170312308917</v>
      </c>
      <c r="W45" s="89">
        <v>1.7191177206366344</v>
      </c>
      <c r="X45" s="89">
        <v>0</v>
      </c>
      <c r="Y45" s="89">
        <v>170.57397653616903</v>
      </c>
      <c r="Z45" s="89">
        <v>1.4956455180053512</v>
      </c>
      <c r="AA45" s="89">
        <v>0.30992725171446989</v>
      </c>
      <c r="AB45" s="89">
        <v>51.800909182716978</v>
      </c>
      <c r="AC45" s="89">
        <v>34.421314523223515</v>
      </c>
      <c r="AD45" s="89">
        <v>2.7566141210328299</v>
      </c>
      <c r="AE45" s="89">
        <v>2.2487687484208356</v>
      </c>
      <c r="AF45" s="89">
        <v>0.93175140156281866</v>
      </c>
      <c r="AG45" s="89">
        <v>2.91248430460017</v>
      </c>
      <c r="AH45" s="89">
        <v>4630.6958515025217</v>
      </c>
      <c r="AI45" s="89">
        <v>28.919798655064483</v>
      </c>
      <c r="AJ45" s="89">
        <v>13.419564142958782</v>
      </c>
      <c r="AK45" s="89">
        <v>2.2225698180791391</v>
      </c>
      <c r="AL45" s="89">
        <v>29.305708075710712</v>
      </c>
      <c r="AM45" s="92">
        <v>7414.0799292389565</v>
      </c>
      <c r="AN45" s="89">
        <v>37912.067911988823</v>
      </c>
      <c r="AO45" s="89">
        <v>7980.6709511963882</v>
      </c>
      <c r="AP45" s="92">
        <v>45892.738863185208</v>
      </c>
      <c r="AQ45" s="89">
        <v>0</v>
      </c>
      <c r="AR45" s="89">
        <v>0</v>
      </c>
      <c r="AS45" s="91">
        <v>0</v>
      </c>
      <c r="AT45" s="89">
        <v>23004.832307472352</v>
      </c>
      <c r="AU45" s="91">
        <v>68897.571170657553</v>
      </c>
      <c r="AV45" s="83">
        <v>76311.65109989651</v>
      </c>
      <c r="AW45" s="134"/>
      <c r="AX45" s="84"/>
      <c r="AY45" s="103"/>
    </row>
    <row r="46" spans="1:51" s="25" customFormat="1" ht="15" thickBot="1">
      <c r="A46" s="117" t="s">
        <v>219</v>
      </c>
      <c r="B46" s="118" t="s">
        <v>280</v>
      </c>
      <c r="C46" s="117" t="s">
        <v>242</v>
      </c>
      <c r="D46" s="96">
        <v>120846.84649997285</v>
      </c>
      <c r="E46" s="75">
        <v>34502.285953499988</v>
      </c>
      <c r="F46" s="75">
        <v>43241.457098513696</v>
      </c>
      <c r="G46" s="75">
        <v>33073.852318541976</v>
      </c>
      <c r="H46" s="75">
        <v>16753.154978832183</v>
      </c>
      <c r="I46" s="75">
        <v>1757.9622102345497</v>
      </c>
      <c r="J46" s="75">
        <v>6131.8762813118428</v>
      </c>
      <c r="K46" s="75">
        <v>31622.183692981656</v>
      </c>
      <c r="L46" s="75">
        <v>44749.929786300578</v>
      </c>
      <c r="M46" s="75">
        <v>1818.1602179856893</v>
      </c>
      <c r="N46" s="75">
        <v>11945.150865593001</v>
      </c>
      <c r="O46" s="75">
        <v>16181.938014898658</v>
      </c>
      <c r="P46" s="75">
        <v>7048.1523955283792</v>
      </c>
      <c r="Q46" s="75">
        <v>9697.6018827958251</v>
      </c>
      <c r="R46" s="75">
        <v>280772.21926900488</v>
      </c>
      <c r="S46" s="75">
        <v>4993.7775382228701</v>
      </c>
      <c r="T46" s="75">
        <v>53384.028482388632</v>
      </c>
      <c r="U46" s="75">
        <v>21590.65719701448</v>
      </c>
      <c r="V46" s="75">
        <v>41491.121815249564</v>
      </c>
      <c r="W46" s="75">
        <v>20147.047276038873</v>
      </c>
      <c r="X46" s="75">
        <v>4038.899310749066</v>
      </c>
      <c r="Y46" s="75">
        <v>43256.28405275174</v>
      </c>
      <c r="Z46" s="75">
        <v>12725.622367063024</v>
      </c>
      <c r="AA46" s="75">
        <v>47346.335242455796</v>
      </c>
      <c r="AB46" s="75">
        <v>11328.878489703353</v>
      </c>
      <c r="AC46" s="75">
        <v>25443.594248630863</v>
      </c>
      <c r="AD46" s="75">
        <v>18495.829120577535</v>
      </c>
      <c r="AE46" s="75">
        <v>43817.124039215836</v>
      </c>
      <c r="AF46" s="75">
        <v>9316.2068199637524</v>
      </c>
      <c r="AG46" s="75">
        <v>36252.221624130354</v>
      </c>
      <c r="AH46" s="75">
        <v>28184.383826610469</v>
      </c>
      <c r="AI46" s="75">
        <v>15655.558143107195</v>
      </c>
      <c r="AJ46" s="75">
        <v>25491.278022405364</v>
      </c>
      <c r="AK46" s="75">
        <v>6373.6915971396993</v>
      </c>
      <c r="AL46" s="97">
        <v>33519.351932344362</v>
      </c>
      <c r="AM46" s="91">
        <v>1162994.6626117586</v>
      </c>
      <c r="AN46" s="111">
        <v>1330884.2771244519</v>
      </c>
      <c r="AO46" s="111">
        <v>205276.44381274161</v>
      </c>
      <c r="AP46" s="115">
        <v>1536160.7209371941</v>
      </c>
      <c r="AQ46" s="111">
        <v>377519.40349491942</v>
      </c>
      <c r="AR46" s="112">
        <v>9517.2428472146494</v>
      </c>
      <c r="AS46" s="115">
        <v>387036.6463421341</v>
      </c>
      <c r="AT46" s="113">
        <v>529638.36773343373</v>
      </c>
      <c r="AU46" s="116">
        <v>2452835.7350127618</v>
      </c>
      <c r="AV46" s="98">
        <v>3615830.3976245206</v>
      </c>
      <c r="AW46" s="134"/>
      <c r="AX46" s="84"/>
      <c r="AY46" s="103"/>
    </row>
    <row r="47" spans="1:51" s="25" customFormat="1" ht="15" thickBot="1">
      <c r="A47" s="58" t="s">
        <v>243</v>
      </c>
      <c r="B47" s="27" t="s">
        <v>245</v>
      </c>
      <c r="C47" s="27" t="s">
        <v>244</v>
      </c>
      <c r="D47" s="90">
        <v>311129.74449643295</v>
      </c>
      <c r="E47" s="90">
        <v>48200.242347342093</v>
      </c>
      <c r="F47" s="90">
        <v>16591.858836364088</v>
      </c>
      <c r="G47" s="90">
        <v>36974.960464776523</v>
      </c>
      <c r="H47" s="90">
        <v>10130.7658967797</v>
      </c>
      <c r="I47" s="90">
        <v>536.68168099792956</v>
      </c>
      <c r="J47" s="90">
        <v>2932.1178194829208</v>
      </c>
      <c r="K47" s="90">
        <v>13839.670808646959</v>
      </c>
      <c r="L47" s="90">
        <v>14931.396215622626</v>
      </c>
      <c r="M47" s="90">
        <v>2398.7331765609533</v>
      </c>
      <c r="N47" s="90">
        <v>7512.5945870762807</v>
      </c>
      <c r="O47" s="90">
        <v>34388.876055895853</v>
      </c>
      <c r="P47" s="90">
        <v>9106.3905019049871</v>
      </c>
      <c r="Q47" s="90">
        <v>6366.9188983372405</v>
      </c>
      <c r="R47" s="90">
        <v>144953.44077066227</v>
      </c>
      <c r="S47" s="90">
        <v>9917.9006571347472</v>
      </c>
      <c r="T47" s="90">
        <v>117054.26333474349</v>
      </c>
      <c r="U47" s="90">
        <v>56839.919523591663</v>
      </c>
      <c r="V47" s="90">
        <v>26658.311907152056</v>
      </c>
      <c r="W47" s="90">
        <v>23113.658984331712</v>
      </c>
      <c r="X47" s="90">
        <v>5685.5375684518422</v>
      </c>
      <c r="Y47" s="90">
        <v>45978.921509101623</v>
      </c>
      <c r="Z47" s="90">
        <v>14614.487083577424</v>
      </c>
      <c r="AA47" s="90">
        <v>23057.375314380464</v>
      </c>
      <c r="AB47" s="90">
        <v>12821.569166163014</v>
      </c>
      <c r="AC47" s="90">
        <v>36730.095526739264</v>
      </c>
      <c r="AD47" s="90">
        <v>94736.410318387425</v>
      </c>
      <c r="AE47" s="90">
        <v>42970.690725813241</v>
      </c>
      <c r="AF47" s="90">
        <v>11096.921200540723</v>
      </c>
      <c r="AG47" s="90">
        <v>60365.218774201261</v>
      </c>
      <c r="AH47" s="90">
        <v>74466.762857918104</v>
      </c>
      <c r="AI47" s="90">
        <v>70210.507231170181</v>
      </c>
      <c r="AJ47" s="90">
        <v>52997.044240900061</v>
      </c>
      <c r="AK47" s="90">
        <v>8786.2750204876938</v>
      </c>
      <c r="AL47" s="90">
        <v>30902.924438770846</v>
      </c>
      <c r="AM47" s="114">
        <v>1478999.1879404399</v>
      </c>
      <c r="AN47" s="99"/>
      <c r="AO47" s="100"/>
      <c r="AP47" s="100"/>
      <c r="AQ47" s="100"/>
      <c r="AR47" s="100"/>
      <c r="AS47" s="100"/>
      <c r="AT47" s="100"/>
      <c r="AU47" s="100"/>
      <c r="AV47" s="101"/>
      <c r="AW47" s="134"/>
      <c r="AX47" s="84"/>
      <c r="AY47" s="103"/>
    </row>
    <row r="48" spans="1:51" s="25" customFormat="1">
      <c r="A48" s="28"/>
      <c r="B48" s="28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X48" s="86"/>
    </row>
    <row r="49" spans="1:50" s="25" customFormat="1">
      <c r="A49" s="28"/>
      <c r="B49" s="28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6"/>
      <c r="AN49" s="41"/>
      <c r="AO49" s="102"/>
      <c r="AT49" s="87"/>
      <c r="AX49" s="86"/>
    </row>
    <row r="50" spans="1:50" s="25" customFormat="1">
      <c r="A50" s="28"/>
      <c r="B50" s="28"/>
      <c r="Y50" s="119"/>
      <c r="Z50" s="119"/>
      <c r="AA50" s="119"/>
      <c r="AB50" s="119"/>
      <c r="AC50" s="119"/>
      <c r="AD50" s="120"/>
      <c r="AE50" s="119"/>
      <c r="AF50" s="119"/>
      <c r="AG50" s="119"/>
      <c r="AH50" s="119"/>
      <c r="AI50" s="119"/>
      <c r="AJ50" s="119"/>
      <c r="AK50" s="119"/>
      <c r="AL50" s="119"/>
      <c r="AM50" s="120"/>
      <c r="AN50" s="120"/>
      <c r="AO50" s="120"/>
      <c r="AP50" s="122"/>
      <c r="AQ50" s="120"/>
      <c r="AR50" s="120"/>
      <c r="AS50" s="119"/>
      <c r="AT50" s="120"/>
      <c r="AU50" s="119"/>
      <c r="AV50" s="119"/>
      <c r="AX50" s="86"/>
    </row>
    <row r="51" spans="1:50" s="25" customFormat="1">
      <c r="A51" s="28"/>
      <c r="B51" s="28"/>
      <c r="C51" s="28"/>
    </row>
    <row r="52" spans="1:50" s="25" customFormat="1">
      <c r="A52" s="28"/>
      <c r="B52" s="28"/>
      <c r="C52" s="28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26"/>
      <c r="AO52" s="126"/>
      <c r="AP52" s="121"/>
      <c r="AQ52" s="121"/>
      <c r="AR52" s="121"/>
      <c r="AS52" s="121"/>
      <c r="AT52" s="121"/>
      <c r="AU52" s="121"/>
      <c r="AV52" s="121"/>
      <c r="AX52" s="86"/>
    </row>
    <row r="53" spans="1:50" s="25" customFormat="1">
      <c r="A53" s="28"/>
      <c r="B53" s="28"/>
      <c r="C53" s="28"/>
      <c r="AX53" s="86"/>
    </row>
    <row r="54" spans="1:50" s="25" customFormat="1">
      <c r="A54" s="28"/>
      <c r="B54" s="28"/>
      <c r="C54" s="28"/>
      <c r="AX54" s="86"/>
    </row>
    <row r="55" spans="1:50" s="25" customFormat="1">
      <c r="A55" s="28"/>
      <c r="B55" s="28"/>
      <c r="C55" s="28"/>
      <c r="AD55" s="41"/>
      <c r="AM55" s="87"/>
      <c r="AN55" s="123"/>
      <c r="AO55" s="87"/>
      <c r="AP55" s="123"/>
      <c r="AQ55" s="123"/>
      <c r="AR55" s="123"/>
      <c r="AS55" s="123"/>
      <c r="AT55" s="123"/>
      <c r="AU55" s="123"/>
      <c r="AV55" s="123"/>
      <c r="AX55" s="86"/>
    </row>
    <row r="56" spans="1:50" s="25" customFormat="1">
      <c r="A56" s="28"/>
      <c r="B56" s="28"/>
      <c r="C56" s="28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X56" s="86"/>
    </row>
    <row r="57" spans="1:50" s="25" customFormat="1">
      <c r="A57" s="28"/>
      <c r="B57" s="28"/>
      <c r="C57" s="28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X57" s="86"/>
    </row>
    <row r="58" spans="1:50" s="25" customFormat="1">
      <c r="A58" s="28"/>
      <c r="B58" s="28"/>
      <c r="C58" s="28"/>
      <c r="AD58" s="41"/>
      <c r="AM58" s="102"/>
      <c r="AN58" s="87"/>
      <c r="AO58" s="87"/>
      <c r="AP58" s="87"/>
      <c r="AQ58" s="87"/>
      <c r="AR58" s="87"/>
      <c r="AS58" s="87"/>
      <c r="AT58" s="87"/>
      <c r="AX58" s="86"/>
    </row>
    <row r="59" spans="1:50" s="25" customFormat="1">
      <c r="A59" s="28"/>
      <c r="B59" s="28"/>
      <c r="C59" s="28"/>
      <c r="AD59" s="41"/>
      <c r="AM59" s="102"/>
      <c r="AX59" s="86"/>
    </row>
    <row r="60" spans="1:50" s="25" customFormat="1">
      <c r="A60" s="28"/>
      <c r="B60" s="28"/>
      <c r="C60" s="28"/>
      <c r="AD60" s="41"/>
      <c r="AM60" s="102"/>
      <c r="AX60" s="86"/>
    </row>
    <row r="61" spans="1:50" s="25" customFormat="1">
      <c r="A61" s="28"/>
      <c r="B61" s="28"/>
      <c r="C61" s="28"/>
      <c r="AD61" s="41"/>
      <c r="AX61" s="86"/>
    </row>
    <row r="62" spans="1:50" s="25" customFormat="1">
      <c r="A62" s="28"/>
      <c r="B62" s="28"/>
      <c r="C62" s="28"/>
      <c r="AD62" s="41"/>
      <c r="AX62" s="86"/>
    </row>
    <row r="63" spans="1:50" s="25" customFormat="1">
      <c r="A63" s="28"/>
      <c r="B63" s="28"/>
      <c r="C63" s="28"/>
      <c r="AD63" s="41"/>
      <c r="AX63" s="86"/>
    </row>
    <row r="64" spans="1:50" s="25" customFormat="1">
      <c r="A64" s="28"/>
      <c r="B64" s="28"/>
      <c r="C64" s="28"/>
      <c r="AD64" s="41"/>
      <c r="AX64" s="86"/>
    </row>
    <row r="65" spans="1:50" s="25" customFormat="1">
      <c r="A65" s="28"/>
      <c r="B65" s="28"/>
      <c r="C65" s="28"/>
      <c r="AD65" s="41"/>
      <c r="AX65" s="86"/>
    </row>
    <row r="66" spans="1:50" s="25" customFormat="1">
      <c r="A66" s="28"/>
      <c r="B66" s="28"/>
      <c r="C66" s="28"/>
      <c r="AD66" s="41"/>
      <c r="AX66" s="86"/>
    </row>
    <row r="67" spans="1:50" s="25" customFormat="1">
      <c r="A67" s="28"/>
      <c r="B67" s="28"/>
      <c r="C67" s="28"/>
      <c r="AD67" s="41"/>
      <c r="AX67" s="86"/>
    </row>
    <row r="68" spans="1:50" s="25" customFormat="1">
      <c r="A68" s="28"/>
      <c r="B68" s="28"/>
      <c r="C68" s="28"/>
      <c r="AD68" s="41"/>
      <c r="AX68" s="86"/>
    </row>
    <row r="69" spans="1:50" s="25" customFormat="1">
      <c r="A69" s="28"/>
      <c r="B69" s="28"/>
      <c r="C69" s="28"/>
      <c r="AD69" s="41"/>
      <c r="AX69" s="86"/>
    </row>
    <row r="70" spans="1:50" s="25" customFormat="1">
      <c r="A70" s="28"/>
      <c r="B70" s="28"/>
      <c r="C70" s="28"/>
      <c r="AD70" s="41"/>
      <c r="AX70" s="86"/>
    </row>
    <row r="71" spans="1:50" s="25" customFormat="1">
      <c r="A71" s="28"/>
      <c r="B71" s="28"/>
      <c r="C71" s="28"/>
      <c r="AD71" s="41"/>
      <c r="AX71" s="86"/>
    </row>
    <row r="72" spans="1:50" s="25" customFormat="1">
      <c r="A72" s="28"/>
      <c r="B72" s="28"/>
      <c r="C72" s="28"/>
      <c r="AD72" s="41"/>
      <c r="AX72" s="86"/>
    </row>
    <row r="73" spans="1:50" s="25" customFormat="1">
      <c r="A73" s="28"/>
      <c r="B73" s="28"/>
      <c r="C73" s="28"/>
      <c r="AD73" s="41"/>
      <c r="AX73" s="86"/>
    </row>
    <row r="74" spans="1:50" s="25" customFormat="1">
      <c r="A74" s="28"/>
      <c r="B74" s="28"/>
      <c r="C74" s="28"/>
      <c r="AD74" s="41"/>
      <c r="AX74" s="86"/>
    </row>
    <row r="75" spans="1:50" s="25" customFormat="1">
      <c r="A75" s="28"/>
      <c r="B75" s="28"/>
      <c r="C75" s="28"/>
      <c r="AD75" s="41"/>
      <c r="AX75" s="86"/>
    </row>
    <row r="76" spans="1:50" s="25" customFormat="1">
      <c r="A76" s="28"/>
      <c r="B76" s="28"/>
      <c r="C76" s="28"/>
      <c r="AD76" s="41"/>
      <c r="AX76" s="86"/>
    </row>
    <row r="77" spans="1:50" s="25" customFormat="1">
      <c r="A77" s="28"/>
      <c r="B77" s="28"/>
      <c r="C77" s="28"/>
      <c r="AD77" s="41"/>
      <c r="AX77" s="86"/>
    </row>
    <row r="78" spans="1:50" s="25" customFormat="1">
      <c r="A78" s="28"/>
      <c r="B78" s="28"/>
      <c r="C78" s="28"/>
      <c r="AD78" s="41"/>
      <c r="AX78" s="86"/>
    </row>
    <row r="79" spans="1:50" s="25" customFormat="1">
      <c r="A79" s="28"/>
      <c r="B79" s="28"/>
      <c r="C79" s="28"/>
      <c r="AD79" s="41"/>
      <c r="AX79" s="86"/>
    </row>
    <row r="80" spans="1:50" s="25" customFormat="1">
      <c r="A80" s="28"/>
      <c r="B80" s="28"/>
      <c r="C80" s="28"/>
      <c r="AD80" s="41"/>
      <c r="AX80" s="86"/>
    </row>
    <row r="81" spans="1:50" s="25" customFormat="1">
      <c r="A81" s="28"/>
      <c r="B81" s="28"/>
      <c r="C81" s="28"/>
      <c r="AD81" s="41"/>
      <c r="AX81" s="86"/>
    </row>
    <row r="82" spans="1:50" s="25" customFormat="1">
      <c r="A82" s="28"/>
      <c r="B82" s="28"/>
      <c r="C82" s="28"/>
      <c r="AD82" s="41"/>
      <c r="AX82" s="86"/>
    </row>
    <row r="83" spans="1:50" s="25" customFormat="1">
      <c r="A83" s="28"/>
      <c r="B83" s="28"/>
      <c r="C83" s="28"/>
      <c r="AD83" s="41"/>
      <c r="AX83" s="86"/>
    </row>
    <row r="84" spans="1:50" s="25" customFormat="1">
      <c r="A84" s="28"/>
      <c r="B84" s="28"/>
      <c r="C84" s="28"/>
      <c r="AD84" s="41"/>
      <c r="AX84" s="86"/>
    </row>
    <row r="85" spans="1:50" s="25" customFormat="1">
      <c r="A85" s="28"/>
      <c r="B85" s="28"/>
      <c r="C85" s="28"/>
      <c r="AX85" s="86"/>
    </row>
    <row r="86" spans="1:50" s="25" customFormat="1">
      <c r="A86" s="28"/>
      <c r="B86" s="28"/>
      <c r="C86" s="28"/>
      <c r="AX86" s="86"/>
    </row>
    <row r="87" spans="1:50" s="25" customFormat="1">
      <c r="A87" s="28"/>
      <c r="B87" s="28"/>
      <c r="C87" s="28"/>
      <c r="AX87" s="86"/>
    </row>
    <row r="88" spans="1:50" s="25" customFormat="1">
      <c r="A88" s="28"/>
      <c r="B88" s="28"/>
      <c r="C88" s="28"/>
      <c r="AX88" s="86"/>
    </row>
    <row r="89" spans="1:50" s="25" customFormat="1">
      <c r="A89" s="28"/>
      <c r="B89" s="28"/>
      <c r="C89" s="28"/>
      <c r="AX89" s="86"/>
    </row>
    <row r="90" spans="1:50" s="25" customFormat="1">
      <c r="A90" s="28"/>
      <c r="B90" s="28"/>
      <c r="C90" s="28"/>
      <c r="AX90" s="86"/>
    </row>
    <row r="91" spans="1:50" s="25" customFormat="1">
      <c r="A91" s="28"/>
      <c r="B91" s="28"/>
      <c r="C91" s="28"/>
      <c r="AX91" s="86"/>
    </row>
    <row r="92" spans="1:50" s="25" customFormat="1">
      <c r="A92" s="28"/>
      <c r="B92" s="28"/>
      <c r="C92" s="28"/>
      <c r="AX92" s="86"/>
    </row>
    <row r="93" spans="1:50" s="25" customFormat="1">
      <c r="A93" s="28"/>
      <c r="B93" s="28"/>
      <c r="C93" s="28"/>
      <c r="AX93" s="86"/>
    </row>
    <row r="94" spans="1:50" s="25" customFormat="1">
      <c r="A94" s="28"/>
      <c r="B94" s="28"/>
      <c r="C94" s="28"/>
      <c r="AX94" s="86"/>
    </row>
    <row r="95" spans="1:50" s="25" customFormat="1">
      <c r="A95" s="28"/>
      <c r="B95" s="28"/>
      <c r="C95" s="28"/>
      <c r="AX95" s="86"/>
    </row>
    <row r="96" spans="1:50" s="25" customFormat="1">
      <c r="A96" s="28"/>
      <c r="B96" s="28"/>
      <c r="C96" s="28"/>
      <c r="AX96" s="86"/>
    </row>
    <row r="97" spans="1:50" s="25" customFormat="1">
      <c r="A97" s="28"/>
      <c r="B97" s="28"/>
      <c r="C97" s="28"/>
      <c r="AX97" s="86"/>
    </row>
    <row r="98" spans="1:50" s="25" customFormat="1">
      <c r="A98" s="28"/>
      <c r="B98" s="28"/>
      <c r="C98" s="28"/>
      <c r="AX98" s="86"/>
    </row>
    <row r="99" spans="1:50" s="25" customFormat="1">
      <c r="A99" s="28"/>
      <c r="B99" s="28"/>
      <c r="C99" s="28"/>
      <c r="AX99" s="86"/>
    </row>
    <row r="100" spans="1:50" s="25" customFormat="1">
      <c r="A100" s="28"/>
      <c r="B100" s="28"/>
      <c r="C100" s="28"/>
      <c r="AX100" s="86"/>
    </row>
    <row r="101" spans="1:50" s="25" customFormat="1">
      <c r="A101" s="28"/>
      <c r="B101" s="28"/>
      <c r="C101" s="28"/>
      <c r="AX101" s="86"/>
    </row>
    <row r="102" spans="1:50" s="25" customFormat="1">
      <c r="A102" s="28"/>
      <c r="B102" s="28"/>
      <c r="C102" s="28"/>
      <c r="AX102" s="86"/>
    </row>
    <row r="103" spans="1:50" s="25" customFormat="1">
      <c r="A103" s="28"/>
      <c r="B103" s="28"/>
      <c r="C103" s="28"/>
      <c r="AX103" s="86"/>
    </row>
    <row r="104" spans="1:50" s="25" customFormat="1">
      <c r="A104" s="28"/>
      <c r="B104" s="28"/>
      <c r="C104" s="28"/>
      <c r="AX104" s="86"/>
    </row>
    <row r="105" spans="1:50" s="25" customFormat="1">
      <c r="A105" s="28"/>
      <c r="B105" s="28"/>
      <c r="C105" s="28"/>
      <c r="AX105" s="86"/>
    </row>
    <row r="106" spans="1:50" s="25" customFormat="1">
      <c r="A106" s="28"/>
      <c r="B106" s="28"/>
      <c r="C106" s="28"/>
      <c r="AX106" s="86"/>
    </row>
    <row r="107" spans="1:50" s="25" customFormat="1">
      <c r="A107" s="28"/>
      <c r="B107" s="28"/>
      <c r="C107" s="28"/>
      <c r="AX107" s="86"/>
    </row>
    <row r="108" spans="1:50" s="25" customFormat="1">
      <c r="A108" s="28"/>
      <c r="B108" s="28"/>
      <c r="C108" s="28"/>
      <c r="AX108" s="86"/>
    </row>
    <row r="109" spans="1:50" s="25" customFormat="1">
      <c r="A109" s="28"/>
      <c r="B109" s="28"/>
      <c r="C109" s="28"/>
      <c r="AX109" s="86"/>
    </row>
    <row r="110" spans="1:50" s="25" customFormat="1">
      <c r="A110" s="28"/>
      <c r="B110" s="28"/>
      <c r="C110" s="28"/>
      <c r="AX110" s="86"/>
    </row>
    <row r="111" spans="1:50" s="25" customFormat="1">
      <c r="A111" s="28"/>
      <c r="B111" s="28"/>
      <c r="C111" s="28"/>
      <c r="AX111" s="86"/>
    </row>
    <row r="112" spans="1:50" s="25" customFormat="1">
      <c r="A112" s="28"/>
      <c r="B112" s="28"/>
      <c r="C112" s="28"/>
      <c r="AX112" s="86"/>
    </row>
    <row r="113" spans="1:50" s="25" customFormat="1">
      <c r="A113" s="28"/>
      <c r="B113" s="28"/>
      <c r="C113" s="28"/>
      <c r="AX113" s="86"/>
    </row>
    <row r="114" spans="1:50" s="25" customFormat="1">
      <c r="A114" s="28"/>
      <c r="B114" s="28"/>
      <c r="C114" s="28"/>
      <c r="AX114" s="86"/>
    </row>
    <row r="115" spans="1:50" s="25" customFormat="1">
      <c r="A115" s="28"/>
      <c r="B115" s="28"/>
      <c r="C115" s="28"/>
      <c r="AX115" s="86"/>
    </row>
    <row r="116" spans="1:50" s="25" customFormat="1">
      <c r="A116" s="28"/>
      <c r="B116" s="28"/>
      <c r="C116" s="28"/>
      <c r="AX116" s="86"/>
    </row>
    <row r="117" spans="1:50" s="25" customFormat="1">
      <c r="A117" s="28"/>
      <c r="B117" s="28"/>
      <c r="C117" s="28"/>
      <c r="AX117" s="86"/>
    </row>
    <row r="118" spans="1:50" s="25" customFormat="1">
      <c r="A118" s="28"/>
      <c r="B118" s="28"/>
      <c r="C118" s="28"/>
      <c r="AX118" s="86"/>
    </row>
    <row r="119" spans="1:50" s="25" customFormat="1">
      <c r="A119" s="28"/>
      <c r="B119" s="28"/>
      <c r="C119" s="28"/>
      <c r="AX119" s="86"/>
    </row>
    <row r="120" spans="1:50" s="25" customFormat="1">
      <c r="A120" s="28"/>
      <c r="B120" s="28"/>
      <c r="C120" s="28"/>
      <c r="AX120" s="86"/>
    </row>
    <row r="121" spans="1:50" s="25" customFormat="1">
      <c r="A121" s="28"/>
      <c r="B121" s="28"/>
      <c r="C121" s="28"/>
      <c r="AX121" s="86"/>
    </row>
    <row r="122" spans="1:50" s="25" customFormat="1">
      <c r="A122" s="28"/>
      <c r="B122" s="28"/>
      <c r="C122" s="28"/>
      <c r="AX122" s="86"/>
    </row>
    <row r="123" spans="1:50" s="25" customFormat="1">
      <c r="A123" s="28"/>
      <c r="B123" s="28"/>
      <c r="C123" s="28"/>
      <c r="AX123" s="86"/>
    </row>
    <row r="124" spans="1:50" s="25" customFormat="1">
      <c r="A124" s="28"/>
      <c r="B124" s="28"/>
      <c r="C124" s="28"/>
      <c r="AX124" s="86"/>
    </row>
    <row r="125" spans="1:50" s="25" customFormat="1">
      <c r="A125" s="28"/>
      <c r="B125" s="28"/>
      <c r="C125" s="28"/>
      <c r="AX125" s="86"/>
    </row>
    <row r="126" spans="1:50" s="25" customFormat="1">
      <c r="A126" s="28"/>
      <c r="B126" s="28"/>
      <c r="C126" s="28"/>
      <c r="AX126" s="86"/>
    </row>
    <row r="127" spans="1:50" s="25" customFormat="1">
      <c r="A127" s="28"/>
      <c r="B127" s="28"/>
      <c r="C127" s="28"/>
      <c r="AX127" s="86"/>
    </row>
    <row r="128" spans="1:50" s="25" customFormat="1">
      <c r="A128" s="28"/>
      <c r="B128" s="28"/>
      <c r="C128" s="28"/>
      <c r="AX128" s="86"/>
    </row>
    <row r="129" spans="1:50" s="25" customFormat="1">
      <c r="A129" s="28"/>
      <c r="B129" s="28"/>
      <c r="C129" s="28"/>
      <c r="AX129" s="86"/>
    </row>
    <row r="130" spans="1:50" s="25" customFormat="1">
      <c r="A130" s="28"/>
      <c r="B130" s="28"/>
      <c r="C130" s="28"/>
      <c r="AX130" s="86"/>
    </row>
    <row r="131" spans="1:50" s="25" customFormat="1">
      <c r="A131" s="28"/>
      <c r="B131" s="28"/>
      <c r="C131" s="28"/>
      <c r="AX131" s="86"/>
    </row>
    <row r="132" spans="1:50" s="25" customFormat="1">
      <c r="A132" s="28"/>
      <c r="B132" s="28"/>
      <c r="C132" s="28"/>
      <c r="AX132" s="86"/>
    </row>
    <row r="133" spans="1:50" s="25" customFormat="1">
      <c r="A133" s="28"/>
      <c r="B133" s="28"/>
      <c r="C133" s="28"/>
      <c r="AX133" s="86"/>
    </row>
    <row r="134" spans="1:50" s="25" customFormat="1">
      <c r="A134" s="28"/>
      <c r="B134" s="28"/>
      <c r="C134" s="28"/>
      <c r="AX134" s="86"/>
    </row>
    <row r="135" spans="1:50" s="25" customFormat="1">
      <c r="A135" s="28"/>
      <c r="B135" s="28"/>
      <c r="C135" s="28"/>
      <c r="AX135" s="86"/>
    </row>
    <row r="136" spans="1:50" s="25" customFormat="1">
      <c r="A136" s="28"/>
      <c r="B136" s="28"/>
      <c r="C136" s="28"/>
      <c r="AX136" s="86"/>
    </row>
    <row r="137" spans="1:50" s="25" customFormat="1">
      <c r="A137" s="28"/>
      <c r="B137" s="28"/>
      <c r="C137" s="28"/>
      <c r="AX137" s="86"/>
    </row>
    <row r="138" spans="1:50" s="25" customFormat="1">
      <c r="A138" s="28"/>
      <c r="B138" s="28"/>
      <c r="C138" s="28"/>
      <c r="AX138" s="86"/>
    </row>
    <row r="139" spans="1:50" s="25" customFormat="1">
      <c r="A139" s="28"/>
      <c r="B139" s="28"/>
      <c r="C139" s="28"/>
      <c r="AX139" s="86"/>
    </row>
    <row r="140" spans="1:50" s="25" customFormat="1">
      <c r="A140" s="28"/>
      <c r="B140" s="28"/>
      <c r="C140" s="28"/>
      <c r="AX140" s="86"/>
    </row>
    <row r="141" spans="1:50" s="25" customFormat="1">
      <c r="A141" s="28"/>
      <c r="B141" s="28"/>
      <c r="C141" s="28"/>
      <c r="AX141" s="86"/>
    </row>
    <row r="142" spans="1:50" s="25" customFormat="1">
      <c r="A142" s="28"/>
      <c r="B142" s="28"/>
      <c r="C142" s="28"/>
      <c r="AX142" s="86"/>
    </row>
    <row r="143" spans="1:50" s="25" customFormat="1">
      <c r="A143" s="28"/>
      <c r="B143" s="28"/>
      <c r="C143" s="28"/>
      <c r="AX143" s="86"/>
    </row>
    <row r="144" spans="1:50" s="25" customFormat="1">
      <c r="A144" s="28"/>
      <c r="B144" s="28"/>
      <c r="C144" s="28"/>
      <c r="AX144" s="86"/>
    </row>
    <row r="145" spans="1:50" s="25" customFormat="1">
      <c r="A145" s="28"/>
      <c r="B145" s="28"/>
      <c r="C145" s="28"/>
      <c r="AX145" s="86"/>
    </row>
    <row r="146" spans="1:50" s="25" customFormat="1">
      <c r="A146" s="28"/>
      <c r="B146" s="28"/>
      <c r="C146" s="28"/>
      <c r="AX146" s="86"/>
    </row>
    <row r="147" spans="1:50" s="25" customFormat="1">
      <c r="A147" s="28"/>
      <c r="B147" s="28"/>
      <c r="C147" s="28"/>
      <c r="AX147" s="86"/>
    </row>
    <row r="148" spans="1:50" s="25" customFormat="1">
      <c r="A148" s="28"/>
      <c r="B148" s="28"/>
      <c r="C148" s="28"/>
      <c r="AX148" s="86"/>
    </row>
    <row r="149" spans="1:50" s="25" customFormat="1">
      <c r="A149" s="28"/>
      <c r="B149" s="28"/>
      <c r="C149" s="28"/>
      <c r="AX149" s="86"/>
    </row>
    <row r="150" spans="1:50" s="25" customFormat="1">
      <c r="A150" s="28"/>
      <c r="B150" s="28"/>
      <c r="C150" s="28"/>
      <c r="AX150" s="86"/>
    </row>
    <row r="151" spans="1:50" s="25" customFormat="1">
      <c r="A151" s="28"/>
      <c r="B151" s="28"/>
      <c r="C151" s="28"/>
      <c r="AX151" s="86"/>
    </row>
    <row r="152" spans="1:50" s="25" customFormat="1">
      <c r="A152" s="28"/>
      <c r="B152" s="28"/>
      <c r="C152" s="28"/>
      <c r="AX152" s="86"/>
    </row>
    <row r="153" spans="1:50" s="25" customFormat="1">
      <c r="A153" s="28"/>
      <c r="B153" s="28"/>
      <c r="C153" s="28"/>
      <c r="AX153" s="86"/>
    </row>
    <row r="154" spans="1:50" s="25" customFormat="1">
      <c r="A154" s="28"/>
      <c r="B154" s="28"/>
      <c r="C154" s="28"/>
      <c r="AX154" s="86"/>
    </row>
    <row r="155" spans="1:50" s="25" customFormat="1">
      <c r="A155" s="28"/>
      <c r="B155" s="28"/>
      <c r="C155" s="28"/>
      <c r="AX155" s="86"/>
    </row>
    <row r="156" spans="1:50" s="25" customFormat="1">
      <c r="A156" s="28"/>
      <c r="B156" s="28"/>
      <c r="C156" s="28"/>
      <c r="AX156" s="86"/>
    </row>
    <row r="157" spans="1:50" s="25" customFormat="1">
      <c r="A157" s="28"/>
      <c r="B157" s="28"/>
      <c r="C157" s="28"/>
      <c r="AX157" s="86"/>
    </row>
    <row r="158" spans="1:50" s="25" customFormat="1">
      <c r="A158" s="28"/>
      <c r="B158" s="28"/>
      <c r="C158" s="28"/>
      <c r="AX158" s="86"/>
    </row>
    <row r="159" spans="1:50" s="25" customFormat="1">
      <c r="A159" s="28"/>
      <c r="B159" s="28"/>
      <c r="C159" s="28"/>
      <c r="AX159" s="86"/>
    </row>
    <row r="160" spans="1:50" s="25" customFormat="1">
      <c r="A160" s="28"/>
      <c r="B160" s="28"/>
      <c r="C160" s="28"/>
      <c r="AX160" s="86"/>
    </row>
    <row r="161" spans="1:50" s="25" customFormat="1">
      <c r="A161" s="28"/>
      <c r="B161" s="28"/>
      <c r="C161" s="28"/>
      <c r="AX161" s="86"/>
    </row>
    <row r="162" spans="1:50" s="25" customFormat="1">
      <c r="A162" s="28"/>
      <c r="B162" s="28"/>
      <c r="C162" s="28"/>
      <c r="AX162" s="86"/>
    </row>
    <row r="163" spans="1:50" s="25" customFormat="1">
      <c r="A163" s="28"/>
      <c r="B163" s="28"/>
      <c r="C163" s="28"/>
      <c r="AX163" s="86"/>
    </row>
    <row r="164" spans="1:50" s="25" customFormat="1">
      <c r="A164" s="28"/>
      <c r="B164" s="28"/>
      <c r="C164" s="28"/>
      <c r="AX164" s="86"/>
    </row>
    <row r="165" spans="1:50" s="25" customFormat="1">
      <c r="A165" s="28"/>
      <c r="B165" s="28"/>
      <c r="C165" s="28"/>
      <c r="AX165" s="86"/>
    </row>
    <row r="166" spans="1:50" s="25" customFormat="1">
      <c r="A166" s="28"/>
      <c r="B166" s="28"/>
      <c r="C166" s="28"/>
      <c r="AX166" s="86"/>
    </row>
  </sheetData>
  <sheetProtection selectLockedCells="1" selectUnlockedCells="1"/>
  <mergeCells count="8">
    <mergeCell ref="AN5:AV5"/>
    <mergeCell ref="A6:B9"/>
    <mergeCell ref="A2:B2"/>
    <mergeCell ref="A4:B4"/>
    <mergeCell ref="D5:I5"/>
    <mergeCell ref="J5:Q5"/>
    <mergeCell ref="R5:W5"/>
    <mergeCell ref="X5:AF5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Kapaku-Cover</vt:lpstr>
      <vt:lpstr>Permbajtja-Content</vt:lpstr>
      <vt:lpstr>sup19pp</vt:lpstr>
      <vt:lpstr>use19pp</vt:lpstr>
      <vt:lpstr>'Kapaku-Cover'!Print_Area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2022-09-29T07:21:20Z</dcterms:modified>
</cp:coreProperties>
</file>